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calcPr calcId="145621"/>
</workbook>
</file>

<file path=xl/calcChain.xml><?xml version="1.0" encoding="utf-8"?>
<calcChain xmlns="http://schemas.openxmlformats.org/spreadsheetml/2006/main">
  <c r="D10" i="4" l="1"/>
  <c r="C10" i="4"/>
  <c r="H285" i="10" l="1"/>
  <c r="G285" i="10"/>
  <c r="H284" i="10"/>
  <c r="G284" i="10"/>
  <c r="H281" i="10"/>
  <c r="G281" i="10"/>
  <c r="H278" i="10"/>
  <c r="G278" i="10"/>
  <c r="H275" i="10"/>
  <c r="G275" i="10"/>
  <c r="H273" i="10"/>
  <c r="H272" i="10" s="1"/>
  <c r="H271" i="10" s="1"/>
  <c r="H270" i="10" s="1"/>
  <c r="G273" i="10"/>
  <c r="G272" i="10" s="1"/>
  <c r="G271" i="10" s="1"/>
  <c r="G270" i="10" s="1"/>
  <c r="H268" i="10"/>
  <c r="G268" i="10"/>
  <c r="H266" i="10"/>
  <c r="G266" i="10"/>
  <c r="H264" i="10"/>
  <c r="H263" i="10" s="1"/>
  <c r="H262" i="10" s="1"/>
  <c r="H259" i="10" s="1"/>
  <c r="G264" i="10"/>
  <c r="G263" i="10" s="1"/>
  <c r="G262" i="10" s="1"/>
  <c r="H260" i="10"/>
  <c r="G260" i="10"/>
  <c r="H257" i="10"/>
  <c r="G257" i="10"/>
  <c r="H255" i="10"/>
  <c r="H250" i="10" s="1"/>
  <c r="H231" i="10" s="1"/>
  <c r="H230" i="10" s="1"/>
  <c r="G255" i="10"/>
  <c r="G250" i="10" s="1"/>
  <c r="H253" i="10"/>
  <c r="G253" i="10"/>
  <c r="H251" i="10"/>
  <c r="G251" i="10"/>
  <c r="H248" i="10"/>
  <c r="G248" i="10"/>
  <c r="H245" i="10"/>
  <c r="G245" i="10"/>
  <c r="H242" i="10"/>
  <c r="G242" i="10"/>
  <c r="H239" i="10"/>
  <c r="G239" i="10"/>
  <c r="H237" i="10"/>
  <c r="G237" i="10"/>
  <c r="H234" i="10"/>
  <c r="G234" i="10"/>
  <c r="H233" i="10"/>
  <c r="H232" i="10" s="1"/>
  <c r="G233" i="10"/>
  <c r="G232" i="10" s="1"/>
  <c r="H228" i="10"/>
  <c r="H227" i="10" s="1"/>
  <c r="H226" i="10" s="1"/>
  <c r="H225" i="10" s="1"/>
  <c r="G228" i="10"/>
  <c r="G227" i="10" s="1"/>
  <c r="G226" i="10" s="1"/>
  <c r="G225" i="10" s="1"/>
  <c r="H223" i="10"/>
  <c r="H222" i="10" s="1"/>
  <c r="H221" i="10" s="1"/>
  <c r="H220" i="10" s="1"/>
  <c r="G223" i="10"/>
  <c r="G222" i="10" s="1"/>
  <c r="G221" i="10" s="1"/>
  <c r="G220" i="10" s="1"/>
  <c r="H217" i="10"/>
  <c r="G217" i="10"/>
  <c r="H215" i="10"/>
  <c r="H214" i="10" s="1"/>
  <c r="H213" i="10" s="1"/>
  <c r="G215" i="10"/>
  <c r="G214" i="10" s="1"/>
  <c r="G213" i="10" s="1"/>
  <c r="H211" i="10"/>
  <c r="G211" i="10"/>
  <c r="H209" i="10"/>
  <c r="H208" i="10" s="1"/>
  <c r="H207" i="10" s="1"/>
  <c r="G209" i="10"/>
  <c r="G208" i="10" s="1"/>
  <c r="G207" i="10" s="1"/>
  <c r="H203" i="10"/>
  <c r="G203" i="10"/>
  <c r="H202" i="10"/>
  <c r="G202" i="10"/>
  <c r="H200" i="10"/>
  <c r="G200" i="10"/>
  <c r="H199" i="10"/>
  <c r="H198" i="10" s="1"/>
  <c r="G199" i="10"/>
  <c r="G198" i="10" s="1"/>
  <c r="H196" i="10"/>
  <c r="H195" i="10" s="1"/>
  <c r="G196" i="10"/>
  <c r="G195" i="10" s="1"/>
  <c r="H193" i="10"/>
  <c r="H192" i="10" s="1"/>
  <c r="H191" i="10" s="1"/>
  <c r="G193" i="10"/>
  <c r="G192" i="10" s="1"/>
  <c r="G191" i="10" s="1"/>
  <c r="H188" i="10"/>
  <c r="G188" i="10"/>
  <c r="H187" i="10"/>
  <c r="H186" i="10" s="1"/>
  <c r="H185" i="10" s="1"/>
  <c r="G187" i="10"/>
  <c r="G186" i="10" s="1"/>
  <c r="G185" i="10" s="1"/>
  <c r="H183" i="10"/>
  <c r="G183" i="10"/>
  <c r="H182" i="10"/>
  <c r="H181" i="10" s="1"/>
  <c r="G182" i="10"/>
  <c r="G181" i="10" s="1"/>
  <c r="H179" i="10"/>
  <c r="H177" i="10"/>
  <c r="G177" i="10"/>
  <c r="H175" i="10"/>
  <c r="G175" i="10"/>
  <c r="H173" i="10"/>
  <c r="H172" i="10" s="1"/>
  <c r="H169" i="10" s="1"/>
  <c r="H168" i="10" s="1"/>
  <c r="G173" i="10"/>
  <c r="G172" i="10"/>
  <c r="G169" i="10" s="1"/>
  <c r="G168" i="10" s="1"/>
  <c r="H170" i="10"/>
  <c r="G170" i="10"/>
  <c r="H166" i="10"/>
  <c r="G166" i="10"/>
  <c r="G165" i="10" s="1"/>
  <c r="H165" i="10"/>
  <c r="H163" i="10"/>
  <c r="G163" i="10"/>
  <c r="G160" i="10" s="1"/>
  <c r="G155" i="10" s="1"/>
  <c r="H161" i="10"/>
  <c r="H160" i="10" s="1"/>
  <c r="H155" i="10" s="1"/>
  <c r="G161" i="10"/>
  <c r="H158" i="10"/>
  <c r="G158" i="10"/>
  <c r="H156" i="10"/>
  <c r="G156" i="10"/>
  <c r="H153" i="10"/>
  <c r="G153" i="10"/>
  <c r="G152" i="10" s="1"/>
  <c r="H152" i="10"/>
  <c r="H150" i="10"/>
  <c r="G150" i="10"/>
  <c r="H148" i="10"/>
  <c r="H143" i="10" s="1"/>
  <c r="G148" i="10"/>
  <c r="H146" i="10"/>
  <c r="G146" i="10"/>
  <c r="H144" i="10"/>
  <c r="G144" i="10"/>
  <c r="G143" i="10"/>
  <c r="H141" i="10"/>
  <c r="G141" i="10"/>
  <c r="H139" i="10"/>
  <c r="G139" i="10"/>
  <c r="H137" i="10"/>
  <c r="H136" i="10" s="1"/>
  <c r="G137" i="10"/>
  <c r="G136" i="10"/>
  <c r="G135" i="10" s="1"/>
  <c r="H133" i="10"/>
  <c r="G133" i="10"/>
  <c r="G132" i="10" s="1"/>
  <c r="G131" i="10" s="1"/>
  <c r="G130" i="10" s="1"/>
  <c r="H132" i="10"/>
  <c r="H131" i="10" s="1"/>
  <c r="H130" i="10" s="1"/>
  <c r="H128" i="10"/>
  <c r="H123" i="10" s="1"/>
  <c r="H122" i="10" s="1"/>
  <c r="G128" i="10"/>
  <c r="H126" i="10"/>
  <c r="G126" i="10"/>
  <c r="H124" i="10"/>
  <c r="G124" i="10"/>
  <c r="G123" i="10" s="1"/>
  <c r="G122" i="10" s="1"/>
  <c r="H120" i="10"/>
  <c r="G120" i="10"/>
  <c r="H118" i="10"/>
  <c r="G118" i="10"/>
  <c r="G117" i="10" s="1"/>
  <c r="G110" i="10" s="1"/>
  <c r="H117" i="10"/>
  <c r="H113" i="10"/>
  <c r="G113" i="10"/>
  <c r="H111" i="10"/>
  <c r="G111" i="10"/>
  <c r="H106" i="10"/>
  <c r="H105" i="10" s="1"/>
  <c r="H104" i="10" s="1"/>
  <c r="G106" i="10"/>
  <c r="G105" i="10"/>
  <c r="G104" i="10" s="1"/>
  <c r="H101" i="10"/>
  <c r="G101" i="10"/>
  <c r="H99" i="10"/>
  <c r="G99" i="10"/>
  <c r="G96" i="10" s="1"/>
  <c r="G95" i="10" s="1"/>
  <c r="H97" i="10"/>
  <c r="G97" i="10"/>
  <c r="G93" i="10"/>
  <c r="H90" i="10"/>
  <c r="H89" i="10" s="1"/>
  <c r="H88" i="10" s="1"/>
  <c r="G90" i="10"/>
  <c r="G89" i="10" s="1"/>
  <c r="G88" i="10" s="1"/>
  <c r="H86" i="10"/>
  <c r="G86" i="10"/>
  <c r="H85" i="10"/>
  <c r="G85" i="10"/>
  <c r="H82" i="10"/>
  <c r="G82" i="10"/>
  <c r="H81" i="10"/>
  <c r="H80" i="10" s="1"/>
  <c r="G81" i="10"/>
  <c r="G80" i="10" s="1"/>
  <c r="H77" i="10"/>
  <c r="G77" i="10"/>
  <c r="H75" i="10"/>
  <c r="H74" i="10" s="1"/>
  <c r="H73" i="10" s="1"/>
  <c r="H72" i="10" s="1"/>
  <c r="G75" i="10"/>
  <c r="G74" i="10" s="1"/>
  <c r="G73" i="10" s="1"/>
  <c r="G72" i="10" s="1"/>
  <c r="H70" i="10"/>
  <c r="H69" i="10" s="1"/>
  <c r="H68" i="10" s="1"/>
  <c r="G70" i="10"/>
  <c r="G69" i="10" s="1"/>
  <c r="G68" i="10" s="1"/>
  <c r="G66" i="10"/>
  <c r="H64" i="10"/>
  <c r="G64" i="10"/>
  <c r="H60" i="10"/>
  <c r="H57" i="10" s="1"/>
  <c r="G60" i="10"/>
  <c r="H58" i="10"/>
  <c r="G58" i="10"/>
  <c r="H53" i="10"/>
  <c r="G53" i="10"/>
  <c r="G52" i="10" s="1"/>
  <c r="H52" i="10"/>
  <c r="H50" i="10"/>
  <c r="G50" i="10"/>
  <c r="H46" i="10"/>
  <c r="H45" i="10" s="1"/>
  <c r="G46" i="10"/>
  <c r="G45" i="10"/>
  <c r="H42" i="10"/>
  <c r="H41" i="10" s="1"/>
  <c r="G42" i="10"/>
  <c r="G41" i="10"/>
  <c r="H38" i="10"/>
  <c r="G38" i="10"/>
  <c r="G37" i="10" s="1"/>
  <c r="G36" i="10" s="1"/>
  <c r="H37" i="10"/>
  <c r="H36" i="10" s="1"/>
  <c r="H34" i="10"/>
  <c r="H33" i="10" s="1"/>
  <c r="G34" i="10"/>
  <c r="G33" i="10"/>
  <c r="H31" i="10"/>
  <c r="G31" i="10"/>
  <c r="H27" i="10"/>
  <c r="G27" i="10"/>
  <c r="G24" i="10" s="1"/>
  <c r="G23" i="10" s="1"/>
  <c r="H25" i="10"/>
  <c r="H24" i="10" s="1"/>
  <c r="H23" i="10" s="1"/>
  <c r="G25" i="10"/>
  <c r="H18" i="10"/>
  <c r="G18" i="10"/>
  <c r="G17" i="10" s="1"/>
  <c r="G16" i="10" s="1"/>
  <c r="G11" i="10" s="1"/>
  <c r="G10" i="10" s="1"/>
  <c r="H17" i="10"/>
  <c r="H16" i="10" s="1"/>
  <c r="H14" i="10"/>
  <c r="G14" i="10"/>
  <c r="H13" i="10"/>
  <c r="G13" i="10"/>
  <c r="H12" i="10"/>
  <c r="H11" i="10" s="1"/>
  <c r="H10" i="10" s="1"/>
  <c r="G12" i="10"/>
  <c r="G186" i="8"/>
  <c r="G259" i="10" l="1"/>
  <c r="G103" i="10"/>
  <c r="H110" i="10"/>
  <c r="H103" i="10" s="1"/>
  <c r="H96" i="10"/>
  <c r="H95" i="10" s="1"/>
  <c r="G57" i="10"/>
  <c r="H40" i="10"/>
  <c r="H22" i="10" s="1"/>
  <c r="G40" i="10"/>
  <c r="G22" i="10" s="1"/>
  <c r="H135" i="10"/>
  <c r="G231" i="10"/>
  <c r="G230" i="10" s="1"/>
  <c r="G219" i="10" s="1"/>
  <c r="G79" i="10"/>
  <c r="H219" i="10"/>
  <c r="H79" i="10"/>
  <c r="G21" i="10" l="1"/>
  <c r="G288" i="10" s="1"/>
  <c r="H21" i="10"/>
  <c r="H288" i="10" s="1"/>
  <c r="G377" i="9" l="1"/>
  <c r="G376" i="9"/>
  <c r="G375" i="9" s="1"/>
  <c r="G372" i="9"/>
  <c r="G371" i="9"/>
  <c r="G368" i="9"/>
  <c r="G364" i="9"/>
  <c r="G361" i="9"/>
  <c r="G360" i="9"/>
  <c r="G359" i="9"/>
  <c r="G358" i="9" s="1"/>
  <c r="G356" i="9"/>
  <c r="G354" i="9"/>
  <c r="G352" i="9"/>
  <c r="G351" i="9" s="1"/>
  <c r="G350" i="9" s="1"/>
  <c r="G349" i="9" s="1"/>
  <c r="G347" i="9"/>
  <c r="G345" i="9"/>
  <c r="G343" i="9"/>
  <c r="G340" i="9"/>
  <c r="G339" i="9"/>
  <c r="G336" i="9"/>
  <c r="G333" i="9"/>
  <c r="G330" i="9"/>
  <c r="G328" i="9"/>
  <c r="G324" i="9" s="1"/>
  <c r="G321" i="9" s="1"/>
  <c r="G320" i="9" s="1"/>
  <c r="G325" i="9"/>
  <c r="G322" i="9"/>
  <c r="G318" i="9"/>
  <c r="G316" i="9"/>
  <c r="G314" i="9"/>
  <c r="G313" i="9" s="1"/>
  <c r="G312" i="9" s="1"/>
  <c r="G311" i="9" s="1"/>
  <c r="G309" i="9"/>
  <c r="G308" i="9" s="1"/>
  <c r="G307" i="9" s="1"/>
  <c r="G306" i="9" s="1"/>
  <c r="G303" i="9"/>
  <c r="G301" i="9"/>
  <c r="G300" i="9"/>
  <c r="G299" i="9"/>
  <c r="G297" i="9"/>
  <c r="G295" i="9"/>
  <c r="G294" i="9"/>
  <c r="G293" i="9"/>
  <c r="G288" i="9"/>
  <c r="G287" i="9" s="1"/>
  <c r="G285" i="9"/>
  <c r="G284" i="9"/>
  <c r="G283" i="9" s="1"/>
  <c r="G280" i="9"/>
  <c r="G278" i="9"/>
  <c r="G277" i="9"/>
  <c r="G275" i="9"/>
  <c r="G274" i="9" s="1"/>
  <c r="G273" i="9" s="1"/>
  <c r="G270" i="9"/>
  <c r="G269" i="9" s="1"/>
  <c r="G268" i="9" s="1"/>
  <c r="G261" i="9"/>
  <c r="G260" i="9" s="1"/>
  <c r="G259" i="9" s="1"/>
  <c r="G257" i="9"/>
  <c r="G255" i="9"/>
  <c r="G252" i="9" s="1"/>
  <c r="G246" i="9" s="1"/>
  <c r="G245" i="9" s="1"/>
  <c r="G253" i="9"/>
  <c r="G250" i="9"/>
  <c r="G247" i="9"/>
  <c r="G242" i="9"/>
  <c r="G239" i="9" s="1"/>
  <c r="G238" i="9" s="1"/>
  <c r="G240" i="9"/>
  <c r="G235" i="9"/>
  <c r="G232" i="9" s="1"/>
  <c r="G227" i="9" s="1"/>
  <c r="G233" i="9"/>
  <c r="G230" i="9"/>
  <c r="G228" i="9"/>
  <c r="G225" i="9"/>
  <c r="G223" i="9"/>
  <c r="G220" i="9"/>
  <c r="G216" i="9" s="1"/>
  <c r="G217" i="9"/>
  <c r="G214" i="9"/>
  <c r="G212" i="9"/>
  <c r="G210" i="9"/>
  <c r="G208" i="9"/>
  <c r="G206" i="9"/>
  <c r="G204" i="9"/>
  <c r="G202" i="9"/>
  <c r="G201" i="9" s="1"/>
  <c r="G199" i="9"/>
  <c r="G197" i="9"/>
  <c r="G195" i="9"/>
  <c r="G190" i="9" s="1"/>
  <c r="G193" i="9"/>
  <c r="G191" i="9"/>
  <c r="G186" i="9"/>
  <c r="G185" i="9" s="1"/>
  <c r="G184" i="9" s="1"/>
  <c r="G183" i="9" s="1"/>
  <c r="G179" i="9"/>
  <c r="G176" i="9"/>
  <c r="G174" i="9"/>
  <c r="G172" i="9"/>
  <c r="G171" i="9" s="1"/>
  <c r="G166" i="9" s="1"/>
  <c r="G167" i="9"/>
  <c r="G163" i="9"/>
  <c r="G161" i="9"/>
  <c r="G159" i="9"/>
  <c r="G157" i="9"/>
  <c r="G156" i="9"/>
  <c r="G140" i="9" s="1"/>
  <c r="G151" i="9"/>
  <c r="G149" i="9"/>
  <c r="G146" i="9"/>
  <c r="G144" i="9"/>
  <c r="G141" i="9"/>
  <c r="G138" i="9"/>
  <c r="G136" i="9"/>
  <c r="G134" i="9"/>
  <c r="G132" i="9"/>
  <c r="G130" i="9"/>
  <c r="G128" i="9"/>
  <c r="G127" i="9" s="1"/>
  <c r="G125" i="9"/>
  <c r="G120" i="9"/>
  <c r="G119" i="9"/>
  <c r="G116" i="9" s="1"/>
  <c r="G117" i="9"/>
  <c r="G113" i="9"/>
  <c r="G108" i="9" s="1"/>
  <c r="G107" i="9" s="1"/>
  <c r="G111" i="9"/>
  <c r="G109" i="9"/>
  <c r="G104" i="9"/>
  <c r="G101" i="9"/>
  <c r="G100" i="9"/>
  <c r="G97" i="9" s="1"/>
  <c r="G98" i="9"/>
  <c r="G95" i="9"/>
  <c r="G94" i="9"/>
  <c r="G90" i="9"/>
  <c r="G89" i="9" s="1"/>
  <c r="G88" i="9" s="1"/>
  <c r="G85" i="9"/>
  <c r="G82" i="9" s="1"/>
  <c r="G81" i="9" s="1"/>
  <c r="G80" i="9" s="1"/>
  <c r="G79" i="9" s="1"/>
  <c r="G83" i="9"/>
  <c r="G77" i="9"/>
  <c r="G76" i="9"/>
  <c r="G75" i="9"/>
  <c r="G73" i="9"/>
  <c r="G70" i="9"/>
  <c r="G65" i="9"/>
  <c r="G63" i="9"/>
  <c r="G61" i="9"/>
  <c r="G60" i="9" s="1"/>
  <c r="G56" i="9"/>
  <c r="G55" i="9"/>
  <c r="G53" i="9"/>
  <c r="G49" i="9"/>
  <c r="G48" i="9"/>
  <c r="G44" i="9"/>
  <c r="G43" i="9" s="1"/>
  <c r="G42" i="9" s="1"/>
  <c r="G40" i="9"/>
  <c r="G39" i="9"/>
  <c r="G38" i="9" s="1"/>
  <c r="G36" i="9"/>
  <c r="G35" i="9"/>
  <c r="G33" i="9"/>
  <c r="G25" i="9" s="1"/>
  <c r="G24" i="9" s="1"/>
  <c r="G29" i="9"/>
  <c r="G26" i="9"/>
  <c r="G18" i="9"/>
  <c r="G17" i="9"/>
  <c r="G16" i="9" s="1"/>
  <c r="G14" i="9"/>
  <c r="G13" i="9"/>
  <c r="G12" i="9"/>
  <c r="G11" i="9" s="1"/>
  <c r="G10" i="9" s="1"/>
  <c r="G23" i="9" l="1"/>
  <c r="G115" i="9"/>
  <c r="G267" i="9"/>
  <c r="G87" i="9"/>
  <c r="G189" i="9"/>
  <c r="G305" i="9"/>
  <c r="G13" i="16"/>
  <c r="D13" i="16"/>
  <c r="C13" i="16"/>
  <c r="B13" i="16" s="1"/>
  <c r="B12" i="16"/>
  <c r="B13" i="15"/>
  <c r="G22" i="9" l="1"/>
  <c r="G382" i="9" s="1"/>
  <c r="C13" i="14"/>
  <c r="B13" i="14"/>
  <c r="C10" i="14"/>
  <c r="B10" i="14"/>
  <c r="B13" i="13"/>
  <c r="B10" i="13"/>
  <c r="D16" i="12" l="1"/>
  <c r="C16" i="12"/>
  <c r="D14" i="12"/>
  <c r="C14" i="12"/>
  <c r="D11" i="12"/>
  <c r="C11" i="12"/>
  <c r="D8" i="12"/>
  <c r="D21" i="12" s="1"/>
  <c r="C8" i="12"/>
  <c r="C21" i="12" s="1"/>
  <c r="C16" i="11"/>
  <c r="C14" i="11"/>
  <c r="C11" i="11"/>
  <c r="C8" i="11"/>
  <c r="C19" i="11" l="1"/>
  <c r="G125" i="8"/>
  <c r="G132" i="8" l="1"/>
  <c r="F132" i="8"/>
  <c r="G234" i="8"/>
  <c r="G233" i="8" s="1"/>
  <c r="F234" i="8"/>
  <c r="G202" i="8"/>
  <c r="F202" i="8"/>
  <c r="G198" i="8"/>
  <c r="F198" i="8"/>
  <c r="F186" i="8"/>
  <c r="G143" i="8"/>
  <c r="F143" i="8"/>
  <c r="G145" i="8"/>
  <c r="G142" i="8" s="1"/>
  <c r="F145" i="8"/>
  <c r="F142" i="8" s="1"/>
  <c r="G95" i="8"/>
  <c r="G94" i="8" s="1"/>
  <c r="G93" i="8" s="1"/>
  <c r="F95" i="8"/>
  <c r="F94" i="8" s="1"/>
  <c r="F93" i="8" s="1"/>
  <c r="G57" i="8"/>
  <c r="F57" i="8"/>
  <c r="G50" i="8"/>
  <c r="F50" i="8"/>
  <c r="F49" i="8" s="1"/>
  <c r="G247" i="8"/>
  <c r="F247" i="8"/>
  <c r="G245" i="8"/>
  <c r="F245" i="8"/>
  <c r="G241" i="8"/>
  <c r="F241" i="8"/>
  <c r="G239" i="8"/>
  <c r="F239" i="8"/>
  <c r="F233" i="8"/>
  <c r="G231" i="8"/>
  <c r="G230" i="8" s="1"/>
  <c r="F231" i="8"/>
  <c r="F230" i="8" s="1"/>
  <c r="G226" i="8"/>
  <c r="F226" i="8"/>
  <c r="G223" i="8"/>
  <c r="F223" i="8"/>
  <c r="G220" i="8"/>
  <c r="F220" i="8"/>
  <c r="G218" i="8"/>
  <c r="G217" i="8" s="1"/>
  <c r="F218" i="8"/>
  <c r="F217" i="8" s="1"/>
  <c r="G213" i="8"/>
  <c r="F213" i="8"/>
  <c r="G211" i="8"/>
  <c r="F211" i="8"/>
  <c r="G209" i="8"/>
  <c r="F209" i="8"/>
  <c r="G204" i="8"/>
  <c r="F204" i="8"/>
  <c r="G200" i="8"/>
  <c r="F200" i="8"/>
  <c r="G194" i="8"/>
  <c r="F194" i="8"/>
  <c r="G191" i="8"/>
  <c r="F191" i="8"/>
  <c r="G188" i="8"/>
  <c r="F188" i="8"/>
  <c r="F183" i="8"/>
  <c r="G179" i="8"/>
  <c r="F179" i="8"/>
  <c r="G175" i="8"/>
  <c r="G174" i="8" s="1"/>
  <c r="G173" i="8" s="1"/>
  <c r="F175" i="8"/>
  <c r="F174" i="8" s="1"/>
  <c r="F173" i="8" s="1"/>
  <c r="G170" i="8"/>
  <c r="G169" i="8" s="1"/>
  <c r="G168" i="8" s="1"/>
  <c r="F170" i="8"/>
  <c r="F169" i="8" s="1"/>
  <c r="F168" i="8" s="1"/>
  <c r="G165" i="8"/>
  <c r="G164" i="8" s="1"/>
  <c r="G163" i="8" s="1"/>
  <c r="F165" i="8"/>
  <c r="F164" i="8" s="1"/>
  <c r="F163" i="8" s="1"/>
  <c r="G161" i="8"/>
  <c r="G159" i="8"/>
  <c r="G157" i="8"/>
  <c r="F156" i="8"/>
  <c r="G154" i="8"/>
  <c r="F154" i="8"/>
  <c r="G150" i="8"/>
  <c r="G149" i="8" s="1"/>
  <c r="F150" i="8"/>
  <c r="F149" i="8" s="1"/>
  <c r="G147" i="8"/>
  <c r="F147" i="8"/>
  <c r="G139" i="8"/>
  <c r="G138" i="8" s="1"/>
  <c r="F139" i="8"/>
  <c r="F138" i="8" s="1"/>
  <c r="G136" i="8"/>
  <c r="F136" i="8"/>
  <c r="G134" i="8"/>
  <c r="F134" i="8"/>
  <c r="G130" i="8"/>
  <c r="F130" i="8"/>
  <c r="G127" i="8"/>
  <c r="G126" i="8" s="1"/>
  <c r="F127" i="8"/>
  <c r="F126" i="8" s="1"/>
  <c r="G124" i="8"/>
  <c r="F125" i="8"/>
  <c r="F124" i="8" s="1"/>
  <c r="G122" i="8"/>
  <c r="F122" i="8"/>
  <c r="G118" i="8"/>
  <c r="G117" i="8" s="1"/>
  <c r="G116" i="8" s="1"/>
  <c r="F118" i="8"/>
  <c r="F117" i="8" s="1"/>
  <c r="F116" i="8" s="1"/>
  <c r="G114" i="8"/>
  <c r="F114" i="8"/>
  <c r="G112" i="8"/>
  <c r="G111" i="8" s="1"/>
  <c r="F112" i="8"/>
  <c r="F111" i="8" s="1"/>
  <c r="G106" i="8"/>
  <c r="F106" i="8"/>
  <c r="G104" i="8"/>
  <c r="F104" i="8"/>
  <c r="G90" i="8"/>
  <c r="G89" i="8" s="1"/>
  <c r="F90" i="8"/>
  <c r="F89" i="8" s="1"/>
  <c r="G86" i="8"/>
  <c r="G85" i="8" s="1"/>
  <c r="G84" i="8" s="1"/>
  <c r="F86" i="8"/>
  <c r="F85" i="8" s="1"/>
  <c r="G82" i="8"/>
  <c r="G81" i="8" s="1"/>
  <c r="F82" i="8"/>
  <c r="F81" i="8" s="1"/>
  <c r="G78" i="8"/>
  <c r="G77" i="8" s="1"/>
  <c r="G76" i="8" s="1"/>
  <c r="F78" i="8"/>
  <c r="F77" i="8" s="1"/>
  <c r="F76" i="8" s="1"/>
  <c r="G73" i="8"/>
  <c r="F73" i="8"/>
  <c r="G71" i="8"/>
  <c r="F71" i="8"/>
  <c r="G70" i="8"/>
  <c r="G69" i="8" s="1"/>
  <c r="G68" i="8" s="1"/>
  <c r="G67" i="8" s="1"/>
  <c r="F70" i="8"/>
  <c r="F69" i="8" s="1"/>
  <c r="F68" i="8" s="1"/>
  <c r="F67" i="8" s="1"/>
  <c r="G65" i="8"/>
  <c r="G64" i="8" s="1"/>
  <c r="G63" i="8" s="1"/>
  <c r="F65" i="8"/>
  <c r="F64" i="8" s="1"/>
  <c r="F63" i="8" s="1"/>
  <c r="G59" i="8"/>
  <c r="F59" i="8"/>
  <c r="G53" i="8"/>
  <c r="G52" i="8" s="1"/>
  <c r="F53" i="8"/>
  <c r="F52" i="8" s="1"/>
  <c r="G49" i="8"/>
  <c r="G47" i="8"/>
  <c r="F47" i="8"/>
  <c r="G43" i="8"/>
  <c r="F43" i="8"/>
  <c r="G39" i="8"/>
  <c r="G38" i="8" s="1"/>
  <c r="F39" i="8"/>
  <c r="F38" i="8" s="1"/>
  <c r="G35" i="8"/>
  <c r="G34" i="8" s="1"/>
  <c r="G33" i="8" s="1"/>
  <c r="F35" i="8"/>
  <c r="F34" i="8" s="1"/>
  <c r="F33" i="8" s="1"/>
  <c r="G31" i="8"/>
  <c r="G30" i="8" s="1"/>
  <c r="F31" i="8"/>
  <c r="F30" i="8" s="1"/>
  <c r="G26" i="8"/>
  <c r="F26" i="8"/>
  <c r="G24" i="8"/>
  <c r="F24" i="8"/>
  <c r="G21" i="8"/>
  <c r="F21" i="8"/>
  <c r="G17" i="8"/>
  <c r="G16" i="8" s="1"/>
  <c r="G15" i="8" s="1"/>
  <c r="F17" i="8"/>
  <c r="F16" i="8" s="1"/>
  <c r="F15" i="8" s="1"/>
  <c r="G13" i="8"/>
  <c r="F13" i="8"/>
  <c r="G12" i="8"/>
  <c r="F12" i="8"/>
  <c r="G11" i="8"/>
  <c r="F11" i="8"/>
  <c r="G129" i="8" l="1"/>
  <c r="F129" i="8"/>
  <c r="F141" i="8"/>
  <c r="G141" i="8"/>
  <c r="F56" i="8"/>
  <c r="F42" i="8"/>
  <c r="F37" i="8" s="1"/>
  <c r="F110" i="8"/>
  <c r="F109" i="8" s="1"/>
  <c r="F108" i="8" s="1"/>
  <c r="G42" i="8"/>
  <c r="G182" i="8"/>
  <c r="G181" i="8" s="1"/>
  <c r="F153" i="8"/>
  <c r="F152" i="8" s="1"/>
  <c r="G197" i="8"/>
  <c r="G110" i="8"/>
  <c r="G109" i="8" s="1"/>
  <c r="G108" i="8" s="1"/>
  <c r="F100" i="8"/>
  <c r="G56" i="8"/>
  <c r="F197" i="8"/>
  <c r="F208" i="8"/>
  <c r="F207" i="8" s="1"/>
  <c r="F206" i="8" s="1"/>
  <c r="F244" i="8"/>
  <c r="F243" i="8" s="1"/>
  <c r="G238" i="8"/>
  <c r="G237" i="8" s="1"/>
  <c r="G244" i="8"/>
  <c r="G243" i="8" s="1"/>
  <c r="F23" i="8"/>
  <c r="F20" i="8" s="1"/>
  <c r="F121" i="8"/>
  <c r="G100" i="8"/>
  <c r="G216" i="8"/>
  <c r="G215" i="8" s="1"/>
  <c r="F238" i="8"/>
  <c r="F237" i="8" s="1"/>
  <c r="G23" i="8"/>
  <c r="G20" i="8" s="1"/>
  <c r="F182" i="8"/>
  <c r="F181" i="8" s="1"/>
  <c r="F178" i="8" s="1"/>
  <c r="G121" i="8"/>
  <c r="F216" i="8"/>
  <c r="F215" i="8" s="1"/>
  <c r="G156" i="8"/>
  <c r="G153" i="8" s="1"/>
  <c r="G152" i="8" s="1"/>
  <c r="F88" i="8"/>
  <c r="F84" i="8"/>
  <c r="G88" i="8"/>
  <c r="G75" i="8" s="1"/>
  <c r="G208" i="8"/>
  <c r="G207" i="8" s="1"/>
  <c r="G206" i="8" s="1"/>
  <c r="F229" i="8"/>
  <c r="G229" i="8"/>
  <c r="G178" i="8" l="1"/>
  <c r="F177" i="8"/>
  <c r="F167" i="8" s="1"/>
  <c r="G177" i="8"/>
  <c r="G167" i="8" s="1"/>
  <c r="G37" i="8"/>
  <c r="G10" i="8" s="1"/>
  <c r="G120" i="8"/>
  <c r="F99" i="8"/>
  <c r="F98" i="8" s="1"/>
  <c r="F92" i="8" s="1"/>
  <c r="G99" i="8"/>
  <c r="G98" i="8" s="1"/>
  <c r="G92" i="8" s="1"/>
  <c r="F10" i="8"/>
  <c r="F75" i="8"/>
  <c r="F120" i="8"/>
  <c r="F249" i="8" l="1"/>
  <c r="G249" i="8"/>
  <c r="F269" i="7"/>
  <c r="F264" i="7"/>
  <c r="F248" i="7"/>
  <c r="F246" i="7"/>
  <c r="F230" i="7"/>
  <c r="F209" i="7"/>
  <c r="F208" i="7" s="1"/>
  <c r="F207" i="7" s="1"/>
  <c r="F196" i="7"/>
  <c r="F192" i="7"/>
  <c r="F182" i="7"/>
  <c r="F184" i="7"/>
  <c r="F186" i="7"/>
  <c r="F173" i="7"/>
  <c r="F171" i="7"/>
  <c r="F146" i="7"/>
  <c r="F145" i="7" s="1"/>
  <c r="F144" i="7" s="1"/>
  <c r="F139" i="7"/>
  <c r="F141" i="7"/>
  <c r="F134" i="7"/>
  <c r="F130" i="7"/>
  <c r="F116" i="7"/>
  <c r="F108" i="7"/>
  <c r="F107" i="7" s="1"/>
  <c r="F106" i="7" s="1"/>
  <c r="F17" i="7"/>
  <c r="F16" i="7" s="1"/>
  <c r="F15" i="7" s="1"/>
  <c r="F89" i="7"/>
  <c r="F88" i="7" s="1"/>
  <c r="F87" i="7" s="1"/>
  <c r="F69" i="7"/>
  <c r="F39" i="7"/>
  <c r="F38" i="7" s="1"/>
  <c r="F24" i="7"/>
  <c r="F295" i="7"/>
  <c r="F293" i="7"/>
  <c r="F289" i="7"/>
  <c r="F287" i="7"/>
  <c r="F280" i="7"/>
  <c r="F279" i="7" s="1"/>
  <c r="F277" i="7"/>
  <c r="F276" i="7" s="1"/>
  <c r="F272" i="7"/>
  <c r="F266" i="7"/>
  <c r="F259" i="7"/>
  <c r="F257" i="7"/>
  <c r="F255" i="7"/>
  <c r="F250" i="7"/>
  <c r="F242" i="7"/>
  <c r="F238" i="7"/>
  <c r="F235" i="7"/>
  <c r="F232" i="7"/>
  <c r="F227" i="7"/>
  <c r="F223" i="7"/>
  <c r="F219" i="7"/>
  <c r="F218" i="7" s="1"/>
  <c r="F217" i="7" s="1"/>
  <c r="F214" i="7"/>
  <c r="F213" i="7" s="1"/>
  <c r="F212" i="7" s="1"/>
  <c r="F205" i="7"/>
  <c r="F203" i="7"/>
  <c r="F201" i="7"/>
  <c r="F198" i="7"/>
  <c r="F190" i="7"/>
  <c r="F179" i="7"/>
  <c r="F175" i="7"/>
  <c r="F168" i="7"/>
  <c r="F166" i="7"/>
  <c r="F164" i="7"/>
  <c r="F162" i="7"/>
  <c r="F160" i="7"/>
  <c r="F158" i="7"/>
  <c r="F155" i="7"/>
  <c r="F154" i="7" s="1"/>
  <c r="F152" i="7"/>
  <c r="F150" i="7"/>
  <c r="F137" i="7"/>
  <c r="F128" i="7"/>
  <c r="F126" i="7"/>
  <c r="F124" i="7"/>
  <c r="F112" i="7"/>
  <c r="F111" i="7" s="1"/>
  <c r="F103" i="7"/>
  <c r="F101" i="7"/>
  <c r="F96" i="7"/>
  <c r="F95" i="7" s="1"/>
  <c r="F92" i="7"/>
  <c r="F91" i="7" s="1"/>
  <c r="F83" i="7"/>
  <c r="F81" i="7"/>
  <c r="F80" i="7"/>
  <c r="F79" i="7" s="1"/>
  <c r="F78" i="7" s="1"/>
  <c r="F77" i="7" s="1"/>
  <c r="F75" i="7"/>
  <c r="F74" i="7" s="1"/>
  <c r="F73" i="7" s="1"/>
  <c r="F71" i="7"/>
  <c r="F64" i="7"/>
  <c r="F62" i="7"/>
  <c r="F57" i="7"/>
  <c r="F55" i="7"/>
  <c r="F50" i="7"/>
  <c r="F49" i="7" s="1"/>
  <c r="F47" i="7"/>
  <c r="F43" i="7"/>
  <c r="F35" i="7"/>
  <c r="F34" i="7" s="1"/>
  <c r="F33" i="7" s="1"/>
  <c r="F31" i="7"/>
  <c r="F30" i="7" s="1"/>
  <c r="F26" i="7"/>
  <c r="F21" i="7"/>
  <c r="F13" i="7"/>
  <c r="F12" i="7"/>
  <c r="F11" i="7"/>
  <c r="F157" i="7" l="1"/>
  <c r="F136" i="7"/>
  <c r="F133" i="7" s="1"/>
  <c r="F132" i="7" s="1"/>
  <c r="F100" i="7"/>
  <c r="F99" i="7" s="1"/>
  <c r="F61" i="7"/>
  <c r="F42" i="7"/>
  <c r="F54" i="7"/>
  <c r="F292" i="7"/>
  <c r="F291" i="7" s="1"/>
  <c r="F123" i="7"/>
  <c r="F118" i="7" s="1"/>
  <c r="F94" i="7"/>
  <c r="F275" i="7"/>
  <c r="F254" i="7"/>
  <c r="F253" i="7" s="1"/>
  <c r="F252" i="7" s="1"/>
  <c r="F189" i="7"/>
  <c r="F188" i="7" s="1"/>
  <c r="F226" i="7"/>
  <c r="F225" i="7" s="1"/>
  <c r="F23" i="7"/>
  <c r="F20" i="7" s="1"/>
  <c r="F200" i="7"/>
  <c r="F195" i="7" s="1"/>
  <c r="F194" i="7" s="1"/>
  <c r="F286" i="7"/>
  <c r="F285" i="7" s="1"/>
  <c r="F178" i="7"/>
  <c r="F177" i="7" s="1"/>
  <c r="F241" i="7"/>
  <c r="F263" i="7"/>
  <c r="F262" i="7" s="1"/>
  <c r="F261" i="7" s="1"/>
  <c r="F170" i="7"/>
  <c r="F149" i="7"/>
  <c r="D33" i="4"/>
  <c r="C33" i="4"/>
  <c r="D18" i="4"/>
  <c r="C18" i="4"/>
  <c r="D12" i="4"/>
  <c r="C12" i="4"/>
  <c r="C9" i="4" s="1"/>
  <c r="D9" i="4"/>
  <c r="D92" i="3"/>
  <c r="D91" i="3" s="1"/>
  <c r="C92" i="3"/>
  <c r="C91" i="3" s="1"/>
  <c r="D89" i="3"/>
  <c r="C89" i="3"/>
  <c r="D86" i="3"/>
  <c r="C86" i="3"/>
  <c r="D84" i="3"/>
  <c r="C84" i="3"/>
  <c r="D81" i="3"/>
  <c r="D80" i="3" s="1"/>
  <c r="C81" i="3"/>
  <c r="C80" i="3" s="1"/>
  <c r="D78" i="3"/>
  <c r="C78" i="3"/>
  <c r="D77" i="3"/>
  <c r="C77" i="3"/>
  <c r="D75" i="3"/>
  <c r="C75" i="3"/>
  <c r="D74" i="3"/>
  <c r="D73" i="3" s="1"/>
  <c r="C74" i="3"/>
  <c r="C73" i="3" s="1"/>
  <c r="D71" i="3"/>
  <c r="C71" i="3"/>
  <c r="D69" i="3"/>
  <c r="D68" i="3" s="1"/>
  <c r="C69" i="3"/>
  <c r="C68" i="3" s="1"/>
  <c r="D66" i="3"/>
  <c r="D65" i="3" s="1"/>
  <c r="C66" i="3"/>
  <c r="C65" i="3" s="1"/>
  <c r="C64" i="3" s="1"/>
  <c r="D59" i="3"/>
  <c r="D58" i="3" s="1"/>
  <c r="C59" i="3"/>
  <c r="C58" i="3" s="1"/>
  <c r="D55" i="3"/>
  <c r="D54" i="3" s="1"/>
  <c r="C55" i="3"/>
  <c r="C54" i="3" s="1"/>
  <c r="D52" i="3"/>
  <c r="D51" i="3" s="1"/>
  <c r="C52" i="3"/>
  <c r="C51" i="3" s="1"/>
  <c r="D49" i="3"/>
  <c r="D48" i="3" s="1"/>
  <c r="C49" i="3"/>
  <c r="C48" i="3" s="1"/>
  <c r="D45" i="3"/>
  <c r="C45" i="3"/>
  <c r="D43" i="3"/>
  <c r="C43" i="3"/>
  <c r="D42" i="3"/>
  <c r="C42" i="3"/>
  <c r="D40" i="3"/>
  <c r="C40" i="3"/>
  <c r="D38" i="3"/>
  <c r="D37" i="3" s="1"/>
  <c r="C38" i="3"/>
  <c r="C37" i="3" s="1"/>
  <c r="D35" i="3"/>
  <c r="C35" i="3"/>
  <c r="D33" i="3"/>
  <c r="C33" i="3"/>
  <c r="D30" i="3"/>
  <c r="C30" i="3"/>
  <c r="D28" i="3"/>
  <c r="C28" i="3"/>
  <c r="D26" i="3"/>
  <c r="C26" i="3"/>
  <c r="D24" i="3"/>
  <c r="D21" i="3" s="1"/>
  <c r="D20" i="3" s="1"/>
  <c r="C24" i="3"/>
  <c r="C21" i="3" s="1"/>
  <c r="C20" i="3" s="1"/>
  <c r="D22" i="3"/>
  <c r="C22" i="3"/>
  <c r="D16" i="3"/>
  <c r="C16" i="3"/>
  <c r="D15" i="3"/>
  <c r="C15" i="3"/>
  <c r="D11" i="3"/>
  <c r="D10" i="3" s="1"/>
  <c r="C11" i="3"/>
  <c r="C10" i="3" s="1"/>
  <c r="D8" i="4" l="1"/>
  <c r="C8" i="4"/>
  <c r="D64" i="3"/>
  <c r="C32" i="3"/>
  <c r="D32" i="3"/>
  <c r="F115" i="7"/>
  <c r="F114" i="7" s="1"/>
  <c r="F105" i="7" s="1"/>
  <c r="F37" i="7"/>
  <c r="F10" i="7" s="1"/>
  <c r="F86" i="7"/>
  <c r="F222" i="7"/>
  <c r="F221" i="7" s="1"/>
  <c r="F211" i="7" s="1"/>
  <c r="F148" i="7"/>
  <c r="C47" i="3"/>
  <c r="D47" i="3"/>
  <c r="D9" i="3"/>
  <c r="F297" i="7" l="1"/>
  <c r="C9" i="3"/>
  <c r="C36" i="2"/>
  <c r="C34" i="2"/>
  <c r="C19" i="2"/>
  <c r="C12" i="2"/>
  <c r="C10" i="2"/>
  <c r="C9" i="2" s="1"/>
  <c r="C8" i="2" s="1"/>
  <c r="C93" i="1"/>
  <c r="C92" i="1" s="1"/>
  <c r="C90" i="1"/>
  <c r="C87" i="1"/>
  <c r="C85" i="1"/>
  <c r="C83" i="1"/>
  <c r="C79" i="1"/>
  <c r="C78" i="1" s="1"/>
  <c r="C76" i="1"/>
  <c r="C75" i="1" s="1"/>
  <c r="C73" i="1"/>
  <c r="C72" i="1" s="1"/>
  <c r="C71" i="1" s="1"/>
  <c r="C69" i="1"/>
  <c r="C67" i="1"/>
  <c r="C64" i="1"/>
  <c r="C63" i="1" s="1"/>
  <c r="C60" i="1"/>
  <c r="C58" i="1" s="1"/>
  <c r="C57" i="1" s="1"/>
  <c r="C54" i="1"/>
  <c r="C53" i="1" s="1"/>
  <c r="C51" i="1"/>
  <c r="C50" i="1" s="1"/>
  <c r="C48" i="1"/>
  <c r="C47" i="1" s="1"/>
  <c r="C44" i="1"/>
  <c r="C42" i="1"/>
  <c r="C39" i="1"/>
  <c r="C37" i="1"/>
  <c r="C34" i="1"/>
  <c r="C32" i="1"/>
  <c r="C29" i="1"/>
  <c r="C27" i="1"/>
  <c r="C24" i="1"/>
  <c r="C22" i="1"/>
  <c r="C16" i="1"/>
  <c r="C15" i="1"/>
  <c r="C11" i="1"/>
  <c r="C10" i="1" s="1"/>
  <c r="C21" i="1" l="1"/>
  <c r="C20" i="1" s="1"/>
  <c r="C36" i="1"/>
  <c r="C46" i="1"/>
  <c r="C41" i="1"/>
  <c r="C66" i="1"/>
  <c r="C62" i="1" s="1"/>
  <c r="C31" i="1"/>
  <c r="C9" i="1" l="1"/>
</calcChain>
</file>

<file path=xl/sharedStrings.xml><?xml version="1.0" encoding="utf-8"?>
<sst xmlns="http://schemas.openxmlformats.org/spreadsheetml/2006/main" count="6235" uniqueCount="806">
  <si>
    <t>Приложение 1</t>
  </si>
  <si>
    <t xml:space="preserve">к  решению окружного  Совета депутатов </t>
  </si>
  <si>
    <t xml:space="preserve">                                                                                    от  "___"  ________  2018г.  № ____</t>
  </si>
  <si>
    <t>Прогнозируемые налоговые и неналоговые доходы бюджета Советского городского округа   на 2019 год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</si>
  <si>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</si>
  <si>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</si>
  <si>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</si>
  <si>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</si>
  <si>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</si>
  <si>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</si>
  <si>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</si>
  <si>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</si>
  <si>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</si>
  <si>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</si>
  <si>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</si>
  <si>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</si>
  <si>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</si>
  <si>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</si>
  <si>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</si>
  <si>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</si>
  <si>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</si>
  <si>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</si>
  <si>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</si>
  <si>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</si>
  <si>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</si>
  <si>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</si>
  <si>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</si>
  <si>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</si>
  <si>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</si>
  <si>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</si>
  <si>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</si>
  <si>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</si>
  <si>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</si>
  <si>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</si>
  <si>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</si>
  <si>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</si>
  <si>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</si>
  <si>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</si>
  <si>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</si>
  <si>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</si>
  <si>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</si>
  <si>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</si>
  <si>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</si>
  <si>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</si>
  <si>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</si>
  <si>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</si>
  <si>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</si>
  <si>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</si>
  <si>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</si>
  <si>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</si>
  <si>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</si>
  <si>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</si>
  <si>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</si>
  <si>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</si>
  <si>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</si>
  <si>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</si>
  <si>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</si>
  <si>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</si>
  <si>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</si>
  <si>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</si>
  <si>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</si>
  <si>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</si>
  <si>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</si>
  <si>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</si>
  <si>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</si>
  <si>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</si>
  <si>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</si>
  <si>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</si>
  <si>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</si>
  <si>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</si>
  <si>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</si>
  <si>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</si>
  <si>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</si>
  <si>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</si>
  <si>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</si>
  <si>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</si>
  <si>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</si>
  <si>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</si>
  <si>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</si>
  <si>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</si>
  <si>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</si>
  <si>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</si>
  <si>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</si>
  <si>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</si>
  <si>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</si>
  <si>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</si>
  <si>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</si>
  <si>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</si>
  <si>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</si>
  <si>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</si>
  <si>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</si>
  <si>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</si>
  <si>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</si>
  <si>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</si>
  <si>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</si>
  <si>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</si>
  <si>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</si>
  <si>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</si>
  <si>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</si>
  <si>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</si>
  <si>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</si>
  <si>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</si>
  <si>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</si>
  <si>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</si>
  <si>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</si>
  <si>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</si>
  <si>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</si>
  <si>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</si>
  <si>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</si>
  <si>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</si>
  <si>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</si>
  <si>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</si>
  <si>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</si>
  <si>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</si>
  <si>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</si>
  <si>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</si>
  <si>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</si>
  <si>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</si>
  <si>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</si>
  <si>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</si>
  <si>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</si>
  <si>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</si>
  <si>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</si>
  <si>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</si>
  <si>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</si>
  <si>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</si>
  <si>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</si>
  <si>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</si>
  <si>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</si>
  <si>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</si>
  <si>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</si>
  <si>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</si>
  <si>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</si>
  <si>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</si>
  <si>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</si>
  <si>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</si>
  <si>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</si>
  <si>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</si>
  <si>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</si>
  <si>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</si>
  <si>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</si>
  <si>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</si>
  <si>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</si>
  <si>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</si>
  <si>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</si>
  <si>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</si>
  <si>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</si>
  <si>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</si>
  <si>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</si>
  <si>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</si>
  <si>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</si>
  <si>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</si>
  <si>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</si>
  <si>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000 1 16 03000 00 0000 140</t>
  </si>
  <si>
    <t xml:space="preserve">Денежные взыскания (штрафы) за нарушение законодательства о налогах и сборах 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</si>
  <si>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</si>
  <si>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</si>
  <si>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</si>
  <si>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 xml:space="preserve"> Денежные взыскания (штрафы) за административные правонарушения 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</si>
  <si>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</si>
  <si>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</si>
  <si>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</si>
  <si>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</si>
  <si>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</si>
  <si>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</si>
  <si>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</si>
  <si>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</si>
  <si>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000 1 16 25060 01 0000 140</t>
  </si>
  <si>
    <t xml:space="preserve"> Денежные взыскания (штрафы) за нарушение земельного законодательства 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</si>
  <si>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</si>
  <si>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</si>
  <si>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</si>
  <si>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</si>
  <si>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</si>
  <si>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 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</si>
  <si>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</si>
  <si>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</si>
  <si>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</si>
  <si>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</si>
  <si>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</si>
  <si>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</si>
  <si>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000 1 17 05000 00 0000 180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</si>
  <si>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</si>
  <si>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</si>
  <si>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</si>
  <si>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</si>
  <si>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</si>
  <si>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"_____"  ___________  2018г.  № ______</t>
  </si>
  <si>
    <t>Безвозмездные поступления в 2019 году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</si>
  <si>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</si>
  <si>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</si>
  <si>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</si>
  <si>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</si>
  <si>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</si>
  <si>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</si>
  <si>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</si>
  <si>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510 2 02 15001 04 0000 151</t>
  </si>
  <si>
    <t>Дотации бюджетам городских округов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</si>
  <si>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</si>
  <si>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</si>
  <si>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510 2 02 27112 04 0000 151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</si>
  <si>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</si>
  <si>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510 2 02 29999 04 0000 151</t>
  </si>
  <si>
    <t>Субсидия на обеспечение поддержки муниципальных образований в сфере культуры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</si>
  <si>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</si>
  <si>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</si>
  <si>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</si>
  <si>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</si>
  <si>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 xml:space="preserve">000 2 02 30000 00 0000 151 </t>
  </si>
  <si>
    <t>Субвенции бюджетам бюджетной системы Российской Федерации</t>
  </si>
  <si>
    <t>510 2 02 30024 04 0000 151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</si>
  <si>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</si>
  <si>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</si>
  <si>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</si>
  <si>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</si>
  <si>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</si>
  <si>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</si>
  <si>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</si>
  <si>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</si>
  <si>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</si>
  <si>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</si>
  <si>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</si>
  <si>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510 2 02 30027 04 0000 151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</si>
  <si>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</si>
  <si>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510 2 02 35120 04 0000 151</t>
  </si>
  <si>
    <t>Субвенции бюджетам городских округов на осущетвление полнлмочий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</si>
  <si>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510 2 02 35930 04 0000 151</t>
  </si>
  <si>
    <t>Субвенции бюджетам городских округов на государственную регистрацию актов гражданского состояния</t>
  </si>
  <si>
    <t>000 2 02 04000 00 0000 151</t>
  </si>
  <si>
    <t>Иные межбюджетные трансферты</t>
  </si>
  <si>
    <t>510 2 02 49999 04 0000 151</t>
  </si>
  <si>
    <t>Прочие межбюджетные трансферты, передаваемые бюджетам городских округов</t>
  </si>
  <si>
    <t xml:space="preserve">000 2 07 00000 00 0000 000 </t>
  </si>
  <si>
    <t>Прочие безвозмездные поступления</t>
  </si>
  <si>
    <t>510 2 07 04050 04  0000 180</t>
  </si>
  <si>
    <t>Прочие безвозмездные поступления в бюджеты городских округов</t>
  </si>
  <si>
    <t>Приложение 3</t>
  </si>
  <si>
    <r>
      <t xml:space="preserve">                                                                                    от  "___"  ________  2018г.  № ____</t>
    </r>
    <r>
      <rPr>
        <u/>
        <sz val="10"/>
        <rFont val="Times New Roman"/>
        <family val="1"/>
        <charset val="204"/>
      </rPr>
      <t xml:space="preserve">   </t>
    </r>
  </si>
  <si>
    <t>Прогнозируемые налоговые и неналоговые доходы бюджета Советского городского округа                                              на 2020-2021 годы</t>
  </si>
  <si>
    <t>2020 год</t>
  </si>
  <si>
    <t>2021 год</t>
  </si>
  <si>
    <t>000 1 11 07000 00 0000 120</t>
  </si>
  <si>
    <t>510 1 13 01994 04 0000 130</t>
  </si>
  <si>
    <t xml:space="preserve">                                                                                                                                            Приложение 4</t>
  </si>
  <si>
    <t xml:space="preserve">  от  "___"  ________  2018г.  № ____</t>
  </si>
  <si>
    <t>Безвозмездные поступления в 2020 - 2021 годах</t>
  </si>
  <si>
    <t>Предоставление нерезидентами грантов для получателей средств бюджетов городских округов</t>
  </si>
  <si>
    <t>Прочие дотации бюджетам городских округов</t>
  </si>
  <si>
    <t>Субсидии на обеспечение деятельности муниципальных учреждений, обеспечивающих организацию предоставления государственных и мцниципальных услуг по принципу "одного окна"</t>
  </si>
  <si>
    <t>510 2 02 39999 04 0000 151</t>
  </si>
  <si>
    <t>Приложение 5</t>
  </si>
  <si>
    <r>
      <t xml:space="preserve">                                                                                    от  "_____" _______________  2018 г.  № _______</t>
    </r>
    <r>
      <rPr>
        <u/>
        <sz val="10"/>
        <rFont val="Times New Roman"/>
        <family val="1"/>
        <charset val="204"/>
      </rPr>
      <t xml:space="preserve">      </t>
    </r>
  </si>
  <si>
    <t>Перечень главных администраторов  доходов бюджета</t>
  </si>
  <si>
    <t xml:space="preserve"> Советского городского округа</t>
  </si>
  <si>
    <t>Код администратора</t>
  </si>
  <si>
    <t>Наименование кода (вида поступления)</t>
  </si>
  <si>
    <t>Администрация Советского городского округа</t>
  </si>
  <si>
    <t xml:space="preserve"> 1 08 07150 01 1000 110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</si>
  <si>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</si>
  <si>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</si>
  <si>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1 11 05012 04 2000 120</t>
  </si>
  <si>
    <t xml:space="preserve"> 1 11 05024 04 0000 120</t>
  </si>
  <si>
    <t>Доходы, получаемые в виде арендной платы, а также 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</si>
  <si>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1 11 05024 04 2000 120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</si>
  <si>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</si>
  <si>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</si>
  <si>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</si>
  <si>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</si>
  <si>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1 11 09044 04 2000 120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</si>
  <si>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</si>
  <si>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</si>
  <si>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</si>
  <si>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</si>
  <si>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</si>
  <si>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</si>
  <si>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</si>
  <si>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</si>
  <si>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1 14 02042 04 0000 410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</si>
  <si>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</si>
  <si>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1 14 02042 04 0000 440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</si>
  <si>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</si>
  <si>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</si>
  <si>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</si>
  <si>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</si>
  <si>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</si>
  <si>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</si>
  <si>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 земельных участков муниципальных бюджетных и автономных учреждений)</t>
  </si>
  <si>
    <t xml:space="preserve">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</si>
  <si>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</si>
  <si>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1 17 01040 04 0000 180</t>
  </si>
  <si>
    <t>Невыясненные поступления, зачисляемые в бюджеты городских округов</t>
  </si>
  <si>
    <t xml:space="preserve"> 1 17 05040 04 0000 180</t>
  </si>
  <si>
    <t xml:space="preserve"> 2 01 04010 04 0000 180</t>
  </si>
  <si>
    <t xml:space="preserve"> 2 02 15001 04 0000 151</t>
  </si>
  <si>
    <t xml:space="preserve"> 2 02 15002 04 0000 151</t>
  </si>
  <si>
    <t>Дотация бюджетам городских округов на поддержку мер по обеспечению сбалансированности бюджета</t>
  </si>
  <si>
    <t xml:space="preserve"> 2 02 19999 04 0000 151</t>
  </si>
  <si>
    <t>2 02 20041 04 0000 151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</si>
  <si>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</si>
  <si>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</si>
  <si>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2 02 2 0051 04 0050 151</t>
  </si>
  <si>
    <t>Субсидии бюджетам городских округов на обеспечение мероприятий по  капитальному ремонту многоквартирных домов за счет средств бюджета</t>
  </si>
  <si>
    <t xml:space="preserve"> 2 02 20077 04 0000 151</t>
  </si>
  <si>
    <t xml:space="preserve"> 2 02 20300 04 0000 151</t>
  </si>
  <si>
    <t xml:space="preserve"> 2 02 20301 04 0000 151</t>
  </si>
  <si>
    <t>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</si>
  <si>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</si>
  <si>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 xml:space="preserve"> 2 02 25519 04 0000 151</t>
  </si>
  <si>
    <t>Субсидия бюджетам городских округов на поддержку отрасли культуры</t>
  </si>
  <si>
    <t xml:space="preserve"> 2 02 25555 04 0000 151</t>
  </si>
  <si>
    <t>Субсидии 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</si>
  <si>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2 02 29999 04 0000 151</t>
  </si>
  <si>
    <t>Прочие субсидии бюджетам городских округов</t>
  </si>
  <si>
    <t xml:space="preserve"> 2 02 30024 04 0000 151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</si>
  <si>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</si>
  <si>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</si>
  <si>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</si>
  <si>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</si>
  <si>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</si>
  <si>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2 02 35930 04 0000 151</t>
  </si>
  <si>
    <t xml:space="preserve"> 2 02 39999 04 0000 151</t>
  </si>
  <si>
    <t>Прочие субвенции бюджетам городских округов</t>
  </si>
  <si>
    <t xml:space="preserve"> 2 02 45160 04 0000 151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</si>
  <si>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</si>
  <si>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2 02 45457 04 0000 151</t>
  </si>
  <si>
    <t>Межбюджетные трансферты, передаваемые бюджетам городских округов на финансовое обеспечение мероприятий, связанных с отдыхом и оздоровлением детей, находящихся в трудной жизненной ситуации</t>
  </si>
  <si>
    <t xml:space="preserve"> 2 02 49999 04 0000 151</t>
  </si>
  <si>
    <t xml:space="preserve"> 2 04 04010 04 0000 180</t>
  </si>
  <si>
    <t>Предоставление негосударственными организациями грантов для получателей средств бюджетов городских округов</t>
  </si>
  <si>
    <t xml:space="preserve"> 2 07 04050 04  0000 180</t>
  </si>
  <si>
    <t xml:space="preserve"> 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</si>
  <si>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</si>
  <si>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</si>
  <si>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</si>
  <si>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 2 18 04020 04 0000 180</t>
  </si>
  <si>
    <t>Доходы бюджетов городских округов от возврата автономными учреждениями остатков субсидий прошлых лет</t>
  </si>
  <si>
    <t xml:space="preserve"> 2 19 60010 04 0000 151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</si>
  <si>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</si>
  <si>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6</t>
  </si>
  <si>
    <t>к проекту решения окружного Совета депутатов</t>
  </si>
  <si>
    <t>от  "___"  ________  2018г.  № ____</t>
  </si>
  <si>
    <t xml:space="preserve">Перечень главных администраторов источников финансирования дефицита бюджета </t>
  </si>
  <si>
    <t xml:space="preserve"> Советского городского округа  </t>
  </si>
  <si>
    <t>Код группы, подгруппы, статьи и вида источников</t>
  </si>
  <si>
    <t xml:space="preserve">Наименование 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</si>
  <si>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</si>
  <si>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</si>
  <si>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</si>
  <si>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</si>
  <si>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</si>
  <si>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</si>
  <si>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</si>
  <si>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</si>
  <si>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01 06 04 01 04 0000 810</t>
  </si>
  <si>
    <t>Исполнение муниципальных гарантий  Советского городского округа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</si>
  <si>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</si>
  <si>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</si>
  <si>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 xml:space="preserve">Приложение  7 </t>
  </si>
  <si>
    <t>к решению окружного Совета депутатов</t>
  </si>
  <si>
    <t xml:space="preserve"> от  "_____" ___________  2018г.  № _______</t>
  </si>
  <si>
    <r>
      <t xml:space="preserve">               Распределение бюджетных ассигнований на 2019 год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</si>
  <si>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</si>
  <si>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</si>
  <si>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</si>
  <si>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</si>
  <si>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</si>
  <si>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</si>
  <si>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</si>
  <si>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</si>
  <si>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</si>
  <si>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</si>
  <si>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</si>
  <si>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</si>
  <si>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</si>
  <si>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</si>
  <si>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</si>
  <si>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</si>
  <si>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</si>
  <si>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</si>
  <si>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</si>
  <si>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</si>
  <si>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</si>
  <si>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</si>
  <si>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</si>
  <si>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</si>
  <si>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</si>
  <si>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</si>
  <si>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</si>
  <si>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</si>
  <si>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</si>
  <si>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</si>
  <si>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</si>
  <si>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0Т 04180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</si>
  <si>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</si>
  <si>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</si>
  <si>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</si>
  <si>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</si>
  <si>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</si>
  <si>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</si>
  <si>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0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</si>
  <si>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</si>
  <si>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</si>
  <si>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</si>
  <si>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</si>
  <si>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</si>
  <si>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</si>
  <si>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</si>
  <si>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0 У7 59300</t>
  </si>
  <si>
    <t xml:space="preserve">Государственная регистрация актов гражданского состояния </t>
  </si>
  <si>
    <t xml:space="preserve">01 </t>
  </si>
  <si>
    <t>Руководство и управление в сфере установленных функций органов местного самоуправления</t>
  </si>
  <si>
    <t>03 0 51 70720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</si>
  <si>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</si>
  <si>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0 5Т 70720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</si>
  <si>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</si>
  <si>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</si>
  <si>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</si>
  <si>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</si>
  <si>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</si>
  <si>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</si>
  <si>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</si>
  <si>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</si>
  <si>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09 2 ЛS 71050</t>
  </si>
  <si>
    <t>Расходы на обеспечение выполнения функций казенными учреждениями</t>
  </si>
  <si>
    <t>09 1 Ц6 00590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</si>
  <si>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</si>
  <si>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</si>
  <si>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</si>
  <si>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</si>
  <si>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</si>
  <si>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</si>
  <si>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</si>
  <si>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</si>
  <si>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</si>
  <si>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</si>
  <si>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</si>
  <si>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"Развитие туризма на территории Советского городского округа на 2017 - 2021 годы"</t>
  </si>
  <si>
    <t>22 1 77 19000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</si>
  <si>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</si>
  <si>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</si>
  <si>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</si>
  <si>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</si>
  <si>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</si>
  <si>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</si>
  <si>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</si>
  <si>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</si>
  <si>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</si>
  <si>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</si>
  <si>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Топливно-энергетический комплекс</t>
  </si>
  <si>
    <t>Программа "Газификация муниципального образования "Советский городской округ" 2015-2020 годы"</t>
  </si>
  <si>
    <t>22 1 17 12090</t>
  </si>
  <si>
    <t>22 1 И7 12090</t>
  </si>
  <si>
    <t>Транспорт</t>
  </si>
  <si>
    <t>08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</si>
  <si>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</si>
  <si>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</si>
  <si>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</si>
  <si>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</si>
  <si>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</si>
  <si>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</si>
  <si>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</si>
  <si>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</si>
  <si>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</si>
  <si>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</si>
  <si>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</si>
  <si>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</si>
  <si>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</si>
  <si>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</si>
  <si>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</si>
  <si>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</si>
  <si>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Коммунальное хозяйство</t>
  </si>
  <si>
    <t>Благоустройство</t>
  </si>
  <si>
    <t xml:space="preserve">Программа "Формирование современной городской среды муниципального образования "Советский городской округ" на 2018-2022 годы </t>
  </si>
  <si>
    <t>22 1 77 17000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</si>
  <si>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</si>
  <si>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</si>
  <si>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</si>
  <si>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</si>
  <si>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</si>
  <si>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</si>
  <si>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</si>
  <si>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</si>
  <si>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</si>
  <si>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</si>
  <si>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</si>
  <si>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</si>
  <si>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</si>
  <si>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</si>
  <si>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</si>
  <si>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</si>
  <si>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</si>
  <si>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</si>
  <si>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</si>
  <si>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</si>
  <si>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</si>
  <si>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</si>
  <si>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</si>
  <si>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</si>
  <si>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</si>
  <si>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</si>
  <si>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</si>
  <si>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</si>
  <si>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</si>
  <si>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</si>
  <si>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</si>
  <si>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21 L0279</t>
  </si>
  <si>
    <t>Общее образование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</si>
  <si>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</si>
  <si>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</si>
  <si>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</si>
  <si>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</si>
  <si>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</si>
  <si>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</si>
  <si>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</si>
  <si>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Дополнительное образование детей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</si>
  <si>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</si>
  <si>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</si>
  <si>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</si>
  <si>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</si>
  <si>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</si>
  <si>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03 4 70 70120</t>
  </si>
  <si>
    <t>Субсидии на организацию отдыха детей всех групп здоровья в лагерях различных типов</t>
  </si>
  <si>
    <t>03 4 70 71140</t>
  </si>
  <si>
    <t xml:space="preserve">Программа "Профилактика правонарушений" на 2017-2019 г.г.  </t>
  </si>
  <si>
    <t>22 1 77 02000</t>
  </si>
  <si>
    <t>Программа "Молодежь" на 2017 - 2021 годы</t>
  </si>
  <si>
    <t>22 1 77 23000</t>
  </si>
  <si>
    <t>Другие вопросы в области образования</t>
  </si>
  <si>
    <t>Программа "Профилактика правонарушений" на 2017-2019 годы  (трудоустройство несовершеннолетних в летний период)</t>
  </si>
  <si>
    <t>22 1 77 27000</t>
  </si>
  <si>
    <t>Культура, кинематография</t>
  </si>
  <si>
    <t>Культура</t>
  </si>
  <si>
    <t>Субсидии на поддержку отрасли культуры</t>
  </si>
  <si>
    <t>04 3 93 71090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</si>
  <si>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</si>
  <si>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</si>
  <si>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</si>
  <si>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</si>
  <si>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</si>
  <si>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</si>
  <si>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</si>
  <si>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</si>
  <si>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</si>
  <si>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</si>
  <si>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</si>
  <si>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</si>
  <si>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</si>
  <si>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</si>
  <si>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</si>
  <si>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Доплаты к пенсиям, дополнительное пенсионное обеспечение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</si>
  <si>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</si>
  <si>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</si>
  <si>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</si>
  <si>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</si>
  <si>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</si>
  <si>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</si>
  <si>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</si>
  <si>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</si>
  <si>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</si>
  <si>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</si>
  <si>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</si>
  <si>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</si>
  <si>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</si>
  <si>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</si>
  <si>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</si>
  <si>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</si>
  <si>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04 0 88 15050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</si>
  <si>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</si>
  <si>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22 1 77 06000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</si>
  <si>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2018 - 2020 годы"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</si>
  <si>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</si>
  <si>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</si>
  <si>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</si>
  <si>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</si>
  <si>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</si>
  <si>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</si>
  <si>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</si>
  <si>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</si>
  <si>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</si>
  <si>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</si>
  <si>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</si>
  <si>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</si>
  <si>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</si>
  <si>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</si>
  <si>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</si>
  <si>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</si>
  <si>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</si>
  <si>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</si>
  <si>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опеки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</si>
  <si>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</si>
  <si>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</si>
  <si>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</si>
  <si>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</si>
  <si>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</si>
  <si>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</si>
  <si>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</si>
  <si>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22 1 03 94000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</si>
  <si>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</si>
  <si>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</si>
  <si>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</si>
  <si>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</si>
  <si>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</si>
  <si>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</si>
  <si>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</si>
  <si>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</si>
  <si>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</si>
  <si>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</si>
  <si>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</si>
  <si>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</si>
  <si>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</si>
  <si>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</si>
  <si>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8 </t>
  </si>
  <si>
    <t xml:space="preserve"> от  " _____ " _________  2018 г. № ______</t>
  </si>
  <si>
    <r>
      <t xml:space="preserve">               Распределение бюджетных ассигнований на 2020-2021 годы</t>
    </r>
    <r>
      <rPr>
        <b/>
        <sz val="12"/>
        <rFont val="Times New Roman"/>
        <family val="1"/>
        <charset val="204"/>
      </rPr>
      <t xml:space="preserve">                                                по разделам и подразделам, целевым статьям и видам  расходов классификации расходов бюджета</t>
    </r>
  </si>
  <si>
    <t xml:space="preserve">Реализиция государственных функций, связанных с общегосударственным управлением  </t>
  </si>
  <si>
    <t>12 1 Н8 70250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</si>
  <si>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2017 - 2026 годы»
</t>
  </si>
  <si>
    <t>Оздоровление детей за счет средств областного бюджета</t>
  </si>
  <si>
    <t>Пособия  и компенсации по публичным нормативным обязательствам    (дополнительные пособия членам семей погибших при исполнении воинского и служебного долга)</t>
  </si>
  <si>
    <t xml:space="preserve"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родителей" </t>
  </si>
  <si>
    <t>03 0 50 70670</t>
  </si>
  <si>
    <t>17 0 Ф1 71250</t>
  </si>
  <si>
    <t xml:space="preserve">Приложение 11 </t>
  </si>
  <si>
    <t>к  решению окружного Совета депутатов</t>
  </si>
  <si>
    <t xml:space="preserve"> от  "______"  ___________  2018г.  № ______</t>
  </si>
  <si>
    <t>Источники финансирования  дефицита бюджета Советского городского округа в 2019 году</t>
  </si>
  <si>
    <t>Код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</si>
  <si>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</si>
  <si>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</si>
  <si>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</si>
  <si>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510 01 02 00 00 04 0000 810</t>
  </si>
  <si>
    <t>Бюджетные кредиты, полученные от бюджетов бюджетной системы</t>
  </si>
  <si>
    <t>510 01 03 01 00 04 0000 710</t>
  </si>
  <si>
    <t>510 01 03 01 00 04 0000 810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</si>
  <si>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</si>
  <si>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</si>
  <si>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</si>
  <si>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</si>
  <si>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</si>
  <si>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</si>
  <si>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</si>
  <si>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</si>
  <si>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>Приложение 12</t>
  </si>
  <si>
    <t xml:space="preserve"> от  "___"  ________  2018г.  № ____</t>
  </si>
  <si>
    <t>Источники финансирования дефицита бюджета Советского городского округа    в 2020-2021 годах</t>
  </si>
  <si>
    <t>2020г</t>
  </si>
  <si>
    <t>2021г</t>
  </si>
  <si>
    <t>Возврат бюджетных кредитов, предоставленных из местного бюджета в валюте Российской Федерации</t>
  </si>
  <si>
    <t>Возврат  целевых займов, предоставленных молодым семьям - участникам целевой областной государственной программы "Обеспечение жильем молодых семей (2003-2007гг.)</t>
  </si>
  <si>
    <t>Приложение 13</t>
  </si>
  <si>
    <t>от  "______"  _____________  2018г.  № ______</t>
  </si>
  <si>
    <t>Программа муниципальных внутренних заимствований Советского городского округа на 2019 год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</si>
  <si>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</si>
  <si>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</si>
  <si>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</si>
  <si>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</si>
  <si>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</si>
  <si>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</si>
  <si>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</si>
  <si>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</si>
  <si>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</si>
  <si>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>Приложение № 14</t>
  </si>
  <si>
    <t>Программа муниципальных внутренних заимствований Советского городского округа на 2020 -2021 годы</t>
  </si>
  <si>
    <t>Объем заимствований (тыс.руб.)                                     2020 год</t>
  </si>
  <si>
    <t>Объем заимствований (тыс.руб.)                                     2021 год</t>
  </si>
  <si>
    <t>Приложение 15</t>
  </si>
  <si>
    <t>Программа муниципальных гарантий Советского городского округа                                                 на 2019 год</t>
  </si>
  <si>
    <t>1. Общий объем муниципальных гарантий Советского городского округа, предоставляемых в 2019 году, составляет 20000 тыс.рублей</t>
  </si>
  <si>
    <t>2. Перечень муниципальных гарантий Советского городского округа, предоставляемых в 2019 году, в валюте Российской Федерации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</si>
  <si>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</si>
  <si>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</si>
  <si>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</si>
  <si>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</si>
  <si>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</si>
  <si>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</si>
  <si>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МП "Советсктеплосети"</t>
  </si>
  <si>
    <t>Есть</t>
  </si>
  <si>
    <t>Итого: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</si>
  <si>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2019 году: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</si>
  <si>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</si>
  <si>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</si>
  <si>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</si>
  <si>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</si>
  <si>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>Приложение 16</t>
  </si>
  <si>
    <t>Программа муниципальных гарантий Советского городского округа                                                 на 2020-2021 годы</t>
  </si>
  <si>
    <t>1. Общий объем муниципальных гарантий Советского городского округа, предоставляемых в 2020-2021 годах, составляет 25 000 тыс.рублей</t>
  </si>
  <si>
    <t>2. Перечень муниципальных гарантий Советского городского округа, предоставляемых в 2020-2021 годах, в валюте Российской Федерации</t>
  </si>
  <si>
    <t>Сумма гарантии (тыс.руб.)                              2020 год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</si>
  <si>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2020-2021 годах:</t>
  </si>
  <si>
    <t>-</t>
  </si>
  <si>
    <t>Общая сумма гарантии в 2020-2021 годах (тыс.руб.)</t>
  </si>
  <si>
    <t>Сумма гарантии (тыс.руб.)                              2021 год</t>
  </si>
  <si>
    <t>03 L 51 70720</t>
  </si>
  <si>
    <t>03 L 5Т 70720</t>
  </si>
  <si>
    <t>17 L У7 59300</t>
  </si>
  <si>
    <t>17 L У9 51200</t>
  </si>
  <si>
    <t xml:space="preserve">                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</si>
  <si>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к решению окружного Совета депутатов </t>
  </si>
  <si>
    <t xml:space="preserve">                                                                                                                                                     от  "______" ____________  2018г.  № ______</t>
  </si>
  <si>
    <t xml:space="preserve">Ведомственная структура расходов бюджета Советского городского округа </t>
  </si>
  <si>
    <t>на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</si>
  <si>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</si>
  <si>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</si>
  <si>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</si>
  <si>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</si>
  <si>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</si>
  <si>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</si>
  <si>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</si>
  <si>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</si>
  <si>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</si>
  <si>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</si>
  <si>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</si>
  <si>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07 0 РО 05910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</si>
  <si>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</si>
  <si>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</si>
  <si>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Программа "Повышение эффективности управления муниципальными финансами муниципального образования "Советский городской округ" на период до 2018 года"</t>
  </si>
  <si>
    <t>22 1 77 04000</t>
  </si>
  <si>
    <t>Капитальные вложения в объекты государственной (муниципальной) собственности</t>
  </si>
  <si>
    <t>Программа "Развитие туризма в муниципальном образовании "Советский городской округ" на 2017 - 2021 годы"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</si>
  <si>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</si>
  <si>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</si>
  <si>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</si>
  <si>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Субсидии на капитальный ремонт автомобильных дорог общего пользования местного значения и искусственных сооружений на них в населенных пунктах КО</t>
  </si>
  <si>
    <t>22 1 07 S1220</t>
  </si>
  <si>
    <t>Программа "Ремонт и содержание дорог и мостов в муниципальном образовании "Советский городской округ" на 2014 - 2018годы"</t>
  </si>
  <si>
    <t>22 1 77 07000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</si>
  <si>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</si>
  <si>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</si>
  <si>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</si>
  <si>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"Ведение геоинформационной системы на базе информационной системы обеспечения градостроительной деятельности на территории Советского городского округа на 2015-2020 годы"</t>
  </si>
  <si>
    <t>22 1 77 15000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</si>
  <si>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</si>
  <si>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>Субсидии на проведение капитального ремонта многоквартирных домов</t>
  </si>
  <si>
    <t>06 1 В2 71350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</si>
  <si>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</si>
  <si>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</si>
  <si>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Расходы за счет резервного фонда Правительства Калининградской области</t>
  </si>
  <si>
    <t>99 2 00 21910</t>
  </si>
  <si>
    <t xml:space="preserve">Расходы на строительство газораспределительных сетей низкого давления и газопроводов-вводов к жилым домам по ул. Липовой, ул. Садовой, ул. Ореховой, ул. Толбухина, ул. Малиновой, ул. Вишневой, ул. П. Морозова </t>
  </si>
  <si>
    <t>06 И В4 94035</t>
  </si>
  <si>
    <t>Расходы на строительство газопроводов высокого, среднего и низкого давления для обеспечения развития инфраструктуры и предприятий в г. Советске</t>
  </si>
  <si>
    <t>06 И В4 94040</t>
  </si>
  <si>
    <t>Обеспечение мероприятий по модернизации систем коммунальной инфраструктуры</t>
  </si>
  <si>
    <t>06 И В8 09505</t>
  </si>
  <si>
    <t>06 И В8 09605</t>
  </si>
  <si>
    <t>Программа "Комплексного развития систем коммунальной инфраструктуры муниципального образования "Советский городской округ" на 2012-2017 годы"</t>
  </si>
  <si>
    <t>22 1 77 10000</t>
  </si>
  <si>
    <t>Программа "Формирование современной городской среды муниципального образования "Советский городской округ" на 2018-2022 годы"</t>
  </si>
  <si>
    <t>22 1 17 R5550</t>
  </si>
  <si>
    <t>22 1 17 S1070</t>
  </si>
  <si>
    <t>22 1 17 L5550</t>
  </si>
  <si>
    <t>Программа "Формирование современной городской среды муниципального образования "Советский городской округ"</t>
  </si>
  <si>
    <t>Расходы по содержанию города (содержание города)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</si>
  <si>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</si>
  <si>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</si>
  <si>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</si>
  <si>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</si>
  <si>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</si>
  <si>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</si>
  <si>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</si>
  <si>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</si>
  <si>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Программа "Комплексное развитие социальной инфраструктуры муниципального образования "Советский городской округ"</t>
  </si>
  <si>
    <t>22 1 21 R0279</t>
  </si>
  <si>
    <t>Молодежная политика</t>
  </si>
  <si>
    <t>Программа "Профилактика правонарушений" на 2017-2019 г.г.  (трудоустройство   несовершеннолетних в летний период)</t>
  </si>
  <si>
    <t>04 3 94 R5190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</si>
  <si>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</si>
  <si>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</si>
  <si>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</si>
  <si>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</si>
  <si>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</si>
  <si>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13 R0274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</si>
  <si>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</si>
  <si>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</si>
  <si>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</si>
  <si>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</si>
  <si>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</si>
  <si>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</si>
  <si>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</si>
  <si>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</si>
  <si>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</si>
  <si>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22 1  77 00000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</si>
  <si>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</si>
  <si>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</si>
  <si>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09 2 Л2 71050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</si>
  <si>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</si>
  <si>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 xml:space="preserve">                                                                                                                                                                                  Приложение  10</t>
  </si>
  <si>
    <t xml:space="preserve">                                                                                                                                                     от  " ____ " __________  2018 г. № ______</t>
  </si>
  <si>
    <t>на 2020-2021 годы</t>
  </si>
  <si>
    <t>Расходы на осуществление отдельных полномочий Калининградской области по организации трансортного обслуживания населения в Калининградской области</t>
  </si>
  <si>
    <t>Программа "Комплексное развитие транспортной инфраструктуры муниципального образования "Советский городской округ" на 2017 - 2026 годы"</t>
  </si>
  <si>
    <t>Программа "Ремонт и содержание дорог и мостов в муниципальном образовании "Советский городской округ" на 2014 - 2018 годы"</t>
  </si>
  <si>
    <t>Программа конкретных дел благоустройства территории муниципального образования "Советский городской округ"  на 2018-2022 годы"</t>
  </si>
  <si>
    <t>Программа природоохранных мероприятий на территории муниципального образования "Советский городской округ"</t>
  </si>
  <si>
    <t>Программа "Профилактика правонарушений" на 2017-2019г.г.</t>
  </si>
  <si>
    <t>22 1  77 27000</t>
  </si>
  <si>
    <t>Содержание автономных учреждений</t>
  </si>
  <si>
    <t>Программа "Социальная поддержка отдельных категорий граждан МО "Советский городской округ" на 2016-2018 годы"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</si>
  <si>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</si>
  <si>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Пособия  и компенсации по публичным нормативным обязательствам (ежемесячные выплаты лицам, удостоенным звания "Почетная семья города Советска")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</si>
  <si>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</si>
  <si>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родителей"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</si>
  <si>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</si>
  <si>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в возрасте от 70 лет и старше)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</si>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</sst>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.0"/>
    <numFmt numFmtId="166" formatCode="0.000"/>
    <numFmt numFmtId="167" formatCode="#,##0_ ;[Red]\-#,##0\ 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</cellStyleXfs>
  <cellXfs count="548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0" fontId="2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right"/>
    </xf>
    <xf numFmtId="4" fontId="1" fillId="0" borderId="0" xfId="2" applyNumberFormat="1" applyFont="1" applyFill="1" applyBorder="1" applyAlignment="1">
      <alignment horizontal="right"/>
    </xf>
    <xf numFmtId="4" fontId="4" fillId="0" borderId="0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4" fontId="5" fillId="0" borderId="2" xfId="2" applyNumberFormat="1" applyFont="1" applyFill="1" applyBorder="1" applyAlignment="1">
      <alignment horizontal="centerContinuous"/>
    </xf>
    <xf numFmtId="0" fontId="18" fillId="0" borderId="0" xfId="2" applyFont="1" applyFill="1" applyBorder="1"/>
    <xf numFmtId="0" fontId="3" fillId="0" borderId="2" xfId="2" applyFont="1" applyFill="1" applyBorder="1" applyAlignment="1">
      <alignment horizontal="left" wrapText="1"/>
    </xf>
    <xf numFmtId="0" fontId="18" fillId="0" borderId="3" xfId="2" applyFont="1" applyFill="1" applyBorder="1"/>
    <xf numFmtId="4" fontId="2" fillId="0" borderId="0" xfId="2" applyNumberFormat="1" applyFont="1" applyFill="1" applyBorder="1"/>
    <xf numFmtId="0" fontId="2" fillId="0" borderId="3" xfId="2" applyFont="1" applyFill="1" applyBorder="1"/>
    <xf numFmtId="3" fontId="11" fillId="0" borderId="2" xfId="2" applyNumberFormat="1" applyFont="1" applyFill="1" applyBorder="1" applyAlignment="1">
      <alignment horizontal="center" wrapText="1"/>
    </xf>
    <xf numFmtId="0" fontId="8" fillId="0" borderId="2" xfId="2" applyFont="1" applyFill="1" applyBorder="1" applyAlignment="1">
      <alignment horizontal="left" wrapText="1"/>
    </xf>
    <xf numFmtId="4" fontId="11" fillId="0" borderId="2" xfId="2" applyNumberFormat="1" applyFont="1" applyFill="1" applyBorder="1" applyAlignment="1">
      <alignment horizontal="centerContinuous"/>
    </xf>
    <xf numFmtId="0" fontId="9" fillId="0" borderId="0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wrapText="1"/>
    </xf>
    <xf numFmtId="4" fontId="11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vertical="center" wrapText="1"/>
    </xf>
    <xf numFmtId="4" fontId="7" fillId="0" borderId="2" xfId="2" applyNumberFormat="1" applyFont="1" applyFill="1" applyBorder="1" applyAlignment="1">
      <alignment horizontal="center"/>
    </xf>
    <xf numFmtId="0" fontId="11" fillId="0" borderId="2" xfId="2" applyFont="1" applyFill="1" applyBorder="1" applyAlignment="1">
      <alignment wrapText="1"/>
    </xf>
    <xf numFmtId="4" fontId="7" fillId="0" borderId="2" xfId="2" applyNumberFormat="1" applyFont="1" applyFill="1" applyBorder="1" applyAlignment="1">
      <alignment horizontal="centerContinuous"/>
    </xf>
    <xf numFmtId="0" fontId="8" fillId="0" borderId="2" xfId="2" applyFont="1" applyBorder="1" applyAlignment="1">
      <alignment wrapText="1"/>
    </xf>
    <xf numFmtId="4" fontId="11" fillId="0" borderId="2" xfId="2" applyNumberFormat="1" applyFont="1" applyFill="1" applyBorder="1" applyAlignment="1">
      <alignment horizontal="center"/>
    </xf>
    <xf numFmtId="0" fontId="14" fillId="0" borderId="0" xfId="2" applyFont="1" applyFill="1" applyBorder="1"/>
    <xf numFmtId="4" fontId="4" fillId="0" borderId="0" xfId="2" applyNumberFormat="1" applyFont="1" applyFill="1" applyBorder="1"/>
    <xf numFmtId="0" fontId="2" fillId="0" borderId="0" xfId="2" applyFont="1" applyFill="1"/>
    <xf numFmtId="0" fontId="2" fillId="0" borderId="0" xfId="2" applyFont="1" applyFill="1" applyAlignment="1">
      <alignment wrapText="1"/>
    </xf>
    <xf numFmtId="3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9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13" fillId="0" borderId="0" xfId="2" applyFont="1" applyFill="1" applyAlignment="1">
      <alignment wrapText="1"/>
    </xf>
    <xf numFmtId="0" fontId="14" fillId="0" borderId="0" xfId="2" applyFont="1" applyFill="1" applyAlignment="1">
      <alignment vertical="center" wrapText="1"/>
    </xf>
    <xf numFmtId="4" fontId="2" fillId="0" borderId="0" xfId="2" applyNumberFormat="1" applyFont="1" applyFill="1" applyAlignment="1">
      <alignment wrapText="1"/>
    </xf>
    <xf numFmtId="0" fontId="15" fillId="0" borderId="0" xfId="2" applyFont="1" applyFill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wrapText="1"/>
    </xf>
    <xf numFmtId="0" fontId="4" fillId="0" borderId="0" xfId="2" applyFont="1" applyFill="1" applyAlignment="1">
      <alignment horizontal="center" wrapText="1"/>
    </xf>
    <xf numFmtId="0" fontId="1" fillId="0" borderId="0" xfId="2" applyFont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centerContinuous"/>
    </xf>
    <xf numFmtId="0" fontId="5" fillId="0" borderId="2" xfId="2" applyFont="1" applyFill="1" applyBorder="1" applyAlignment="1">
      <alignment horizontal="left" wrapText="1"/>
    </xf>
    <xf numFmtId="4" fontId="5" fillId="0" borderId="2" xfId="2" applyNumberFormat="1" applyFont="1" applyFill="1" applyBorder="1" applyAlignment="1">
      <alignment horizontal="center"/>
    </xf>
    <xf numFmtId="0" fontId="4" fillId="0" borderId="2" xfId="2" applyFont="1" applyBorder="1" applyAlignment="1">
      <alignment wrapText="1"/>
    </xf>
    <xf numFmtId="0" fontId="7" fillId="0" borderId="2" xfId="1" applyFont="1" applyFill="1" applyBorder="1" applyAlignment="1">
      <alignment wrapText="1"/>
    </xf>
    <xf numFmtId="4" fontId="14" fillId="0" borderId="2" xfId="2" applyNumberFormat="1" applyFont="1" applyFill="1" applyBorder="1" applyAlignment="1">
      <alignment horizontal="center"/>
    </xf>
    <xf numFmtId="0" fontId="11" fillId="0" borderId="2" xfId="2" applyFont="1" applyBorder="1" applyAlignment="1">
      <alignment wrapText="1"/>
    </xf>
    <xf numFmtId="0" fontId="15" fillId="0" borderId="0" xfId="2" applyFont="1" applyFill="1" applyBorder="1"/>
    <xf numFmtId="4" fontId="4" fillId="0" borderId="2" xfId="2" applyNumberFormat="1" applyFont="1" applyFill="1" applyBorder="1" applyAlignment="1">
      <alignment horizontal="center"/>
    </xf>
    <xf numFmtId="0" fontId="4" fillId="0" borderId="0" xfId="2" applyFont="1" applyFill="1" applyBorder="1"/>
    <xf numFmtId="164" fontId="2" fillId="0" borderId="0" xfId="1" applyNumberFormat="1" applyFont="1" applyFill="1"/>
    <xf numFmtId="0" fontId="1" fillId="0" borderId="0" xfId="1" applyFont="1"/>
    <xf numFmtId="0" fontId="1" fillId="0" borderId="0" xfId="1" applyFont="1" applyFill="1"/>
    <xf numFmtId="0" fontId="20" fillId="0" borderId="0" xfId="1" applyFont="1" applyAlignment="1">
      <alignment horizontal="right"/>
    </xf>
    <xf numFmtId="0" fontId="21" fillId="0" borderId="0" xfId="1" applyFont="1"/>
    <xf numFmtId="0" fontId="21" fillId="0" borderId="0" xfId="1" applyFont="1" applyFill="1"/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wrapText="1" shrinkToFi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wrapText="1"/>
    </xf>
    <xf numFmtId="0" fontId="7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vertical="center" wrapText="1"/>
    </xf>
    <xf numFmtId="0" fontId="23" fillId="0" borderId="0" xfId="1" applyFont="1"/>
    <xf numFmtId="0" fontId="24" fillId="0" borderId="0" xfId="1" applyFont="1"/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5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7" fillId="0" borderId="2" xfId="1" applyFont="1" applyFill="1" applyBorder="1" applyAlignment="1">
      <alignment horizontal="left" wrapText="1"/>
    </xf>
    <xf numFmtId="49" fontId="27" fillId="0" borderId="2" xfId="1" applyNumberFormat="1" applyFont="1" applyFill="1" applyBorder="1" applyAlignment="1">
      <alignment horizontal="center" wrapText="1"/>
    </xf>
    <xf numFmtId="4" fontId="27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>
      <alignment horizontal="left" wrapText="1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7" fillId="0" borderId="0" xfId="1" applyFont="1" applyFill="1"/>
    <xf numFmtId="49" fontId="14" fillId="0" borderId="2" xfId="1" applyNumberFormat="1" applyFont="1" applyFill="1" applyBorder="1" applyAlignment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7" fillId="0" borderId="2" xfId="1" applyNumberFormat="1" applyFont="1" applyFill="1" applyBorder="1" applyAlignment="1">
      <alignment horizontal="center"/>
    </xf>
    <xf numFmtId="49" fontId="27" fillId="0" borderId="6" xfId="1" applyNumberFormat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wrapText="1" shrinkToFit="1"/>
    </xf>
    <xf numFmtId="49" fontId="11" fillId="0" borderId="6" xfId="1" applyNumberFormat="1" applyFont="1" applyFill="1" applyBorder="1" applyAlignment="1">
      <alignment horizontal="center"/>
    </xf>
    <xf numFmtId="0" fontId="28" fillId="0" borderId="0" xfId="1" applyFont="1" applyFill="1"/>
    <xf numFmtId="0" fontId="11" fillId="0" borderId="2" xfId="1" applyFont="1" applyFill="1" applyBorder="1" applyAlignment="1">
      <alignment horizontal="left"/>
    </xf>
    <xf numFmtId="0" fontId="27" fillId="0" borderId="2" xfId="1" applyFont="1" applyFill="1" applyBorder="1" applyAlignment="1">
      <alignment horizontal="left"/>
    </xf>
    <xf numFmtId="49" fontId="13" fillId="0" borderId="2" xfId="1" applyNumberFormat="1" applyFont="1" applyFill="1" applyBorder="1" applyAlignment="1">
      <alignment horizontal="center"/>
    </xf>
    <xf numFmtId="4" fontId="7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 wrapText="1"/>
    </xf>
    <xf numFmtId="49" fontId="9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/>
    </xf>
    <xf numFmtId="0" fontId="14" fillId="0" borderId="2" xfId="1" applyFont="1" applyFill="1" applyBorder="1" applyAlignment="1">
      <alignment wrapText="1" shrinkToFit="1"/>
    </xf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9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0" fontId="29" fillId="0" borderId="2" xfId="1" applyFont="1" applyFill="1" applyBorder="1" applyAlignment="1">
      <alignment vertical="center" wrapText="1" shrinkToFit="1"/>
    </xf>
    <xf numFmtId="4" fontId="13" fillId="0" borderId="2" xfId="1" applyNumberFormat="1" applyFont="1" applyFill="1" applyBorder="1" applyAlignment="1">
      <alignment horizontal="center" wrapText="1"/>
    </xf>
    <xf numFmtId="0" fontId="28" fillId="0" borderId="2" xfId="1" applyFont="1" applyFill="1" applyBorder="1" applyAlignment="1">
      <alignment horizontal="left"/>
    </xf>
    <xf numFmtId="49" fontId="28" fillId="0" borderId="2" xfId="1" applyNumberFormat="1" applyFont="1" applyFill="1" applyBorder="1" applyAlignment="1">
      <alignment horizontal="center"/>
    </xf>
    <xf numFmtId="4" fontId="28" fillId="0" borderId="2" xfId="1" applyNumberFormat="1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 wrapText="1"/>
    </xf>
    <xf numFmtId="0" fontId="30" fillId="0" borderId="0" xfId="1" applyFont="1" applyFill="1"/>
    <xf numFmtId="0" fontId="31" fillId="0" borderId="0" xfId="1" applyFont="1" applyFill="1"/>
    <xf numFmtId="0" fontId="32" fillId="0" borderId="0" xfId="1" applyFont="1" applyFill="1"/>
    <xf numFmtId="0" fontId="28" fillId="0" borderId="2" xfId="1" applyFont="1" applyFill="1" applyBorder="1" applyAlignment="1">
      <alignment horizontal="left" wrapText="1"/>
    </xf>
    <xf numFmtId="49" fontId="28" fillId="0" borderId="2" xfId="1" applyNumberFormat="1" applyFont="1" applyFill="1" applyBorder="1" applyAlignment="1">
      <alignment horizontal="center" wrapText="1"/>
    </xf>
    <xf numFmtId="0" fontId="33" fillId="0" borderId="0" xfId="1" applyFont="1" applyFill="1"/>
    <xf numFmtId="0" fontId="14" fillId="0" borderId="2" xfId="1" applyFont="1" applyFill="1" applyBorder="1" applyAlignment="1">
      <alignment horizontal="left"/>
    </xf>
    <xf numFmtId="0" fontId="34" fillId="0" borderId="0" xfId="1" applyFont="1" applyFill="1"/>
    <xf numFmtId="4" fontId="14" fillId="0" borderId="0" xfId="1" applyNumberFormat="1" applyFont="1" applyFill="1"/>
    <xf numFmtId="49" fontId="13" fillId="0" borderId="6" xfId="1" applyNumberFormat="1" applyFont="1" applyFill="1" applyBorder="1" applyAlignment="1">
      <alignment horizontal="center"/>
    </xf>
    <xf numFmtId="0" fontId="11" fillId="0" borderId="4" xfId="1" applyFont="1" applyFill="1" applyBorder="1" applyAlignment="1">
      <alignment horizontal="left" wrapText="1"/>
    </xf>
    <xf numFmtId="49" fontId="11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center"/>
    </xf>
    <xf numFmtId="0" fontId="35" fillId="0" borderId="0" xfId="1" applyFont="1" applyFill="1"/>
    <xf numFmtId="0" fontId="13" fillId="0" borderId="4" xfId="1" applyFont="1" applyFill="1" applyBorder="1" applyAlignment="1">
      <alignment horizontal="left" wrapText="1"/>
    </xf>
    <xf numFmtId="49" fontId="13" fillId="0" borderId="6" xfId="1" applyNumberFormat="1" applyFont="1" applyFill="1" applyBorder="1" applyAlignment="1">
      <alignment horizontal="center" wrapText="1"/>
    </xf>
    <xf numFmtId="0" fontId="36" fillId="0" borderId="0" xfId="1" applyFont="1" applyFill="1"/>
    <xf numFmtId="49" fontId="14" fillId="0" borderId="6" xfId="1" applyNumberFormat="1" applyFont="1" applyFill="1" applyBorder="1" applyAlignment="1">
      <alignment horizontal="center" wrapText="1"/>
    </xf>
    <xf numFmtId="0" fontId="37" fillId="0" borderId="0" xfId="1" applyFont="1" applyFill="1"/>
    <xf numFmtId="49" fontId="13" fillId="0" borderId="8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4" fillId="0" borderId="9" xfId="1" applyNumberFormat="1" applyFont="1" applyFill="1" applyBorder="1" applyAlignment="1">
      <alignment horizontal="center"/>
    </xf>
    <xf numFmtId="0" fontId="38" fillId="0" borderId="2" xfId="1" applyFont="1" applyFill="1" applyBorder="1" applyAlignment="1">
      <alignment horizontal="left"/>
    </xf>
    <xf numFmtId="49" fontId="38" fillId="0" borderId="8" xfId="1" applyNumberFormat="1" applyFont="1" applyFill="1" applyBorder="1" applyAlignment="1">
      <alignment horizontal="center"/>
    </xf>
    <xf numFmtId="49" fontId="38" fillId="0" borderId="2" xfId="1" applyNumberFormat="1" applyFont="1" applyFill="1" applyBorder="1" applyAlignment="1">
      <alignment horizontal="center" wrapText="1"/>
    </xf>
    <xf numFmtId="4" fontId="38" fillId="0" borderId="2" xfId="1" applyNumberFormat="1" applyFont="1" applyFill="1" applyBorder="1" applyAlignment="1">
      <alignment horizontal="center" wrapText="1"/>
    </xf>
    <xf numFmtId="0" fontId="39" fillId="0" borderId="0" xfId="1" applyFont="1" applyFill="1"/>
    <xf numFmtId="0" fontId="27" fillId="0" borderId="2" xfId="1" applyFont="1" applyFill="1" applyBorder="1" applyAlignment="1">
      <alignment horizontal="left" wrapText="1" shrinkToFit="1"/>
    </xf>
    <xf numFmtId="49" fontId="27" fillId="0" borderId="8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 shrinkToFit="1"/>
    </xf>
    <xf numFmtId="0" fontId="9" fillId="0" borderId="2" xfId="1" applyFont="1" applyFill="1" applyBorder="1" applyAlignment="1">
      <alignment horizontal="left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wrapText="1" shrinkToFit="1"/>
    </xf>
    <xf numFmtId="0" fontId="11" fillId="0" borderId="2" xfId="1" applyFont="1" applyFill="1" applyBorder="1" applyAlignment="1">
      <alignment wrapText="1"/>
    </xf>
    <xf numFmtId="0" fontId="27" fillId="0" borderId="2" xfId="1" applyFont="1" applyFill="1" applyBorder="1" applyAlignment="1">
      <alignment wrapText="1"/>
    </xf>
    <xf numFmtId="0" fontId="13" fillId="0" borderId="2" xfId="1" applyFont="1" applyFill="1" applyBorder="1" applyAlignment="1">
      <alignment wrapText="1"/>
    </xf>
    <xf numFmtId="0" fontId="26" fillId="0" borderId="2" xfId="1" applyFont="1" applyFill="1" applyBorder="1" applyAlignment="1">
      <alignment horizontal="left" wrapText="1"/>
    </xf>
    <xf numFmtId="0" fontId="7" fillId="0" borderId="0" xfId="1" applyFont="1" applyFill="1"/>
    <xf numFmtId="0" fontId="20" fillId="0" borderId="0" xfId="1" applyFont="1" applyFill="1"/>
    <xf numFmtId="49" fontId="14" fillId="0" borderId="0" xfId="1" applyNumberFormat="1" applyFont="1" applyFill="1" applyAlignment="1">
      <alignment horizontal="center"/>
    </xf>
    <xf numFmtId="0" fontId="11" fillId="0" borderId="2" xfId="1" applyFont="1" applyFill="1" applyBorder="1" applyAlignment="1">
      <alignment horizontal="left" wrapText="1" shrinkToFit="1"/>
    </xf>
    <xf numFmtId="49" fontId="28" fillId="0" borderId="6" xfId="1" applyNumberFormat="1" applyFont="1" applyFill="1" applyBorder="1" applyAlignment="1">
      <alignment horizontal="center"/>
    </xf>
    <xf numFmtId="0" fontId="22" fillId="0" borderId="2" xfId="1" applyFont="1" applyFill="1" applyBorder="1" applyAlignment="1">
      <alignment vertical="center" wrapText="1" shrinkToFit="1"/>
    </xf>
    <xf numFmtId="0" fontId="14" fillId="0" borderId="4" xfId="1" applyFont="1" applyFill="1" applyBorder="1" applyAlignment="1">
      <alignment horizontal="left" wrapText="1"/>
    </xf>
    <xf numFmtId="0" fontId="14" fillId="0" borderId="2" xfId="1" applyFont="1" applyFill="1" applyBorder="1" applyAlignment="1">
      <alignment wrapText="1"/>
    </xf>
    <xf numFmtId="0" fontId="14" fillId="0" borderId="0" xfId="3" applyFont="1"/>
    <xf numFmtId="0" fontId="9" fillId="0" borderId="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wrapText="1"/>
    </xf>
    <xf numFmtId="0" fontId="14" fillId="0" borderId="2" xfId="3" applyFont="1" applyBorder="1"/>
    <xf numFmtId="0" fontId="14" fillId="0" borderId="2" xfId="3" applyFont="1" applyBorder="1" applyAlignment="1">
      <alignment wrapText="1"/>
    </xf>
    <xf numFmtId="4" fontId="14" fillId="0" borderId="2" xfId="3" applyNumberFormat="1" applyFont="1" applyBorder="1"/>
    <xf numFmtId="0" fontId="14" fillId="0" borderId="2" xfId="0" applyFont="1" applyBorder="1" applyAlignment="1">
      <alignment vertical="center" wrapText="1"/>
    </xf>
    <xf numFmtId="4" fontId="9" fillId="0" borderId="2" xfId="3" applyNumberFormat="1" applyFont="1" applyBorder="1"/>
    <xf numFmtId="0" fontId="14" fillId="0" borderId="6" xfId="3" applyFont="1" applyBorder="1" applyAlignment="1">
      <alignment wrapText="1"/>
    </xf>
    <xf numFmtId="4" fontId="14" fillId="0" borderId="2" xfId="3" applyNumberFormat="1" applyFont="1" applyFill="1" applyBorder="1"/>
    <xf numFmtId="0" fontId="9" fillId="0" borderId="4" xfId="3" applyFont="1" applyBorder="1" applyAlignment="1">
      <alignment wrapText="1"/>
    </xf>
    <xf numFmtId="4" fontId="9" fillId="0" borderId="2" xfId="3" applyNumberFormat="1" applyFont="1" applyFill="1" applyBorder="1"/>
    <xf numFmtId="0" fontId="14" fillId="0" borderId="0" xfId="3" applyFont="1" applyBorder="1"/>
    <xf numFmtId="0" fontId="9" fillId="0" borderId="0" xfId="3" applyFont="1" applyBorder="1" applyAlignment="1">
      <alignment horizont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4" fontId="9" fillId="0" borderId="2" xfId="3" applyNumberFormat="1" applyFont="1" applyBorder="1" applyAlignment="1">
      <alignment horizontal="center"/>
    </xf>
    <xf numFmtId="4" fontId="9" fillId="0" borderId="2" xfId="3" applyNumberFormat="1" applyFont="1" applyBorder="1" applyAlignment="1">
      <alignment horizontal="center" wrapText="1"/>
    </xf>
    <xf numFmtId="4" fontId="14" fillId="0" borderId="2" xfId="3" applyNumberFormat="1" applyFont="1" applyBorder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4" fillId="0" borderId="0" xfId="4" applyFont="1" applyFill="1"/>
    <xf numFmtId="0" fontId="14" fillId="0" borderId="0" xfId="4" applyFont="1" applyFill="1" applyAlignment="1">
      <alignment wrapText="1"/>
    </xf>
    <xf numFmtId="165" fontId="14" fillId="0" borderId="0" xfId="4" applyNumberFormat="1" applyFont="1" applyFill="1"/>
    <xf numFmtId="0" fontId="25" fillId="0" borderId="1" xfId="4" applyFont="1" applyFill="1" applyBorder="1" applyAlignment="1">
      <alignment horizontal="center" wrapText="1"/>
    </xf>
    <xf numFmtId="0" fontId="25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left" wrapText="1"/>
    </xf>
    <xf numFmtId="3" fontId="11" fillId="0" borderId="6" xfId="4" applyNumberFormat="1" applyFont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3" fontId="7" fillId="0" borderId="6" xfId="4" applyNumberFormat="1" applyFont="1" applyBorder="1" applyAlignment="1">
      <alignment horizontal="center"/>
    </xf>
    <xf numFmtId="3" fontId="7" fillId="0" borderId="2" xfId="4" applyNumberFormat="1" applyFont="1" applyFill="1" applyBorder="1" applyAlignment="1">
      <alignment horizontal="center"/>
    </xf>
    <xf numFmtId="166" fontId="14" fillId="0" borderId="0" xfId="4" applyNumberFormat="1" applyFont="1" applyFill="1"/>
    <xf numFmtId="0" fontId="14" fillId="0" borderId="2" xfId="4" applyFont="1" applyFill="1" applyBorder="1"/>
    <xf numFmtId="0" fontId="14" fillId="0" borderId="0" xfId="5" applyFont="1" applyFill="1"/>
    <xf numFmtId="0" fontId="14" fillId="0" borderId="0" xfId="5" applyFont="1" applyFill="1" applyAlignment="1">
      <alignment wrapText="1"/>
    </xf>
    <xf numFmtId="165" fontId="14" fillId="0" borderId="0" xfId="5" applyNumberFormat="1" applyFont="1" applyFill="1"/>
    <xf numFmtId="0" fontId="9" fillId="0" borderId="0" xfId="5" applyFont="1" applyFill="1"/>
    <xf numFmtId="0" fontId="11" fillId="0" borderId="2" xfId="5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wrapText="1"/>
    </xf>
    <xf numFmtId="3" fontId="11" fillId="0" borderId="6" xfId="5" applyNumberFormat="1" applyFont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 wrapText="1"/>
    </xf>
    <xf numFmtId="0" fontId="40" fillId="0" borderId="2" xfId="5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2" fillId="0" borderId="0" xfId="1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7" fontId="15" fillId="0" borderId="2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wrapText="1"/>
    </xf>
    <xf numFmtId="0" fontId="11" fillId="0" borderId="12" xfId="1" applyFont="1" applyFill="1" applyBorder="1" applyAlignment="1">
      <alignment horizontal="center" wrapText="1" shrinkToFit="1"/>
    </xf>
    <xf numFmtId="49" fontId="11" fillId="0" borderId="12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4" xfId="1" applyFont="1" applyFill="1" applyBorder="1" applyAlignment="1">
      <alignment horizontal="left"/>
    </xf>
    <xf numFmtId="0" fontId="15" fillId="0" borderId="15" xfId="1" applyFont="1" applyFill="1" applyBorder="1" applyAlignment="1">
      <alignment horizontal="center" vertical="center" wrapText="1" shrinkToFit="1"/>
    </xf>
    <xf numFmtId="49" fontId="11" fillId="0" borderId="15" xfId="1" applyNumberFormat="1" applyFont="1" applyFill="1" applyBorder="1" applyAlignment="1">
      <alignment horizontal="center"/>
    </xf>
    <xf numFmtId="164" fontId="11" fillId="0" borderId="16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 wrapText="1"/>
    </xf>
    <xf numFmtId="49" fontId="9" fillId="0" borderId="15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7" fillId="0" borderId="14" xfId="1" applyFont="1" applyFill="1" applyBorder="1" applyAlignment="1">
      <alignment horizontal="left" wrapText="1"/>
    </xf>
    <xf numFmtId="49" fontId="44" fillId="0" borderId="15" xfId="1" applyNumberFormat="1" applyFont="1" applyFill="1" applyBorder="1" applyAlignment="1">
      <alignment horizontal="center"/>
    </xf>
    <xf numFmtId="49" fontId="27" fillId="0" borderId="15" xfId="1" applyNumberFormat="1" applyFont="1" applyFill="1" applyBorder="1" applyAlignment="1">
      <alignment horizontal="center" wrapText="1"/>
    </xf>
    <xf numFmtId="164" fontId="27" fillId="0" borderId="16" xfId="1" applyNumberFormat="1" applyFont="1" applyFill="1" applyBorder="1" applyAlignment="1">
      <alignment horizontal="center"/>
    </xf>
    <xf numFmtId="0" fontId="44" fillId="0" borderId="0" xfId="1" applyFont="1" applyFill="1" applyAlignment="1"/>
    <xf numFmtId="0" fontId="13" fillId="0" borderId="14" xfId="1" applyFont="1" applyFill="1" applyBorder="1" applyAlignment="1">
      <alignment horizontal="left" wrapText="1"/>
    </xf>
    <xf numFmtId="49" fontId="10" fillId="0" borderId="15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 wrapText="1"/>
    </xf>
    <xf numFmtId="164" fontId="13" fillId="0" borderId="16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4" xfId="1" applyFont="1" applyFill="1" applyBorder="1" applyAlignment="1">
      <alignment horizontal="left" wrapText="1"/>
    </xf>
    <xf numFmtId="49" fontId="2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wrapText="1"/>
    </xf>
    <xf numFmtId="164" fontId="14" fillId="0" borderId="16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left" wrapText="1"/>
    </xf>
    <xf numFmtId="49" fontId="27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vertical="center"/>
    </xf>
    <xf numFmtId="0" fontId="14" fillId="0" borderId="0" xfId="1" applyFont="1" applyFill="1" applyAlignment="1"/>
    <xf numFmtId="49" fontId="13" fillId="0" borderId="15" xfId="1" applyNumberFormat="1" applyFont="1" applyFill="1" applyBorder="1" applyAlignment="1">
      <alignment horizontal="center"/>
    </xf>
    <xf numFmtId="0" fontId="28" fillId="0" borderId="0" xfId="1" applyFont="1" applyFill="1" applyAlignment="1"/>
    <xf numFmtId="0" fontId="5" fillId="0" borderId="14" xfId="1" applyFont="1" applyFill="1" applyBorder="1" applyAlignment="1">
      <alignment wrapText="1" shrinkToFit="1"/>
    </xf>
    <xf numFmtId="0" fontId="11" fillId="0" borderId="14" xfId="1" applyFont="1" applyFill="1" applyBorder="1" applyAlignment="1">
      <alignment horizontal="left"/>
    </xf>
    <xf numFmtId="49" fontId="11" fillId="0" borderId="15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5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5" fillId="0" borderId="15" xfId="1" applyNumberFormat="1" applyFont="1" applyFill="1" applyBorder="1" applyAlignment="1">
      <alignment horizontal="center" wrapText="1"/>
    </xf>
    <xf numFmtId="0" fontId="27" fillId="0" borderId="14" xfId="1" applyFont="1" applyFill="1" applyBorder="1" applyAlignment="1">
      <alignment horizontal="left"/>
    </xf>
    <xf numFmtId="49" fontId="2" fillId="0" borderId="15" xfId="1" applyNumberFormat="1" applyFont="1" applyFill="1" applyBorder="1" applyAlignment="1">
      <alignment horizontal="center" wrapText="1"/>
    </xf>
    <xf numFmtId="0" fontId="15" fillId="0" borderId="0" xfId="1" applyFont="1" applyFill="1" applyAlignment="1"/>
    <xf numFmtId="0" fontId="13" fillId="0" borderId="14" xfId="1" applyFont="1" applyFill="1" applyBorder="1" applyAlignment="1">
      <alignment horizontal="left" wrapText="1" shrinkToFit="1"/>
    </xf>
    <xf numFmtId="0" fontId="14" fillId="0" borderId="14" xfId="1" applyFont="1" applyFill="1" applyBorder="1" applyAlignment="1">
      <alignment horizontal="left"/>
    </xf>
    <xf numFmtId="0" fontId="27" fillId="0" borderId="0" xfId="1" applyFont="1" applyFill="1" applyAlignment="1"/>
    <xf numFmtId="0" fontId="14" fillId="0" borderId="14" xfId="1" applyFont="1" applyFill="1" applyBorder="1" applyAlignment="1">
      <alignment wrapText="1" shrinkToFit="1"/>
    </xf>
    <xf numFmtId="0" fontId="8" fillId="0" borderId="14" xfId="1" applyFont="1" applyFill="1" applyBorder="1" applyAlignment="1">
      <alignment wrapText="1" shrinkToFit="1"/>
    </xf>
    <xf numFmtId="49" fontId="8" fillId="0" borderId="15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7" fillId="0" borderId="14" xfId="1" applyFont="1" applyFill="1" applyBorder="1" applyAlignment="1">
      <alignment wrapText="1" shrinkToFit="1"/>
    </xf>
    <xf numFmtId="0" fontId="8" fillId="0" borderId="14" xfId="1" applyFont="1" applyFill="1" applyBorder="1" applyAlignment="1">
      <alignment horizontal="left" wrapText="1"/>
    </xf>
    <xf numFmtId="49" fontId="8" fillId="0" borderId="15" xfId="1" applyNumberFormat="1" applyFont="1" applyFill="1" applyBorder="1" applyAlignment="1">
      <alignment horizontal="center" wrapText="1"/>
    </xf>
    <xf numFmtId="164" fontId="14" fillId="0" borderId="16" xfId="1" applyNumberFormat="1" applyFont="1" applyFill="1" applyBorder="1" applyAlignment="1">
      <alignment horizontal="center" wrapText="1"/>
    </xf>
    <xf numFmtId="0" fontId="45" fillId="0" borderId="0" xfId="1" applyFont="1" applyFill="1" applyAlignment="1"/>
    <xf numFmtId="49" fontId="46" fillId="0" borderId="15" xfId="1" applyNumberFormat="1" applyFont="1" applyFill="1" applyBorder="1" applyAlignment="1">
      <alignment horizontal="center"/>
    </xf>
    <xf numFmtId="164" fontId="13" fillId="0" borderId="16" xfId="1" applyNumberFormat="1" applyFont="1" applyFill="1" applyBorder="1" applyAlignment="1">
      <alignment horizontal="center" wrapText="1"/>
    </xf>
    <xf numFmtId="0" fontId="46" fillId="0" borderId="0" xfId="1" applyFont="1" applyFill="1" applyAlignment="1"/>
    <xf numFmtId="0" fontId="28" fillId="0" borderId="14" xfId="1" applyFont="1" applyFill="1" applyBorder="1" applyAlignment="1">
      <alignment horizontal="left"/>
    </xf>
    <xf numFmtId="49" fontId="28" fillId="0" borderId="15" xfId="1" applyNumberFormat="1" applyFont="1" applyFill="1" applyBorder="1" applyAlignment="1">
      <alignment horizontal="center"/>
    </xf>
    <xf numFmtId="164" fontId="28" fillId="0" borderId="16" xfId="1" applyNumberFormat="1" applyFont="1" applyFill="1" applyBorder="1" applyAlignment="1">
      <alignment horizontal="center"/>
    </xf>
    <xf numFmtId="164" fontId="27" fillId="0" borderId="16" xfId="1" applyNumberFormat="1" applyFont="1" applyFill="1" applyBorder="1" applyAlignment="1">
      <alignment horizontal="center" wrapText="1"/>
    </xf>
    <xf numFmtId="0" fontId="28" fillId="0" borderId="14" xfId="1" applyFont="1" applyFill="1" applyBorder="1" applyAlignment="1">
      <alignment horizontal="left" wrapText="1"/>
    </xf>
    <xf numFmtId="0" fontId="10" fillId="0" borderId="14" xfId="1" applyFont="1" applyFill="1" applyBorder="1" applyAlignment="1">
      <alignment horizontal="left" wrapText="1"/>
    </xf>
    <xf numFmtId="164" fontId="10" fillId="0" borderId="16" xfId="1" applyNumberFormat="1" applyFont="1" applyFill="1" applyBorder="1" applyAlignment="1">
      <alignment horizontal="center"/>
    </xf>
    <xf numFmtId="164" fontId="7" fillId="0" borderId="16" xfId="1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49" fontId="28" fillId="0" borderId="15" xfId="1" applyNumberFormat="1" applyFont="1" applyFill="1" applyBorder="1" applyAlignment="1">
      <alignment horizontal="center" wrapText="1"/>
    </xf>
    <xf numFmtId="49" fontId="46" fillId="0" borderId="15" xfId="1" applyNumberFormat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 shrinkToFit="1"/>
    </xf>
    <xf numFmtId="0" fontId="27" fillId="0" borderId="15" xfId="1" applyFont="1" applyFill="1" applyBorder="1" applyAlignment="1">
      <alignment horizontal="center" wrapText="1" shrinkToFit="1"/>
    </xf>
    <xf numFmtId="49" fontId="5" fillId="0" borderId="15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left"/>
    </xf>
    <xf numFmtId="0" fontId="13" fillId="0" borderId="14" xfId="1" applyFont="1" applyFill="1" applyBorder="1" applyAlignment="1">
      <alignment wrapText="1"/>
    </xf>
    <xf numFmtId="0" fontId="13" fillId="0" borderId="14" xfId="1" applyFont="1" applyFill="1" applyBorder="1" applyAlignment="1">
      <alignment wrapText="1" shrinkToFit="1"/>
    </xf>
    <xf numFmtId="0" fontId="13" fillId="0" borderId="15" xfId="1" applyFont="1" applyFill="1" applyBorder="1" applyAlignment="1">
      <alignment horizontal="center" wrapText="1" shrinkToFit="1"/>
    </xf>
    <xf numFmtId="0" fontId="14" fillId="0" borderId="15" xfId="1" applyFont="1" applyFill="1" applyBorder="1" applyAlignment="1">
      <alignment horizontal="center" wrapText="1" shrinkToFit="1"/>
    </xf>
    <xf numFmtId="49" fontId="13" fillId="0" borderId="15" xfId="1" applyNumberFormat="1" applyFont="1" applyFill="1" applyBorder="1" applyAlignment="1">
      <alignment horizontal="center" wrapText="1" shrinkToFit="1"/>
    </xf>
    <xf numFmtId="164" fontId="13" fillId="0" borderId="16" xfId="1" applyNumberFormat="1" applyFont="1" applyFill="1" applyBorder="1" applyAlignment="1">
      <alignment horizontal="center" wrapText="1" shrinkToFit="1"/>
    </xf>
    <xf numFmtId="49" fontId="14" fillId="0" borderId="15" xfId="1" applyNumberFormat="1" applyFont="1" applyFill="1" applyBorder="1" applyAlignment="1">
      <alignment horizontal="center" wrapText="1" shrinkToFit="1"/>
    </xf>
    <xf numFmtId="164" fontId="14" fillId="0" borderId="16" xfId="1" applyNumberFormat="1" applyFont="1" applyFill="1" applyBorder="1" applyAlignment="1">
      <alignment horizontal="center" wrapText="1" shrinkToFit="1"/>
    </xf>
    <xf numFmtId="0" fontId="9" fillId="0" borderId="14" xfId="1" applyFont="1" applyFill="1" applyBorder="1" applyAlignment="1">
      <alignment wrapText="1" shrinkToFit="1"/>
    </xf>
    <xf numFmtId="0" fontId="13" fillId="0" borderId="17" xfId="1" applyFont="1" applyFill="1" applyBorder="1" applyAlignment="1">
      <alignment horizontal="left" wrapText="1"/>
    </xf>
    <xf numFmtId="0" fontId="11" fillId="0" borderId="14" xfId="1" applyFont="1" applyFill="1" applyBorder="1" applyAlignment="1">
      <alignment wrapText="1"/>
    </xf>
    <xf numFmtId="164" fontId="11" fillId="0" borderId="16" xfId="1" applyNumberFormat="1" applyFont="1" applyFill="1" applyBorder="1" applyAlignment="1">
      <alignment horizontal="center" wrapText="1"/>
    </xf>
    <xf numFmtId="0" fontId="2" fillId="0" borderId="15" xfId="1" applyFont="1" applyFill="1" applyBorder="1" applyAlignment="1">
      <alignment horizontal="center" wrapText="1" shrinkToFit="1"/>
    </xf>
    <xf numFmtId="0" fontId="11" fillId="0" borderId="15" xfId="1" applyFont="1" applyFill="1" applyBorder="1" applyAlignment="1">
      <alignment horizontal="center" wrapText="1" shrinkToFit="1"/>
    </xf>
    <xf numFmtId="0" fontId="5" fillId="0" borderId="15" xfId="1" applyFont="1" applyFill="1" applyBorder="1" applyAlignment="1">
      <alignment horizontal="center" wrapText="1" shrinkToFit="1"/>
    </xf>
    <xf numFmtId="49" fontId="12" fillId="0" borderId="15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15" fillId="0" borderId="16" xfId="1" applyNumberFormat="1" applyFont="1" applyFill="1" applyBorder="1" applyAlignment="1">
      <alignment horizontal="center"/>
    </xf>
    <xf numFmtId="0" fontId="27" fillId="0" borderId="14" xfId="1" applyFont="1" applyFill="1" applyBorder="1" applyAlignment="1">
      <alignment wrapText="1"/>
    </xf>
    <xf numFmtId="0" fontId="47" fillId="0" borderId="14" xfId="1" applyFont="1" applyFill="1" applyBorder="1" applyAlignment="1">
      <alignment horizontal="left" wrapText="1"/>
    </xf>
    <xf numFmtId="0" fontId="26" fillId="0" borderId="14" xfId="1" applyFont="1" applyFill="1" applyBorder="1" applyAlignment="1">
      <alignment horizontal="left" wrapText="1"/>
    </xf>
    <xf numFmtId="0" fontId="48" fillId="0" borderId="14" xfId="1" applyFont="1" applyFill="1" applyBorder="1" applyAlignment="1">
      <alignment horizontal="left" wrapText="1"/>
    </xf>
    <xf numFmtId="0" fontId="14" fillId="0" borderId="14" xfId="1" applyFont="1" applyFill="1" applyBorder="1" applyAlignment="1">
      <alignment wrapText="1"/>
    </xf>
    <xf numFmtId="49" fontId="45" fillId="0" borderId="15" xfId="1" applyNumberFormat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left" wrapText="1" shrinkToFit="1"/>
    </xf>
    <xf numFmtId="0" fontId="11" fillId="0" borderId="18" xfId="1" applyFont="1" applyFill="1" applyBorder="1" applyAlignment="1">
      <alignment horizontal="left" wrapText="1"/>
    </xf>
    <xf numFmtId="0" fontId="11" fillId="0" borderId="19" xfId="1" applyFont="1" applyFill="1" applyBorder="1" applyAlignment="1">
      <alignment horizontal="center" wrapText="1" shrinkToFit="1"/>
    </xf>
    <xf numFmtId="49" fontId="11" fillId="0" borderId="19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left" wrapText="1"/>
    </xf>
    <xf numFmtId="49" fontId="13" fillId="0" borderId="19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 wrapText="1"/>
    </xf>
    <xf numFmtId="0" fontId="14" fillId="0" borderId="18" xfId="1" applyFont="1" applyFill="1" applyBorder="1" applyAlignment="1">
      <alignment horizontal="left" wrapText="1"/>
    </xf>
    <xf numFmtId="0" fontId="14" fillId="0" borderId="20" xfId="1" applyFont="1" applyFill="1" applyBorder="1" applyAlignment="1">
      <alignment horizontal="center" wrapText="1" shrinkToFit="1"/>
    </xf>
    <xf numFmtId="49" fontId="14" fillId="0" borderId="19" xfId="1" applyNumberFormat="1" applyFont="1" applyFill="1" applyBorder="1" applyAlignment="1">
      <alignment horizontal="center"/>
    </xf>
    <xf numFmtId="49" fontId="14" fillId="0" borderId="21" xfId="1" applyNumberFormat="1" applyFont="1" applyFill="1" applyBorder="1" applyAlignment="1">
      <alignment horizontal="center"/>
    </xf>
    <xf numFmtId="49" fontId="14" fillId="0" borderId="19" xfId="1" applyNumberFormat="1" applyFont="1" applyFill="1" applyBorder="1" applyAlignment="1">
      <alignment horizontal="center" wrapText="1"/>
    </xf>
    <xf numFmtId="164" fontId="14" fillId="0" borderId="22" xfId="1" applyNumberFormat="1" applyFont="1" applyFill="1" applyBorder="1" applyAlignment="1">
      <alignment horizontal="center"/>
    </xf>
    <xf numFmtId="0" fontId="13" fillId="0" borderId="23" xfId="1" applyFont="1" applyFill="1" applyBorder="1" applyAlignment="1">
      <alignment horizontal="center" wrapText="1" shrinkToFit="1"/>
    </xf>
    <xf numFmtId="164" fontId="13" fillId="0" borderId="22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49" fontId="13" fillId="0" borderId="23" xfId="1" applyNumberFormat="1" applyFont="1" applyFill="1" applyBorder="1" applyAlignment="1">
      <alignment horizontal="center"/>
    </xf>
    <xf numFmtId="49" fontId="13" fillId="0" borderId="21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9" fillId="0" borderId="0" xfId="1" applyNumberFormat="1" applyFont="1" applyFill="1"/>
    <xf numFmtId="0" fontId="14" fillId="0" borderId="18" xfId="1" applyFont="1" applyFill="1" applyBorder="1" applyAlignment="1">
      <alignment wrapText="1" shrinkToFit="1"/>
    </xf>
    <xf numFmtId="49" fontId="11" fillId="0" borderId="24" xfId="1" applyNumberFormat="1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center"/>
    </xf>
    <xf numFmtId="49" fontId="13" fillId="0" borderId="24" xfId="1" applyNumberFormat="1" applyFont="1" applyFill="1" applyBorder="1" applyAlignment="1">
      <alignment horizontal="center" wrapText="1"/>
    </xf>
    <xf numFmtId="49" fontId="14" fillId="0" borderId="25" xfId="1" applyNumberFormat="1" applyFont="1" applyFill="1" applyBorder="1" applyAlignment="1">
      <alignment horizontal="center" wrapText="1"/>
    </xf>
    <xf numFmtId="49" fontId="14" fillId="0" borderId="26" xfId="1" applyNumberFormat="1" applyFont="1" applyFill="1" applyBorder="1" applyAlignment="1">
      <alignment horizontal="center"/>
    </xf>
    <xf numFmtId="49" fontId="14" fillId="0" borderId="27" xfId="1" applyNumberFormat="1" applyFont="1" applyFill="1" applyBorder="1" applyAlignment="1">
      <alignment horizontal="center"/>
    </xf>
    <xf numFmtId="49" fontId="14" fillId="0" borderId="21" xfId="1" applyNumberFormat="1" applyFont="1" applyFill="1" applyBorder="1" applyAlignment="1">
      <alignment horizontal="center" wrapText="1"/>
    </xf>
    <xf numFmtId="164" fontId="14" fillId="0" borderId="28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 shrinkToFi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2" applyFont="1" applyFill="1" applyBorder="1" applyAlignment="1">
      <alignment horizontal="right"/>
    </xf>
    <xf numFmtId="0" fontId="17" fillId="0" borderId="0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wrapText="1"/>
    </xf>
    <xf numFmtId="0" fontId="1" fillId="0" borderId="0" xfId="2" applyAlignment="1">
      <alignment wrapText="1"/>
    </xf>
    <xf numFmtId="3" fontId="4" fillId="0" borderId="0" xfId="1" applyNumberFormat="1" applyFont="1" applyFill="1" applyBorder="1" applyAlignment="1">
      <alignment horizontal="right" wrapText="1"/>
    </xf>
    <xf numFmtId="0" fontId="1" fillId="0" borderId="0" xfId="2" applyAlignment="1">
      <alignment horizontal="right" wrapText="1"/>
    </xf>
    <xf numFmtId="0" fontId="2" fillId="0" borderId="0" xfId="2" applyFont="1" applyFill="1" applyBorder="1" applyAlignment="1">
      <alignment horizontal="right" wrapText="1"/>
    </xf>
    <xf numFmtId="0" fontId="1" fillId="0" borderId="0" xfId="2" applyFont="1" applyAlignment="1">
      <alignment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0" xfId="1" applyFont="1" applyFill="1" applyAlignment="1">
      <alignment horizontal="right"/>
    </xf>
    <xf numFmtId="0" fontId="25" fillId="0" borderId="0" xfId="1" applyFont="1" applyFill="1" applyBorder="1" applyAlignment="1">
      <alignment horizontal="center" wrapText="1"/>
    </xf>
    <xf numFmtId="0" fontId="26" fillId="0" borderId="2" xfId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1" fillId="0" borderId="4" xfId="1" applyFont="1" applyFill="1" applyBorder="1" applyAlignment="1">
      <alignment horizontal="left"/>
    </xf>
    <xf numFmtId="0" fontId="1" fillId="0" borderId="5" xfId="1" applyFill="1" applyBorder="1" applyAlignment="1"/>
    <xf numFmtId="0" fontId="1" fillId="0" borderId="6" xfId="1" applyFill="1" applyBorder="1" applyAlignment="1"/>
    <xf numFmtId="0" fontId="2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center" wrapText="1" shrinkToFit="1"/>
    </xf>
    <xf numFmtId="0" fontId="15" fillId="0" borderId="0" xfId="1" applyFont="1" applyFill="1" applyBorder="1" applyAlignment="1">
      <alignment horizontal="center" wrapText="1" shrinkToFit="1"/>
    </xf>
    <xf numFmtId="0" fontId="15" fillId="0" borderId="8" xfId="1" applyFont="1" applyFill="1" applyBorder="1" applyAlignment="1">
      <alignment horizontal="center" vertic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4" xfId="1" applyFont="1" applyFill="1" applyBorder="1" applyAlignment="1">
      <alignment horizontal="center" vertical="center"/>
    </xf>
    <xf numFmtId="0" fontId="1" fillId="0" borderId="5" xfId="1" applyFill="1" applyBorder="1"/>
    <xf numFmtId="0" fontId="1" fillId="0" borderId="6" xfId="1" applyFill="1" applyBorder="1"/>
    <xf numFmtId="164" fontId="15" fillId="0" borderId="8" xfId="1" applyNumberFormat="1" applyFont="1" applyFill="1" applyBorder="1" applyAlignment="1">
      <alignment horizontal="center" vertical="center" wrapText="1"/>
    </xf>
    <xf numFmtId="164" fontId="1" fillId="0" borderId="7" xfId="1" applyNumberFormat="1" applyFill="1" applyBorder="1"/>
    <xf numFmtId="0" fontId="0" fillId="0" borderId="0" xfId="0" applyAlignment="1"/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right"/>
    </xf>
    <xf numFmtId="0" fontId="9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6" xfId="3" applyFont="1" applyBorder="1" applyAlignment="1">
      <alignment horizontal="center" wrapText="1"/>
    </xf>
    <xf numFmtId="0" fontId="9" fillId="0" borderId="4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40" fillId="0" borderId="0" xfId="3" applyAlignment="1"/>
    <xf numFmtId="0" fontId="9" fillId="0" borderId="0" xfId="3" applyFont="1" applyBorder="1" applyAlignment="1">
      <alignment horizontal="center" wrapText="1"/>
    </xf>
    <xf numFmtId="0" fontId="9" fillId="0" borderId="2" xfId="3" applyFont="1" applyBorder="1" applyAlignment="1">
      <alignment horizontal="center" wrapText="1"/>
    </xf>
    <xf numFmtId="0" fontId="11" fillId="0" borderId="4" xfId="4" applyFont="1" applyFill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14" fillId="0" borderId="0" xfId="4" applyFont="1" applyFill="1" applyAlignment="1">
      <alignment horizontal="right"/>
    </xf>
    <xf numFmtId="0" fontId="25" fillId="0" borderId="0" xfId="4" applyFont="1" applyFill="1" applyBorder="1" applyAlignment="1">
      <alignment horizont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7" fillId="0" borderId="0" xfId="5" applyFont="1" applyFill="1" applyBorder="1" applyAlignment="1">
      <alignment horizontal="left" wrapText="1"/>
    </xf>
    <xf numFmtId="0" fontId="41" fillId="0" borderId="0" xfId="5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14" fillId="0" borderId="0" xfId="5" applyFont="1" applyFill="1" applyAlignment="1">
      <alignment horizontal="right" wrapText="1"/>
    </xf>
    <xf numFmtId="0" fontId="40" fillId="0" borderId="0" xfId="5" applyAlignment="1">
      <alignment wrapText="1"/>
    </xf>
    <xf numFmtId="0" fontId="14" fillId="0" borderId="0" xfId="5" applyFont="1" applyFill="1" applyAlignment="1">
      <alignment horizontal="right"/>
    </xf>
    <xf numFmtId="0" fontId="40" fillId="0" borderId="0" xfId="5" applyAlignment="1"/>
    <xf numFmtId="0" fontId="25" fillId="0" borderId="0" xfId="5" applyFont="1" applyFill="1" applyBorder="1" applyAlignment="1">
      <alignment horizontal="center" wrapText="1"/>
    </xf>
    <xf numFmtId="0" fontId="40" fillId="0" borderId="0" xfId="5" applyAlignment="1">
      <alignment horizontal="center"/>
    </xf>
    <xf numFmtId="0" fontId="7" fillId="0" borderId="4" xfId="5" applyFont="1" applyFill="1" applyBorder="1" applyAlignment="1">
      <alignment wrapText="1"/>
    </xf>
    <xf numFmtId="0" fontId="41" fillId="0" borderId="6" xfId="5" applyFont="1" applyBorder="1" applyAlignment="1">
      <alignment wrapText="1"/>
    </xf>
    <xf numFmtId="0" fontId="14" fillId="0" borderId="2" xfId="5" applyFont="1" applyFill="1" applyBorder="1" applyAlignment="1"/>
    <xf numFmtId="0" fontId="25" fillId="0" borderId="1" xfId="5" applyFont="1" applyFill="1" applyBorder="1" applyAlignment="1">
      <alignment horizontal="center" wrapText="1"/>
    </xf>
    <xf numFmtId="0" fontId="40" fillId="0" borderId="1" xfId="5" applyBorder="1" applyAlignment="1"/>
    <xf numFmtId="0" fontId="7" fillId="0" borderId="2" xfId="5" applyFont="1" applyFill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7" fillId="0" borderId="10" xfId="5" applyFont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/>
    </xf>
    <xf numFmtId="0" fontId="41" fillId="0" borderId="2" xfId="5" applyFont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3" fontId="11" fillId="0" borderId="4" xfId="5" applyNumberFormat="1" applyFont="1" applyBorder="1" applyAlignment="1">
      <alignment horizontal="center" vertical="center"/>
    </xf>
    <xf numFmtId="3" fontId="11" fillId="0" borderId="5" xfId="5" applyNumberFormat="1" applyFont="1" applyBorder="1" applyAlignment="1">
      <alignment horizontal="center" vertical="center"/>
    </xf>
    <xf numFmtId="3" fontId="11" fillId="0" borderId="6" xfId="5" applyNumberFormat="1" applyFont="1" applyBorder="1" applyAlignment="1">
      <alignment horizontal="center" vertical="center"/>
    </xf>
    <xf numFmtId="0" fontId="20" fillId="0" borderId="0" xfId="5" applyFont="1" applyFill="1" applyBorder="1" applyAlignment="1">
      <alignment horizontal="left" wrapText="1"/>
    </xf>
    <xf numFmtId="0" fontId="42" fillId="0" borderId="0" xfId="5" applyFont="1" applyAlignment="1">
      <alignment horizontal="left" wrapText="1"/>
    </xf>
    <xf numFmtId="0" fontId="20" fillId="0" borderId="4" xfId="5" applyFont="1" applyFill="1" applyBorder="1" applyAlignment="1">
      <alignment wrapText="1"/>
    </xf>
    <xf numFmtId="0" fontId="42" fillId="0" borderId="5" xfId="5" applyFont="1" applyBorder="1" applyAlignment="1">
      <alignment wrapText="1"/>
    </xf>
    <xf numFmtId="0" fontId="42" fillId="0" borderId="6" xfId="5" applyFont="1" applyBorder="1" applyAlignment="1">
      <alignment wrapText="1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 wrapText="1"/>
    </xf>
    <xf numFmtId="0" fontId="11" fillId="0" borderId="10" xfId="5" applyFont="1" applyBorder="1" applyAlignment="1">
      <alignment horizontal="center" vertical="center" wrapText="1"/>
    </xf>
    <xf numFmtId="0" fontId="11" fillId="0" borderId="8" xfId="5" applyFont="1" applyFill="1" applyBorder="1" applyAlignment="1">
      <alignment horizontal="center" vertical="center" wrapText="1"/>
    </xf>
    <xf numFmtId="0" fontId="11" fillId="0" borderId="7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/>
    </xf>
    <xf numFmtId="0" fontId="43" fillId="0" borderId="5" xfId="5" applyFont="1" applyBorder="1" applyAlignment="1">
      <alignment horizontal="center" vertical="center"/>
    </xf>
    <xf numFmtId="0" fontId="40" fillId="0" borderId="5" xfId="5" applyBorder="1" applyAlignment="1">
      <alignment horizontal="center" vertical="center"/>
    </xf>
    <xf numFmtId="0" fontId="40" fillId="0" borderId="6" xfId="5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6" xfId="5" applyFont="1" applyFill="1" applyBorder="1" applyAlignment="1">
      <alignment horizontal="center" vertical="center" wrapText="1"/>
    </xf>
    <xf numFmtId="3" fontId="11" fillId="0" borderId="4" xfId="5" applyNumberFormat="1" applyFont="1" applyFill="1" applyBorder="1" applyAlignment="1">
      <alignment horizontal="center"/>
    </xf>
    <xf numFmtId="3" fontId="11" fillId="0" borderId="5" xfId="5" applyNumberFormat="1" applyFont="1" applyFill="1" applyBorder="1" applyAlignment="1">
      <alignment horizontal="center"/>
    </xf>
    <xf numFmtId="3" fontId="11" fillId="0" borderId="6" xfId="5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 3" xfId="2"/>
    <cellStyle name="Обычный_Источники финан.дефицита-2014-2016" xfId="3"/>
    <cellStyle name="Обычный_Программа муниципальных гарантий на 2014-2016" xfId="5"/>
    <cellStyle name="Обычный_Программа муниципальных заимствований 2014-201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9"/>
  <sheetViews>
    <sheetView workbookViewId="0">
      <selection activeCell="M68" sqref="M68"/>
    </sheetView>
  </sheetViews>
  <sheetFormatPr defaultRowHeight="15" x14ac:dyDescent="0.25"/>
  <cols>
    <col min="1" max="1" width="26.7109375" style="6" customWidth="1"/>
    <col min="2" max="2" width="51" style="5" customWidth="1"/>
    <col min="3" max="3" width="16.28515625" style="40" customWidth="1"/>
    <col min="4" max="251" width="9.140625" style="5"/>
    <col min="252" max="252" width="26.7109375" style="5" customWidth="1"/>
    <col min="253" max="253" width="51" style="5" customWidth="1"/>
    <col min="254" max="254" width="16.28515625" style="5" customWidth="1"/>
    <col min="255" max="255" width="14.5703125" style="5" customWidth="1"/>
    <col min="256" max="507" width="9.140625" style="5"/>
    <col min="508" max="508" width="26.7109375" style="5" customWidth="1"/>
    <col min="509" max="509" width="51" style="5" customWidth="1"/>
    <col min="510" max="510" width="16.28515625" style="5" customWidth="1"/>
    <col min="511" max="511" width="14.5703125" style="5" customWidth="1"/>
    <col min="512" max="763" width="9.140625" style="5"/>
    <col min="764" max="764" width="26.7109375" style="5" customWidth="1"/>
    <col min="765" max="765" width="51" style="5" customWidth="1"/>
    <col min="766" max="766" width="16.28515625" style="5" customWidth="1"/>
    <col min="767" max="767" width="14.5703125" style="5" customWidth="1"/>
    <col min="768" max="1019" width="9.140625" style="5"/>
    <col min="1020" max="1020" width="26.7109375" style="5" customWidth="1"/>
    <col min="1021" max="1021" width="51" style="5" customWidth="1"/>
    <col min="1022" max="1022" width="16.28515625" style="5" customWidth="1"/>
    <col min="1023" max="1023" width="14.5703125" style="5" customWidth="1"/>
    <col min="1024" max="1275" width="9.140625" style="5"/>
    <col min="1276" max="1276" width="26.7109375" style="5" customWidth="1"/>
    <col min="1277" max="1277" width="51" style="5" customWidth="1"/>
    <col min="1278" max="1278" width="16.28515625" style="5" customWidth="1"/>
    <col min="1279" max="1279" width="14.5703125" style="5" customWidth="1"/>
    <col min="1280" max="1531" width="9.140625" style="5"/>
    <col min="1532" max="1532" width="26.7109375" style="5" customWidth="1"/>
    <col min="1533" max="1533" width="51" style="5" customWidth="1"/>
    <col min="1534" max="1534" width="16.28515625" style="5" customWidth="1"/>
    <col min="1535" max="1535" width="14.5703125" style="5" customWidth="1"/>
    <col min="1536" max="1787" width="9.140625" style="5"/>
    <col min="1788" max="1788" width="26.7109375" style="5" customWidth="1"/>
    <col min="1789" max="1789" width="51" style="5" customWidth="1"/>
    <col min="1790" max="1790" width="16.28515625" style="5" customWidth="1"/>
    <col min="1791" max="1791" width="14.5703125" style="5" customWidth="1"/>
    <col min="1792" max="2043" width="9.140625" style="5"/>
    <col min="2044" max="2044" width="26.7109375" style="5" customWidth="1"/>
    <col min="2045" max="2045" width="51" style="5" customWidth="1"/>
    <col min="2046" max="2046" width="16.28515625" style="5" customWidth="1"/>
    <col min="2047" max="2047" width="14.5703125" style="5" customWidth="1"/>
    <col min="2048" max="2299" width="9.140625" style="5"/>
    <col min="2300" max="2300" width="26.7109375" style="5" customWidth="1"/>
    <col min="2301" max="2301" width="51" style="5" customWidth="1"/>
    <col min="2302" max="2302" width="16.28515625" style="5" customWidth="1"/>
    <col min="2303" max="2303" width="14.5703125" style="5" customWidth="1"/>
    <col min="2304" max="2555" width="9.140625" style="5"/>
    <col min="2556" max="2556" width="26.7109375" style="5" customWidth="1"/>
    <col min="2557" max="2557" width="51" style="5" customWidth="1"/>
    <col min="2558" max="2558" width="16.28515625" style="5" customWidth="1"/>
    <col min="2559" max="2559" width="14.5703125" style="5" customWidth="1"/>
    <col min="2560" max="2811" width="9.140625" style="5"/>
    <col min="2812" max="2812" width="26.7109375" style="5" customWidth="1"/>
    <col min="2813" max="2813" width="51" style="5" customWidth="1"/>
    <col min="2814" max="2814" width="16.28515625" style="5" customWidth="1"/>
    <col min="2815" max="2815" width="14.5703125" style="5" customWidth="1"/>
    <col min="2816" max="3067" width="9.140625" style="5"/>
    <col min="3068" max="3068" width="26.7109375" style="5" customWidth="1"/>
    <col min="3069" max="3069" width="51" style="5" customWidth="1"/>
    <col min="3070" max="3070" width="16.28515625" style="5" customWidth="1"/>
    <col min="3071" max="3071" width="14.5703125" style="5" customWidth="1"/>
    <col min="3072" max="3323" width="9.140625" style="5"/>
    <col min="3324" max="3324" width="26.7109375" style="5" customWidth="1"/>
    <col min="3325" max="3325" width="51" style="5" customWidth="1"/>
    <col min="3326" max="3326" width="16.28515625" style="5" customWidth="1"/>
    <col min="3327" max="3327" width="14.5703125" style="5" customWidth="1"/>
    <col min="3328" max="3579" width="9.140625" style="5"/>
    <col min="3580" max="3580" width="26.7109375" style="5" customWidth="1"/>
    <col min="3581" max="3581" width="51" style="5" customWidth="1"/>
    <col min="3582" max="3582" width="16.28515625" style="5" customWidth="1"/>
    <col min="3583" max="3583" width="14.5703125" style="5" customWidth="1"/>
    <col min="3584" max="3835" width="9.140625" style="5"/>
    <col min="3836" max="3836" width="26.7109375" style="5" customWidth="1"/>
    <col min="3837" max="3837" width="51" style="5" customWidth="1"/>
    <col min="3838" max="3838" width="16.28515625" style="5" customWidth="1"/>
    <col min="3839" max="3839" width="14.5703125" style="5" customWidth="1"/>
    <col min="3840" max="4091" width="9.140625" style="5"/>
    <col min="4092" max="4092" width="26.7109375" style="5" customWidth="1"/>
    <col min="4093" max="4093" width="51" style="5" customWidth="1"/>
    <col min="4094" max="4094" width="16.28515625" style="5" customWidth="1"/>
    <col min="4095" max="4095" width="14.5703125" style="5" customWidth="1"/>
    <col min="4096" max="4347" width="9.140625" style="5"/>
    <col min="4348" max="4348" width="26.7109375" style="5" customWidth="1"/>
    <col min="4349" max="4349" width="51" style="5" customWidth="1"/>
    <col min="4350" max="4350" width="16.28515625" style="5" customWidth="1"/>
    <col min="4351" max="4351" width="14.5703125" style="5" customWidth="1"/>
    <col min="4352" max="4603" width="9.140625" style="5"/>
    <col min="4604" max="4604" width="26.7109375" style="5" customWidth="1"/>
    <col min="4605" max="4605" width="51" style="5" customWidth="1"/>
    <col min="4606" max="4606" width="16.28515625" style="5" customWidth="1"/>
    <col min="4607" max="4607" width="14.5703125" style="5" customWidth="1"/>
    <col min="4608" max="4859" width="9.140625" style="5"/>
    <col min="4860" max="4860" width="26.7109375" style="5" customWidth="1"/>
    <col min="4861" max="4861" width="51" style="5" customWidth="1"/>
    <col min="4862" max="4862" width="16.28515625" style="5" customWidth="1"/>
    <col min="4863" max="4863" width="14.5703125" style="5" customWidth="1"/>
    <col min="4864" max="5115" width="9.140625" style="5"/>
    <col min="5116" max="5116" width="26.7109375" style="5" customWidth="1"/>
    <col min="5117" max="5117" width="51" style="5" customWidth="1"/>
    <col min="5118" max="5118" width="16.28515625" style="5" customWidth="1"/>
    <col min="5119" max="5119" width="14.5703125" style="5" customWidth="1"/>
    <col min="5120" max="5371" width="9.140625" style="5"/>
    <col min="5372" max="5372" width="26.7109375" style="5" customWidth="1"/>
    <col min="5373" max="5373" width="51" style="5" customWidth="1"/>
    <col min="5374" max="5374" width="16.28515625" style="5" customWidth="1"/>
    <col min="5375" max="5375" width="14.5703125" style="5" customWidth="1"/>
    <col min="5376" max="5627" width="9.140625" style="5"/>
    <col min="5628" max="5628" width="26.7109375" style="5" customWidth="1"/>
    <col min="5629" max="5629" width="51" style="5" customWidth="1"/>
    <col min="5630" max="5630" width="16.28515625" style="5" customWidth="1"/>
    <col min="5631" max="5631" width="14.5703125" style="5" customWidth="1"/>
    <col min="5632" max="5883" width="9.140625" style="5"/>
    <col min="5884" max="5884" width="26.7109375" style="5" customWidth="1"/>
    <col min="5885" max="5885" width="51" style="5" customWidth="1"/>
    <col min="5886" max="5886" width="16.28515625" style="5" customWidth="1"/>
    <col min="5887" max="5887" width="14.5703125" style="5" customWidth="1"/>
    <col min="5888" max="6139" width="9.140625" style="5"/>
    <col min="6140" max="6140" width="26.7109375" style="5" customWidth="1"/>
    <col min="6141" max="6141" width="51" style="5" customWidth="1"/>
    <col min="6142" max="6142" width="16.28515625" style="5" customWidth="1"/>
    <col min="6143" max="6143" width="14.5703125" style="5" customWidth="1"/>
    <col min="6144" max="6395" width="9.140625" style="5"/>
    <col min="6396" max="6396" width="26.7109375" style="5" customWidth="1"/>
    <col min="6397" max="6397" width="51" style="5" customWidth="1"/>
    <col min="6398" max="6398" width="16.28515625" style="5" customWidth="1"/>
    <col min="6399" max="6399" width="14.5703125" style="5" customWidth="1"/>
    <col min="6400" max="6651" width="9.140625" style="5"/>
    <col min="6652" max="6652" width="26.7109375" style="5" customWidth="1"/>
    <col min="6653" max="6653" width="51" style="5" customWidth="1"/>
    <col min="6654" max="6654" width="16.28515625" style="5" customWidth="1"/>
    <col min="6655" max="6655" width="14.5703125" style="5" customWidth="1"/>
    <col min="6656" max="6907" width="9.140625" style="5"/>
    <col min="6908" max="6908" width="26.7109375" style="5" customWidth="1"/>
    <col min="6909" max="6909" width="51" style="5" customWidth="1"/>
    <col min="6910" max="6910" width="16.28515625" style="5" customWidth="1"/>
    <col min="6911" max="6911" width="14.5703125" style="5" customWidth="1"/>
    <col min="6912" max="7163" width="9.140625" style="5"/>
    <col min="7164" max="7164" width="26.7109375" style="5" customWidth="1"/>
    <col min="7165" max="7165" width="51" style="5" customWidth="1"/>
    <col min="7166" max="7166" width="16.28515625" style="5" customWidth="1"/>
    <col min="7167" max="7167" width="14.5703125" style="5" customWidth="1"/>
    <col min="7168" max="7419" width="9.140625" style="5"/>
    <col min="7420" max="7420" width="26.7109375" style="5" customWidth="1"/>
    <col min="7421" max="7421" width="51" style="5" customWidth="1"/>
    <col min="7422" max="7422" width="16.28515625" style="5" customWidth="1"/>
    <col min="7423" max="7423" width="14.5703125" style="5" customWidth="1"/>
    <col min="7424" max="7675" width="9.140625" style="5"/>
    <col min="7676" max="7676" width="26.7109375" style="5" customWidth="1"/>
    <col min="7677" max="7677" width="51" style="5" customWidth="1"/>
    <col min="7678" max="7678" width="16.28515625" style="5" customWidth="1"/>
    <col min="7679" max="7679" width="14.5703125" style="5" customWidth="1"/>
    <col min="7680" max="7931" width="9.140625" style="5"/>
    <col min="7932" max="7932" width="26.7109375" style="5" customWidth="1"/>
    <col min="7933" max="7933" width="51" style="5" customWidth="1"/>
    <col min="7934" max="7934" width="16.28515625" style="5" customWidth="1"/>
    <col min="7935" max="7935" width="14.5703125" style="5" customWidth="1"/>
    <col min="7936" max="8187" width="9.140625" style="5"/>
    <col min="8188" max="8188" width="26.7109375" style="5" customWidth="1"/>
    <col min="8189" max="8189" width="51" style="5" customWidth="1"/>
    <col min="8190" max="8190" width="16.28515625" style="5" customWidth="1"/>
    <col min="8191" max="8191" width="14.5703125" style="5" customWidth="1"/>
    <col min="8192" max="8443" width="9.140625" style="5"/>
    <col min="8444" max="8444" width="26.7109375" style="5" customWidth="1"/>
    <col min="8445" max="8445" width="51" style="5" customWidth="1"/>
    <col min="8446" max="8446" width="16.28515625" style="5" customWidth="1"/>
    <col min="8447" max="8447" width="14.5703125" style="5" customWidth="1"/>
    <col min="8448" max="8699" width="9.140625" style="5"/>
    <col min="8700" max="8700" width="26.7109375" style="5" customWidth="1"/>
    <col min="8701" max="8701" width="51" style="5" customWidth="1"/>
    <col min="8702" max="8702" width="16.28515625" style="5" customWidth="1"/>
    <col min="8703" max="8703" width="14.5703125" style="5" customWidth="1"/>
    <col min="8704" max="8955" width="9.140625" style="5"/>
    <col min="8956" max="8956" width="26.7109375" style="5" customWidth="1"/>
    <col min="8957" max="8957" width="51" style="5" customWidth="1"/>
    <col min="8958" max="8958" width="16.28515625" style="5" customWidth="1"/>
    <col min="8959" max="8959" width="14.5703125" style="5" customWidth="1"/>
    <col min="8960" max="9211" width="9.140625" style="5"/>
    <col min="9212" max="9212" width="26.7109375" style="5" customWidth="1"/>
    <col min="9213" max="9213" width="51" style="5" customWidth="1"/>
    <col min="9214" max="9214" width="16.28515625" style="5" customWidth="1"/>
    <col min="9215" max="9215" width="14.5703125" style="5" customWidth="1"/>
    <col min="9216" max="9467" width="9.140625" style="5"/>
    <col min="9468" max="9468" width="26.7109375" style="5" customWidth="1"/>
    <col min="9469" max="9469" width="51" style="5" customWidth="1"/>
    <col min="9470" max="9470" width="16.28515625" style="5" customWidth="1"/>
    <col min="9471" max="9471" width="14.5703125" style="5" customWidth="1"/>
    <col min="9472" max="9723" width="9.140625" style="5"/>
    <col min="9724" max="9724" width="26.7109375" style="5" customWidth="1"/>
    <col min="9725" max="9725" width="51" style="5" customWidth="1"/>
    <col min="9726" max="9726" width="16.28515625" style="5" customWidth="1"/>
    <col min="9727" max="9727" width="14.5703125" style="5" customWidth="1"/>
    <col min="9728" max="9979" width="9.140625" style="5"/>
    <col min="9980" max="9980" width="26.7109375" style="5" customWidth="1"/>
    <col min="9981" max="9981" width="51" style="5" customWidth="1"/>
    <col min="9982" max="9982" width="16.28515625" style="5" customWidth="1"/>
    <col min="9983" max="9983" width="14.5703125" style="5" customWidth="1"/>
    <col min="9984" max="10235" width="9.140625" style="5"/>
    <col min="10236" max="10236" width="26.7109375" style="5" customWidth="1"/>
    <col min="10237" max="10237" width="51" style="5" customWidth="1"/>
    <col min="10238" max="10238" width="16.28515625" style="5" customWidth="1"/>
    <col min="10239" max="10239" width="14.5703125" style="5" customWidth="1"/>
    <col min="10240" max="10491" width="9.140625" style="5"/>
    <col min="10492" max="10492" width="26.7109375" style="5" customWidth="1"/>
    <col min="10493" max="10493" width="51" style="5" customWidth="1"/>
    <col min="10494" max="10494" width="16.28515625" style="5" customWidth="1"/>
    <col min="10495" max="10495" width="14.5703125" style="5" customWidth="1"/>
    <col min="10496" max="10747" width="9.140625" style="5"/>
    <col min="10748" max="10748" width="26.7109375" style="5" customWidth="1"/>
    <col min="10749" max="10749" width="51" style="5" customWidth="1"/>
    <col min="10750" max="10750" width="16.28515625" style="5" customWidth="1"/>
    <col min="10751" max="10751" width="14.5703125" style="5" customWidth="1"/>
    <col min="10752" max="11003" width="9.140625" style="5"/>
    <col min="11004" max="11004" width="26.7109375" style="5" customWidth="1"/>
    <col min="11005" max="11005" width="51" style="5" customWidth="1"/>
    <col min="11006" max="11006" width="16.28515625" style="5" customWidth="1"/>
    <col min="11007" max="11007" width="14.5703125" style="5" customWidth="1"/>
    <col min="11008" max="11259" width="9.140625" style="5"/>
    <col min="11260" max="11260" width="26.7109375" style="5" customWidth="1"/>
    <col min="11261" max="11261" width="51" style="5" customWidth="1"/>
    <col min="11262" max="11262" width="16.28515625" style="5" customWidth="1"/>
    <col min="11263" max="11263" width="14.5703125" style="5" customWidth="1"/>
    <col min="11264" max="11515" width="9.140625" style="5"/>
    <col min="11516" max="11516" width="26.7109375" style="5" customWidth="1"/>
    <col min="11517" max="11517" width="51" style="5" customWidth="1"/>
    <col min="11518" max="11518" width="16.28515625" style="5" customWidth="1"/>
    <col min="11519" max="11519" width="14.5703125" style="5" customWidth="1"/>
    <col min="11520" max="11771" width="9.140625" style="5"/>
    <col min="11772" max="11772" width="26.7109375" style="5" customWidth="1"/>
    <col min="11773" max="11773" width="51" style="5" customWidth="1"/>
    <col min="11774" max="11774" width="16.28515625" style="5" customWidth="1"/>
    <col min="11775" max="11775" width="14.5703125" style="5" customWidth="1"/>
    <col min="11776" max="12027" width="9.140625" style="5"/>
    <col min="12028" max="12028" width="26.7109375" style="5" customWidth="1"/>
    <col min="12029" max="12029" width="51" style="5" customWidth="1"/>
    <col min="12030" max="12030" width="16.28515625" style="5" customWidth="1"/>
    <col min="12031" max="12031" width="14.5703125" style="5" customWidth="1"/>
    <col min="12032" max="12283" width="9.140625" style="5"/>
    <col min="12284" max="12284" width="26.7109375" style="5" customWidth="1"/>
    <col min="12285" max="12285" width="51" style="5" customWidth="1"/>
    <col min="12286" max="12286" width="16.28515625" style="5" customWidth="1"/>
    <col min="12287" max="12287" width="14.5703125" style="5" customWidth="1"/>
    <col min="12288" max="12539" width="9.140625" style="5"/>
    <col min="12540" max="12540" width="26.7109375" style="5" customWidth="1"/>
    <col min="12541" max="12541" width="51" style="5" customWidth="1"/>
    <col min="12542" max="12542" width="16.28515625" style="5" customWidth="1"/>
    <col min="12543" max="12543" width="14.5703125" style="5" customWidth="1"/>
    <col min="12544" max="12795" width="9.140625" style="5"/>
    <col min="12796" max="12796" width="26.7109375" style="5" customWidth="1"/>
    <col min="12797" max="12797" width="51" style="5" customWidth="1"/>
    <col min="12798" max="12798" width="16.28515625" style="5" customWidth="1"/>
    <col min="12799" max="12799" width="14.5703125" style="5" customWidth="1"/>
    <col min="12800" max="13051" width="9.140625" style="5"/>
    <col min="13052" max="13052" width="26.7109375" style="5" customWidth="1"/>
    <col min="13053" max="13053" width="51" style="5" customWidth="1"/>
    <col min="13054" max="13054" width="16.28515625" style="5" customWidth="1"/>
    <col min="13055" max="13055" width="14.5703125" style="5" customWidth="1"/>
    <col min="13056" max="13307" width="9.140625" style="5"/>
    <col min="13308" max="13308" width="26.7109375" style="5" customWidth="1"/>
    <col min="13309" max="13309" width="51" style="5" customWidth="1"/>
    <col min="13310" max="13310" width="16.28515625" style="5" customWidth="1"/>
    <col min="13311" max="13311" width="14.5703125" style="5" customWidth="1"/>
    <col min="13312" max="13563" width="9.140625" style="5"/>
    <col min="13564" max="13564" width="26.7109375" style="5" customWidth="1"/>
    <col min="13565" max="13565" width="51" style="5" customWidth="1"/>
    <col min="13566" max="13566" width="16.28515625" style="5" customWidth="1"/>
    <col min="13567" max="13567" width="14.5703125" style="5" customWidth="1"/>
    <col min="13568" max="13819" width="9.140625" style="5"/>
    <col min="13820" max="13820" width="26.7109375" style="5" customWidth="1"/>
    <col min="13821" max="13821" width="51" style="5" customWidth="1"/>
    <col min="13822" max="13822" width="16.28515625" style="5" customWidth="1"/>
    <col min="13823" max="13823" width="14.5703125" style="5" customWidth="1"/>
    <col min="13824" max="14075" width="9.140625" style="5"/>
    <col min="14076" max="14076" width="26.7109375" style="5" customWidth="1"/>
    <col min="14077" max="14077" width="51" style="5" customWidth="1"/>
    <col min="14078" max="14078" width="16.28515625" style="5" customWidth="1"/>
    <col min="14079" max="14079" width="14.5703125" style="5" customWidth="1"/>
    <col min="14080" max="14331" width="9.140625" style="5"/>
    <col min="14332" max="14332" width="26.7109375" style="5" customWidth="1"/>
    <col min="14333" max="14333" width="51" style="5" customWidth="1"/>
    <col min="14334" max="14334" width="16.28515625" style="5" customWidth="1"/>
    <col min="14335" max="14335" width="14.5703125" style="5" customWidth="1"/>
    <col min="14336" max="14587" width="9.140625" style="5"/>
    <col min="14588" max="14588" width="26.7109375" style="5" customWidth="1"/>
    <col min="14589" max="14589" width="51" style="5" customWidth="1"/>
    <col min="14590" max="14590" width="16.28515625" style="5" customWidth="1"/>
    <col min="14591" max="14591" width="14.5703125" style="5" customWidth="1"/>
    <col min="14592" max="14843" width="9.140625" style="5"/>
    <col min="14844" max="14844" width="26.7109375" style="5" customWidth="1"/>
    <col min="14845" max="14845" width="51" style="5" customWidth="1"/>
    <col min="14846" max="14846" width="16.28515625" style="5" customWidth="1"/>
    <col min="14847" max="14847" width="14.5703125" style="5" customWidth="1"/>
    <col min="14848" max="15099" width="9.140625" style="5"/>
    <col min="15100" max="15100" width="26.7109375" style="5" customWidth="1"/>
    <col min="15101" max="15101" width="51" style="5" customWidth="1"/>
    <col min="15102" max="15102" width="16.28515625" style="5" customWidth="1"/>
    <col min="15103" max="15103" width="14.5703125" style="5" customWidth="1"/>
    <col min="15104" max="15355" width="9.140625" style="5"/>
    <col min="15356" max="15356" width="26.7109375" style="5" customWidth="1"/>
    <col min="15357" max="15357" width="51" style="5" customWidth="1"/>
    <col min="15358" max="15358" width="16.28515625" style="5" customWidth="1"/>
    <col min="15359" max="15359" width="14.5703125" style="5" customWidth="1"/>
    <col min="15360" max="15611" width="9.140625" style="5"/>
    <col min="15612" max="15612" width="26.7109375" style="5" customWidth="1"/>
    <col min="15613" max="15613" width="51" style="5" customWidth="1"/>
    <col min="15614" max="15614" width="16.28515625" style="5" customWidth="1"/>
    <col min="15615" max="15615" width="14.5703125" style="5" customWidth="1"/>
    <col min="15616" max="15867" width="9.140625" style="5"/>
    <col min="15868" max="15868" width="26.7109375" style="5" customWidth="1"/>
    <col min="15869" max="15869" width="51" style="5" customWidth="1"/>
    <col min="15870" max="15870" width="16.28515625" style="5" customWidth="1"/>
    <col min="15871" max="15871" width="14.5703125" style="5" customWidth="1"/>
    <col min="15872" max="16123" width="9.140625" style="5"/>
    <col min="16124" max="16124" width="26.7109375" style="5" customWidth="1"/>
    <col min="16125" max="16125" width="51" style="5" customWidth="1"/>
    <col min="16126" max="16126" width="16.28515625" style="5" customWidth="1"/>
    <col min="16127" max="16127" width="14.5703125" style="5" customWidth="1"/>
    <col min="16128" max="16384" width="9.140625" style="5"/>
  </cols>
  <sheetData>
    <row r="1" spans="1:3" s="1" customFormat="1" ht="12.75" x14ac:dyDescent="0.2">
      <c r="A1" s="432" t="s">
        <v>0</v>
      </c>
      <c r="B1" s="432"/>
      <c r="C1" s="432"/>
    </row>
    <row r="2" spans="1:3" s="1" customFormat="1" ht="12.75" x14ac:dyDescent="0.2">
      <c r="A2" s="432" t="s">
        <v>1</v>
      </c>
      <c r="B2" s="432"/>
      <c r="C2" s="432"/>
    </row>
    <row r="3" spans="1:3" s="1" customFormat="1" ht="12.75" x14ac:dyDescent="0.2">
      <c r="A3" s="2"/>
      <c r="B3" s="433" t="s">
        <v>2</v>
      </c>
      <c r="C3" s="433"/>
    </row>
    <row r="4" spans="1:3" s="1" customFormat="1" ht="12.75" x14ac:dyDescent="0.2">
      <c r="A4" s="2"/>
      <c r="B4" s="3"/>
      <c r="C4" s="4"/>
    </row>
    <row r="5" spans="1:3" ht="30.95" customHeight="1" x14ac:dyDescent="0.25">
      <c r="A5" s="434" t="s">
        <v>3</v>
      </c>
      <c r="B5" s="434"/>
      <c r="C5" s="434"/>
    </row>
    <row r="6" spans="1:3" ht="15.2" customHeight="1" x14ac:dyDescent="0.25">
      <c r="C6" s="7" t="s">
        <v>4</v>
      </c>
    </row>
    <row r="7" spans="1:3" s="11" customFormat="1" ht="30" x14ac:dyDescent="0.25">
      <c r="A7" s="8" t="s">
        <v>5</v>
      </c>
      <c r="B7" s="9" t="s">
        <v>6</v>
      </c>
      <c r="C7" s="10" t="s">
        <v>7</v>
      </c>
    </row>
    <row r="8" spans="1:3" ht="15.75" x14ac:dyDescent="0.25">
      <c r="A8" s="12"/>
      <c r="B8" s="13" t="s">
        <v>8</v>
      </c>
      <c r="C8" s="14"/>
    </row>
    <row r="9" spans="1:3" s="18" customFormat="1" ht="15.75" x14ac:dyDescent="0.2">
      <c r="A9" s="15" t="s">
        <v>9</v>
      </c>
      <c r="B9" s="16" t="s">
        <v>10</v>
      </c>
      <c r="C9" s="17">
        <f>SUM(C10+C20+C31+C41+C46+C57+C62+C71+C78+C92+C15)</f>
        <v>318960</v>
      </c>
    </row>
    <row r="10" spans="1:3" x14ac:dyDescent="0.2">
      <c r="A10" s="8" t="s">
        <v>11</v>
      </c>
      <c r="B10" s="19" t="s">
        <v>12</v>
      </c>
      <c r="C10" s="17">
        <f>SUM(C11)</f>
        <v>170800</v>
      </c>
    </row>
    <row r="11" spans="1:3" x14ac:dyDescent="0.2">
      <c r="A11" s="8" t="s">
        <v>13</v>
      </c>
      <c r="B11" s="20" t="s">
        <v>14</v>
      </c>
      <c r="C11" s="21">
        <f>SUM(C12+C13+C14)</f>
        <v>170800</v>
      </c>
    </row>
    <row r="12" spans="1:3" ht="89.25" customHeight="1" x14ac:dyDescent="0.2">
      <c r="A12" s="22" t="s">
        <v>15</v>
      </c>
      <c r="B12" s="23" t="s">
        <v>16</v>
      </c>
      <c r="C12" s="24">
        <v>168960</v>
      </c>
    </row>
    <row r="13" spans="1:3" ht="137.25" customHeight="1" x14ac:dyDescent="0.2">
      <c r="A13" s="8" t="s">
        <v>17</v>
      </c>
      <c r="B13" s="25" t="s">
        <v>18</v>
      </c>
      <c r="C13" s="26">
        <v>1000</v>
      </c>
    </row>
    <row r="14" spans="1:3" ht="60.75" customHeight="1" x14ac:dyDescent="0.2">
      <c r="A14" s="8" t="s">
        <v>19</v>
      </c>
      <c r="B14" s="25" t="s">
        <v>20</v>
      </c>
      <c r="C14" s="26">
        <v>840</v>
      </c>
    </row>
    <row r="15" spans="1:3" ht="33.75" customHeight="1" x14ac:dyDescent="0.2">
      <c r="A15" s="8" t="s">
        <v>21</v>
      </c>
      <c r="B15" s="27" t="s">
        <v>22</v>
      </c>
      <c r="C15" s="17">
        <f>SUM(C17:C19)</f>
        <v>6550</v>
      </c>
    </row>
    <row r="16" spans="1:3" ht="29.45" customHeight="1" x14ac:dyDescent="0.2">
      <c r="A16" s="8" t="s">
        <v>23</v>
      </c>
      <c r="B16" s="20" t="s">
        <v>24</v>
      </c>
      <c r="C16" s="21">
        <f>SUM(C17+C18+C19)</f>
        <v>6550</v>
      </c>
    </row>
    <row r="17" spans="1:3" ht="89.25" customHeight="1" x14ac:dyDescent="0.2">
      <c r="A17" s="8" t="s">
        <v>25</v>
      </c>
      <c r="B17" s="25" t="s">
        <v>26</v>
      </c>
      <c r="C17" s="26">
        <v>2700</v>
      </c>
    </row>
    <row r="18" spans="1:3" ht="106.5" customHeight="1" x14ac:dyDescent="0.2">
      <c r="A18" s="8" t="s">
        <v>27</v>
      </c>
      <c r="B18" s="25" t="s">
        <v>28</v>
      </c>
      <c r="C18" s="26">
        <v>22</v>
      </c>
    </row>
    <row r="19" spans="1:3" ht="90.75" customHeight="1" x14ac:dyDescent="0.2">
      <c r="A19" s="8" t="s">
        <v>29</v>
      </c>
      <c r="B19" s="25" t="s">
        <v>30</v>
      </c>
      <c r="C19" s="26">
        <v>3828</v>
      </c>
    </row>
    <row r="20" spans="1:3" x14ac:dyDescent="0.2">
      <c r="A20" s="8" t="s">
        <v>31</v>
      </c>
      <c r="B20" s="19" t="s">
        <v>32</v>
      </c>
      <c r="C20" s="17">
        <f>SUM(C21+C27+C29)</f>
        <v>36970</v>
      </c>
    </row>
    <row r="21" spans="1:3" ht="30" x14ac:dyDescent="0.2">
      <c r="A21" s="8" t="s">
        <v>33</v>
      </c>
      <c r="B21" s="28" t="s">
        <v>34</v>
      </c>
      <c r="C21" s="29">
        <f>SUM(C22+C24+C26)</f>
        <v>17150</v>
      </c>
    </row>
    <row r="22" spans="1:3" ht="33.200000000000003" customHeight="1" x14ac:dyDescent="0.2">
      <c r="A22" s="8" t="s">
        <v>35</v>
      </c>
      <c r="B22" s="20" t="s">
        <v>36</v>
      </c>
      <c r="C22" s="21">
        <f>SUM(C23)</f>
        <v>6600</v>
      </c>
    </row>
    <row r="23" spans="1:3" s="31" customFormat="1" ht="31.5" customHeight="1" x14ac:dyDescent="0.2">
      <c r="A23" s="15" t="s">
        <v>37</v>
      </c>
      <c r="B23" s="25" t="s">
        <v>38</v>
      </c>
      <c r="C23" s="30">
        <v>6600</v>
      </c>
    </row>
    <row r="24" spans="1:3" ht="45" x14ac:dyDescent="0.2">
      <c r="A24" s="8" t="s">
        <v>39</v>
      </c>
      <c r="B24" s="20" t="s">
        <v>40</v>
      </c>
      <c r="C24" s="29">
        <f>SUM(C25)</f>
        <v>10550</v>
      </c>
    </row>
    <row r="25" spans="1:3" ht="75" customHeight="1" x14ac:dyDescent="0.2">
      <c r="A25" s="8" t="s">
        <v>41</v>
      </c>
      <c r="B25" s="32" t="s">
        <v>42</v>
      </c>
      <c r="C25" s="30">
        <v>10550</v>
      </c>
    </row>
    <row r="26" spans="1:3" ht="45" hidden="1" x14ac:dyDescent="0.2">
      <c r="A26" s="8" t="s">
        <v>43</v>
      </c>
      <c r="B26" s="20" t="s">
        <v>44</v>
      </c>
      <c r="C26" s="29">
        <v>0</v>
      </c>
    </row>
    <row r="27" spans="1:3" ht="30" x14ac:dyDescent="0.2">
      <c r="A27" s="8" t="s">
        <v>45</v>
      </c>
      <c r="B27" s="28" t="s">
        <v>46</v>
      </c>
      <c r="C27" s="29">
        <f>SUM(C28)</f>
        <v>19600</v>
      </c>
    </row>
    <row r="28" spans="1:3" ht="30" x14ac:dyDescent="0.2">
      <c r="A28" s="8" t="s">
        <v>47</v>
      </c>
      <c r="B28" s="25" t="s">
        <v>46</v>
      </c>
      <c r="C28" s="30">
        <v>19600</v>
      </c>
    </row>
    <row r="29" spans="1:3" ht="30" x14ac:dyDescent="0.2">
      <c r="A29" s="8" t="s">
        <v>51</v>
      </c>
      <c r="B29" s="20" t="s">
        <v>52</v>
      </c>
      <c r="C29" s="29">
        <f>SUM(C30)</f>
        <v>220</v>
      </c>
    </row>
    <row r="30" spans="1:3" ht="45" x14ac:dyDescent="0.2">
      <c r="A30" s="8" t="s">
        <v>53</v>
      </c>
      <c r="B30" s="25" t="s">
        <v>54</v>
      </c>
      <c r="C30" s="30">
        <v>220</v>
      </c>
    </row>
    <row r="31" spans="1:3" x14ac:dyDescent="0.2">
      <c r="A31" s="8" t="s">
        <v>55</v>
      </c>
      <c r="B31" s="19" t="s">
        <v>56</v>
      </c>
      <c r="C31" s="17">
        <f>SUM(C32+C34+C36)</f>
        <v>77800</v>
      </c>
    </row>
    <row r="32" spans="1:3" s="33" customFormat="1" x14ac:dyDescent="0.2">
      <c r="A32" s="15" t="s">
        <v>57</v>
      </c>
      <c r="B32" s="20" t="s">
        <v>58</v>
      </c>
      <c r="C32" s="29">
        <f>SUM(C33)</f>
        <v>7500</v>
      </c>
    </row>
    <row r="33" spans="1:3" ht="45.6" customHeight="1" x14ac:dyDescent="0.2">
      <c r="A33" s="8" t="s">
        <v>59</v>
      </c>
      <c r="B33" s="25" t="s">
        <v>60</v>
      </c>
      <c r="C33" s="30">
        <v>7500</v>
      </c>
    </row>
    <row r="34" spans="1:3" x14ac:dyDescent="0.2">
      <c r="A34" s="8" t="s">
        <v>61</v>
      </c>
      <c r="B34" s="20" t="s">
        <v>62</v>
      </c>
      <c r="C34" s="29">
        <f>SUM(C35)</f>
        <v>53200</v>
      </c>
    </row>
    <row r="35" spans="1:3" s="31" customFormat="1" ht="30" x14ac:dyDescent="0.2">
      <c r="A35" s="15" t="s">
        <v>63</v>
      </c>
      <c r="B35" s="25" t="s">
        <v>64</v>
      </c>
      <c r="C35" s="26">
        <v>53200</v>
      </c>
    </row>
    <row r="36" spans="1:3" x14ac:dyDescent="0.2">
      <c r="A36" s="8" t="s">
        <v>65</v>
      </c>
      <c r="B36" s="28" t="s">
        <v>66</v>
      </c>
      <c r="C36" s="29">
        <f>SUM(C37+C39)</f>
        <v>17100</v>
      </c>
    </row>
    <row r="37" spans="1:3" x14ac:dyDescent="0.2">
      <c r="A37" s="8" t="s">
        <v>67</v>
      </c>
      <c r="B37" s="28" t="s">
        <v>68</v>
      </c>
      <c r="C37" s="29">
        <f>SUM(C38)</f>
        <v>13700</v>
      </c>
    </row>
    <row r="38" spans="1:3" ht="44.25" customHeight="1" x14ac:dyDescent="0.2">
      <c r="A38" s="8" t="s">
        <v>69</v>
      </c>
      <c r="B38" s="25" t="s">
        <v>70</v>
      </c>
      <c r="C38" s="30">
        <v>13700</v>
      </c>
    </row>
    <row r="39" spans="1:3" x14ac:dyDescent="0.2">
      <c r="A39" s="8" t="s">
        <v>71</v>
      </c>
      <c r="B39" s="20" t="s">
        <v>72</v>
      </c>
      <c r="C39" s="29">
        <f>SUM(C40)</f>
        <v>3400</v>
      </c>
    </row>
    <row r="40" spans="1:3" ht="45.75" customHeight="1" x14ac:dyDescent="0.2">
      <c r="A40" s="8" t="s">
        <v>73</v>
      </c>
      <c r="B40" s="25" t="s">
        <v>74</v>
      </c>
      <c r="C40" s="30">
        <v>3400</v>
      </c>
    </row>
    <row r="41" spans="1:3" x14ac:dyDescent="0.2">
      <c r="A41" s="8" t="s">
        <v>75</v>
      </c>
      <c r="B41" s="19" t="s">
        <v>76</v>
      </c>
      <c r="C41" s="17">
        <f>SUM(C42+C44)</f>
        <v>4300</v>
      </c>
    </row>
    <row r="42" spans="1:3" ht="33.6" customHeight="1" x14ac:dyDescent="0.2">
      <c r="A42" s="8" t="s">
        <v>77</v>
      </c>
      <c r="B42" s="20" t="s">
        <v>78</v>
      </c>
      <c r="C42" s="29">
        <f>SUM(C43)</f>
        <v>4200</v>
      </c>
    </row>
    <row r="43" spans="1:3" ht="60.75" customHeight="1" x14ac:dyDescent="0.2">
      <c r="A43" s="8" t="s">
        <v>79</v>
      </c>
      <c r="B43" s="25" t="s">
        <v>80</v>
      </c>
      <c r="C43" s="30">
        <v>4200</v>
      </c>
    </row>
    <row r="44" spans="1:3" ht="45" x14ac:dyDescent="0.2">
      <c r="A44" s="8" t="s">
        <v>81</v>
      </c>
      <c r="B44" s="28" t="s">
        <v>82</v>
      </c>
      <c r="C44" s="29">
        <f>SUM(C45)</f>
        <v>100</v>
      </c>
    </row>
    <row r="45" spans="1:3" ht="30" x14ac:dyDescent="0.2">
      <c r="A45" s="8" t="s">
        <v>83</v>
      </c>
      <c r="B45" s="25" t="s">
        <v>84</v>
      </c>
      <c r="C45" s="26">
        <v>100</v>
      </c>
    </row>
    <row r="46" spans="1:3" s="34" customFormat="1" ht="29.45" customHeight="1" x14ac:dyDescent="0.2">
      <c r="A46" s="8" t="s">
        <v>85</v>
      </c>
      <c r="B46" s="19" t="s">
        <v>86</v>
      </c>
      <c r="C46" s="17">
        <f>SUM(C47+C50+C53)</f>
        <v>14966</v>
      </c>
    </row>
    <row r="47" spans="1:3" s="34" customFormat="1" ht="108.75" customHeight="1" x14ac:dyDescent="0.2">
      <c r="A47" s="8" t="s">
        <v>87</v>
      </c>
      <c r="B47" s="20" t="s">
        <v>88</v>
      </c>
      <c r="C47" s="29">
        <f>SUM(C48)</f>
        <v>11000</v>
      </c>
    </row>
    <row r="48" spans="1:3" ht="75" x14ac:dyDescent="0.2">
      <c r="A48" s="8" t="s">
        <v>89</v>
      </c>
      <c r="B48" s="20" t="s">
        <v>90</v>
      </c>
      <c r="C48" s="29">
        <f>SUM(C49)</f>
        <v>11000</v>
      </c>
    </row>
    <row r="49" spans="1:3" ht="105" x14ac:dyDescent="0.2">
      <c r="A49" s="8" t="s">
        <v>91</v>
      </c>
      <c r="B49" s="25" t="s">
        <v>92</v>
      </c>
      <c r="C49" s="30">
        <v>11000</v>
      </c>
    </row>
    <row r="50" spans="1:3" ht="30" x14ac:dyDescent="0.2">
      <c r="A50" s="8" t="s">
        <v>93</v>
      </c>
      <c r="B50" s="20" t="s">
        <v>94</v>
      </c>
      <c r="C50" s="29">
        <f>SUM(C51)</f>
        <v>56</v>
      </c>
    </row>
    <row r="51" spans="1:3" ht="58.5" customHeight="1" x14ac:dyDescent="0.2">
      <c r="A51" s="8" t="s">
        <v>95</v>
      </c>
      <c r="B51" s="20" t="s">
        <v>96</v>
      </c>
      <c r="C51" s="29">
        <f>SUM(C52)</f>
        <v>56</v>
      </c>
    </row>
    <row r="52" spans="1:3" ht="75" x14ac:dyDescent="0.2">
      <c r="A52" s="8" t="s">
        <v>97</v>
      </c>
      <c r="B52" s="25" t="s">
        <v>98</v>
      </c>
      <c r="C52" s="30">
        <v>56</v>
      </c>
    </row>
    <row r="53" spans="1:3" ht="90" x14ac:dyDescent="0.2">
      <c r="A53" s="8" t="s">
        <v>99</v>
      </c>
      <c r="B53" s="20" t="s">
        <v>100</v>
      </c>
      <c r="C53" s="29">
        <f>SUM(C54)</f>
        <v>3910</v>
      </c>
    </row>
    <row r="54" spans="1:3" ht="90" x14ac:dyDescent="0.2">
      <c r="A54" s="8" t="s">
        <v>101</v>
      </c>
      <c r="B54" s="20" t="s">
        <v>102</v>
      </c>
      <c r="C54" s="21">
        <f>SUM(C55:C56)</f>
        <v>3910</v>
      </c>
    </row>
    <row r="55" spans="1:3" ht="90" customHeight="1" x14ac:dyDescent="0.2">
      <c r="A55" s="8" t="s">
        <v>103</v>
      </c>
      <c r="B55" s="25" t="s">
        <v>104</v>
      </c>
      <c r="C55" s="35">
        <v>1010</v>
      </c>
    </row>
    <row r="56" spans="1:3" ht="50.25" customHeight="1" x14ac:dyDescent="0.2">
      <c r="A56" s="8" t="s">
        <v>105</v>
      </c>
      <c r="B56" s="25" t="s">
        <v>106</v>
      </c>
      <c r="C56" s="30">
        <v>2900</v>
      </c>
    </row>
    <row r="57" spans="1:3" ht="28.5" x14ac:dyDescent="0.2">
      <c r="A57" s="8" t="s">
        <v>107</v>
      </c>
      <c r="B57" s="19" t="s">
        <v>108</v>
      </c>
      <c r="C57" s="17">
        <f>SUM(C58)</f>
        <v>1330</v>
      </c>
    </row>
    <row r="58" spans="1:3" ht="28.5" customHeight="1" x14ac:dyDescent="0.2">
      <c r="A58" s="8" t="s">
        <v>109</v>
      </c>
      <c r="B58" s="36" t="s">
        <v>110</v>
      </c>
      <c r="C58" s="29">
        <f>SUM(C59:C61)</f>
        <v>1330</v>
      </c>
    </row>
    <row r="59" spans="1:3" s="31" customFormat="1" ht="34.15" customHeight="1" x14ac:dyDescent="0.2">
      <c r="A59" s="15" t="s">
        <v>111</v>
      </c>
      <c r="B59" s="25" t="s">
        <v>112</v>
      </c>
      <c r="C59" s="30">
        <v>200</v>
      </c>
    </row>
    <row r="60" spans="1:3" s="31" customFormat="1" ht="28.9" customHeight="1" x14ac:dyDescent="0.2">
      <c r="A60" s="15" t="s">
        <v>115</v>
      </c>
      <c r="B60" s="25" t="s">
        <v>116</v>
      </c>
      <c r="C60" s="30">
        <f>950+100</f>
        <v>1050</v>
      </c>
    </row>
    <row r="61" spans="1:3" s="31" customFormat="1" ht="30" customHeight="1" x14ac:dyDescent="0.2">
      <c r="A61" s="15" t="s">
        <v>117</v>
      </c>
      <c r="B61" s="25" t="s">
        <v>118</v>
      </c>
      <c r="C61" s="30">
        <v>80</v>
      </c>
    </row>
    <row r="62" spans="1:3" ht="28.5" x14ac:dyDescent="0.2">
      <c r="A62" s="8" t="s">
        <v>119</v>
      </c>
      <c r="B62" s="27" t="s">
        <v>120</v>
      </c>
      <c r="C62" s="17">
        <f>SUM(C63+C66)</f>
        <v>1700</v>
      </c>
    </row>
    <row r="63" spans="1:3" x14ac:dyDescent="0.2">
      <c r="A63" s="8" t="s">
        <v>121</v>
      </c>
      <c r="B63" s="20" t="s">
        <v>122</v>
      </c>
      <c r="C63" s="29">
        <f>SUM(C64)</f>
        <v>200</v>
      </c>
    </row>
    <row r="64" spans="1:3" ht="16.899999999999999" customHeight="1" x14ac:dyDescent="0.2">
      <c r="A64" s="8" t="s">
        <v>123</v>
      </c>
      <c r="B64" s="37" t="s">
        <v>124</v>
      </c>
      <c r="C64" s="29">
        <f>SUM(C65)</f>
        <v>200</v>
      </c>
    </row>
    <row r="65" spans="1:3" ht="45" x14ac:dyDescent="0.2">
      <c r="A65" s="8" t="s">
        <v>125</v>
      </c>
      <c r="B65" s="25" t="s">
        <v>126</v>
      </c>
      <c r="C65" s="30">
        <v>200</v>
      </c>
    </row>
    <row r="66" spans="1:3" x14ac:dyDescent="0.2">
      <c r="A66" s="8" t="s">
        <v>127</v>
      </c>
      <c r="B66" s="20" t="s">
        <v>128</v>
      </c>
      <c r="C66" s="29">
        <f>SUM(C69+C67)</f>
        <v>1500</v>
      </c>
    </row>
    <row r="67" spans="1:3" ht="28.9" customHeight="1" x14ac:dyDescent="0.2">
      <c r="A67" s="8" t="s">
        <v>129</v>
      </c>
      <c r="B67" s="20" t="s">
        <v>130</v>
      </c>
      <c r="C67" s="29">
        <f>SUM(C68)</f>
        <v>500</v>
      </c>
    </row>
    <row r="68" spans="1:3" ht="45" x14ac:dyDescent="0.2">
      <c r="A68" s="8" t="s">
        <v>131</v>
      </c>
      <c r="B68" s="25" t="s">
        <v>132</v>
      </c>
      <c r="C68" s="30">
        <v>500</v>
      </c>
    </row>
    <row r="69" spans="1:3" x14ac:dyDescent="0.2">
      <c r="A69" s="8" t="s">
        <v>133</v>
      </c>
      <c r="B69" s="20" t="s">
        <v>134</v>
      </c>
      <c r="C69" s="29">
        <f>SUM(C70)</f>
        <v>1000</v>
      </c>
    </row>
    <row r="70" spans="1:3" ht="30" x14ac:dyDescent="0.2">
      <c r="A70" s="8" t="s">
        <v>135</v>
      </c>
      <c r="B70" s="25" t="s">
        <v>136</v>
      </c>
      <c r="C70" s="30">
        <v>1000</v>
      </c>
    </row>
    <row r="71" spans="1:3" ht="28.5" x14ac:dyDescent="0.2">
      <c r="A71" s="8" t="s">
        <v>137</v>
      </c>
      <c r="B71" s="19" t="s">
        <v>138</v>
      </c>
      <c r="C71" s="17">
        <f>SUM(C72+C75)</f>
        <v>2200</v>
      </c>
    </row>
    <row r="72" spans="1:3" ht="90" x14ac:dyDescent="0.2">
      <c r="A72" s="8" t="s">
        <v>139</v>
      </c>
      <c r="B72" s="20" t="s">
        <v>140</v>
      </c>
      <c r="C72" s="29">
        <f>SUM(C73)</f>
        <v>1200</v>
      </c>
    </row>
    <row r="73" spans="1:3" ht="105" x14ac:dyDescent="0.2">
      <c r="A73" s="8" t="s">
        <v>141</v>
      </c>
      <c r="B73" s="20" t="s">
        <v>142</v>
      </c>
      <c r="C73" s="29">
        <f>SUM(C74)</f>
        <v>1200</v>
      </c>
    </row>
    <row r="74" spans="1:3" ht="124.5" customHeight="1" x14ac:dyDescent="0.2">
      <c r="A74" s="8" t="s">
        <v>143</v>
      </c>
      <c r="B74" s="25" t="s">
        <v>144</v>
      </c>
      <c r="C74" s="30">
        <v>1200</v>
      </c>
    </row>
    <row r="75" spans="1:3" ht="36" customHeight="1" x14ac:dyDescent="0.2">
      <c r="A75" s="8" t="s">
        <v>145</v>
      </c>
      <c r="B75" s="20" t="s">
        <v>146</v>
      </c>
      <c r="C75" s="21">
        <f>SUM(C76)</f>
        <v>1000</v>
      </c>
    </row>
    <row r="76" spans="1:3" ht="30.6" customHeight="1" x14ac:dyDescent="0.2">
      <c r="A76" s="8" t="s">
        <v>147</v>
      </c>
      <c r="B76" s="20" t="s">
        <v>148</v>
      </c>
      <c r="C76" s="29">
        <f>SUM(C77)</f>
        <v>1000</v>
      </c>
    </row>
    <row r="77" spans="1:3" ht="61.5" customHeight="1" x14ac:dyDescent="0.2">
      <c r="A77" s="8" t="s">
        <v>149</v>
      </c>
      <c r="B77" s="25" t="s">
        <v>150</v>
      </c>
      <c r="C77" s="30">
        <v>1000</v>
      </c>
    </row>
    <row r="78" spans="1:3" x14ac:dyDescent="0.2">
      <c r="A78" s="8" t="s">
        <v>151</v>
      </c>
      <c r="B78" s="19" t="s">
        <v>152</v>
      </c>
      <c r="C78" s="17">
        <f>SUM(C79+C82+C85+C87+C90+C89+C83)</f>
        <v>2184</v>
      </c>
    </row>
    <row r="79" spans="1:3" ht="30" x14ac:dyDescent="0.2">
      <c r="A79" s="8" t="s">
        <v>153</v>
      </c>
      <c r="B79" s="20" t="s">
        <v>154</v>
      </c>
      <c r="C79" s="29">
        <f>SUM(C80+C81)</f>
        <v>154</v>
      </c>
    </row>
    <row r="80" spans="1:3" ht="105" x14ac:dyDescent="0.2">
      <c r="A80" s="8" t="s">
        <v>155</v>
      </c>
      <c r="B80" s="38" t="s">
        <v>156</v>
      </c>
      <c r="C80" s="30">
        <v>150</v>
      </c>
    </row>
    <row r="81" spans="1:3" ht="76.5" customHeight="1" x14ac:dyDescent="0.2">
      <c r="A81" s="8" t="s">
        <v>157</v>
      </c>
      <c r="B81" s="25" t="s">
        <v>158</v>
      </c>
      <c r="C81" s="30">
        <v>4</v>
      </c>
    </row>
    <row r="82" spans="1:3" ht="74.25" customHeight="1" x14ac:dyDescent="0.2">
      <c r="A82" s="8" t="s">
        <v>159</v>
      </c>
      <c r="B82" s="20" t="s">
        <v>160</v>
      </c>
      <c r="C82" s="21">
        <v>10</v>
      </c>
    </row>
    <row r="83" spans="1:3" ht="63.6" customHeight="1" x14ac:dyDescent="0.2">
      <c r="A83" s="8" t="s">
        <v>161</v>
      </c>
      <c r="B83" s="20" t="s">
        <v>162</v>
      </c>
      <c r="C83" s="21">
        <f>SUM(C84)</f>
        <v>405</v>
      </c>
    </row>
    <row r="84" spans="1:3" ht="75" customHeight="1" x14ac:dyDescent="0.2">
      <c r="A84" s="8" t="s">
        <v>163</v>
      </c>
      <c r="B84" s="25" t="s">
        <v>164</v>
      </c>
      <c r="C84" s="26">
        <v>405</v>
      </c>
    </row>
    <row r="85" spans="1:3" ht="126.75" customHeight="1" x14ac:dyDescent="0.2">
      <c r="A85" s="8" t="s">
        <v>165</v>
      </c>
      <c r="B85" s="28" t="s">
        <v>166</v>
      </c>
      <c r="C85" s="29">
        <f>SUM(C86)</f>
        <v>120</v>
      </c>
    </row>
    <row r="86" spans="1:3" ht="30" x14ac:dyDescent="0.2">
      <c r="A86" s="8" t="s">
        <v>167</v>
      </c>
      <c r="B86" s="25" t="s">
        <v>168</v>
      </c>
      <c r="C86" s="30">
        <v>120</v>
      </c>
    </row>
    <row r="87" spans="1:3" s="33" customFormat="1" ht="30" customHeight="1" x14ac:dyDescent="0.2">
      <c r="A87" s="15" t="s">
        <v>169</v>
      </c>
      <c r="B87" s="20" t="s">
        <v>170</v>
      </c>
      <c r="C87" s="29">
        <f>SUM(C88)</f>
        <v>45</v>
      </c>
    </row>
    <row r="88" spans="1:3" s="33" customFormat="1" ht="33.6" customHeight="1" x14ac:dyDescent="0.2">
      <c r="A88" s="15" t="s">
        <v>171</v>
      </c>
      <c r="B88" s="25" t="s">
        <v>172</v>
      </c>
      <c r="C88" s="26">
        <v>45</v>
      </c>
    </row>
    <row r="89" spans="1:3" s="33" customFormat="1" ht="78" customHeight="1" x14ac:dyDescent="0.2">
      <c r="A89" s="15" t="s">
        <v>173</v>
      </c>
      <c r="B89" s="20" t="s">
        <v>174</v>
      </c>
      <c r="C89" s="29">
        <v>200</v>
      </c>
    </row>
    <row r="90" spans="1:3" ht="30" x14ac:dyDescent="0.2">
      <c r="A90" s="8" t="s">
        <v>175</v>
      </c>
      <c r="B90" s="28" t="s">
        <v>176</v>
      </c>
      <c r="C90" s="29">
        <f>SUM(C91)</f>
        <v>1250</v>
      </c>
    </row>
    <row r="91" spans="1:3" ht="45" x14ac:dyDescent="0.2">
      <c r="A91" s="8" t="s">
        <v>177</v>
      </c>
      <c r="B91" s="25" t="s">
        <v>178</v>
      </c>
      <c r="C91" s="30">
        <v>1250</v>
      </c>
    </row>
    <row r="92" spans="1:3" x14ac:dyDescent="0.2">
      <c r="A92" s="8" t="s">
        <v>179</v>
      </c>
      <c r="B92" s="19" t="s">
        <v>180</v>
      </c>
      <c r="C92" s="17">
        <f>SUM(C93)</f>
        <v>160</v>
      </c>
    </row>
    <row r="93" spans="1:3" ht="13.9" customHeight="1" x14ac:dyDescent="0.2">
      <c r="A93" s="8" t="s">
        <v>181</v>
      </c>
      <c r="B93" s="20" t="s">
        <v>182</v>
      </c>
      <c r="C93" s="29">
        <f>SUM(C94)</f>
        <v>160</v>
      </c>
    </row>
    <row r="94" spans="1:3" ht="31.9" customHeight="1" x14ac:dyDescent="0.2">
      <c r="A94" s="8" t="s">
        <v>183</v>
      </c>
      <c r="B94" s="39" t="s">
        <v>184</v>
      </c>
      <c r="C94" s="30">
        <v>160</v>
      </c>
    </row>
    <row r="98" spans="1:3" x14ac:dyDescent="0.25">
      <c r="C98" s="41"/>
    </row>
    <row r="99" spans="1:3" x14ac:dyDescent="0.25">
      <c r="C99" s="41"/>
    </row>
    <row r="100" spans="1:3" x14ac:dyDescent="0.25">
      <c r="C100" s="41"/>
    </row>
    <row r="101" spans="1:3" x14ac:dyDescent="0.25">
      <c r="C101" s="41"/>
    </row>
    <row r="102" spans="1:3" s="42" customFormat="1" x14ac:dyDescent="0.25">
      <c r="A102" s="6"/>
      <c r="B102" s="5"/>
      <c r="C102" s="41"/>
    </row>
    <row r="103" spans="1:3" s="42" customFormat="1" x14ac:dyDescent="0.25">
      <c r="A103" s="6"/>
      <c r="B103" s="5"/>
      <c r="C103" s="41"/>
    </row>
    <row r="104" spans="1:3" s="42" customFormat="1" x14ac:dyDescent="0.25">
      <c r="A104" s="6"/>
      <c r="B104" s="5"/>
      <c r="C104" s="41"/>
    </row>
    <row r="105" spans="1:3" s="42" customFormat="1" x14ac:dyDescent="0.25">
      <c r="A105" s="6"/>
      <c r="B105" s="5"/>
      <c r="C105" s="41"/>
    </row>
    <row r="106" spans="1:3" s="42" customFormat="1" x14ac:dyDescent="0.25">
      <c r="A106" s="6"/>
      <c r="B106" s="5"/>
      <c r="C106" s="41"/>
    </row>
    <row r="107" spans="1:3" s="42" customFormat="1" x14ac:dyDescent="0.25">
      <c r="A107" s="6"/>
      <c r="B107" s="5"/>
      <c r="C107" s="41"/>
    </row>
    <row r="108" spans="1:3" s="42" customFormat="1" x14ac:dyDescent="0.25">
      <c r="A108" s="6"/>
      <c r="B108" s="5"/>
      <c r="C108" s="41"/>
    </row>
    <row r="109" spans="1:3" s="42" customFormat="1" x14ac:dyDescent="0.25">
      <c r="A109" s="6"/>
      <c r="B109" s="5"/>
      <c r="C109" s="41"/>
    </row>
    <row r="110" spans="1:3" s="42" customFormat="1" x14ac:dyDescent="0.25">
      <c r="A110" s="6"/>
      <c r="B110" s="5"/>
      <c r="C110" s="41"/>
    </row>
    <row r="111" spans="1:3" s="42" customFormat="1" x14ac:dyDescent="0.25">
      <c r="A111" s="6"/>
      <c r="B111" s="5"/>
      <c r="C111" s="41"/>
    </row>
    <row r="112" spans="1:3" s="42" customFormat="1" x14ac:dyDescent="0.25">
      <c r="A112" s="6"/>
      <c r="B112" s="5"/>
      <c r="C112" s="41"/>
    </row>
    <row r="113" spans="1:3" s="42" customFormat="1" x14ac:dyDescent="0.25">
      <c r="A113" s="6"/>
      <c r="B113" s="5"/>
      <c r="C113" s="41"/>
    </row>
    <row r="114" spans="1:3" s="42" customFormat="1" x14ac:dyDescent="0.25">
      <c r="A114" s="6"/>
      <c r="B114" s="5"/>
      <c r="C114" s="41"/>
    </row>
    <row r="115" spans="1:3" s="42" customFormat="1" x14ac:dyDescent="0.25">
      <c r="A115" s="6"/>
      <c r="B115" s="5"/>
      <c r="C115" s="41"/>
    </row>
    <row r="116" spans="1:3" s="42" customFormat="1" x14ac:dyDescent="0.25">
      <c r="A116" s="6"/>
      <c r="B116" s="5"/>
      <c r="C116" s="41"/>
    </row>
    <row r="117" spans="1:3" s="42" customFormat="1" x14ac:dyDescent="0.25">
      <c r="A117" s="6"/>
      <c r="B117" s="5"/>
      <c r="C117" s="41"/>
    </row>
    <row r="118" spans="1:3" s="42" customFormat="1" x14ac:dyDescent="0.25">
      <c r="A118" s="6"/>
      <c r="B118" s="5"/>
      <c r="C118" s="41"/>
    </row>
    <row r="119" spans="1:3" s="42" customFormat="1" x14ac:dyDescent="0.25">
      <c r="A119" s="6"/>
      <c r="B119" s="5"/>
      <c r="C119" s="41"/>
    </row>
    <row r="120" spans="1:3" s="42" customFormat="1" x14ac:dyDescent="0.25">
      <c r="A120" s="6"/>
      <c r="B120" s="5"/>
      <c r="C120" s="41"/>
    </row>
    <row r="121" spans="1:3" s="42" customFormat="1" x14ac:dyDescent="0.25">
      <c r="A121" s="6"/>
      <c r="B121" s="5"/>
      <c r="C121" s="41"/>
    </row>
    <row r="122" spans="1:3" s="42" customFormat="1" x14ac:dyDescent="0.25">
      <c r="A122" s="6"/>
      <c r="B122" s="5"/>
      <c r="C122" s="41"/>
    </row>
    <row r="123" spans="1:3" s="42" customFormat="1" x14ac:dyDescent="0.25">
      <c r="A123" s="6"/>
      <c r="B123" s="5"/>
      <c r="C123" s="41"/>
    </row>
    <row r="124" spans="1:3" s="42" customFormat="1" x14ac:dyDescent="0.25">
      <c r="A124" s="6"/>
      <c r="B124" s="5"/>
      <c r="C124" s="41"/>
    </row>
    <row r="125" spans="1:3" s="42" customFormat="1" x14ac:dyDescent="0.25">
      <c r="A125" s="6"/>
      <c r="B125" s="5"/>
      <c r="C125" s="41"/>
    </row>
    <row r="126" spans="1:3" s="42" customFormat="1" x14ac:dyDescent="0.25">
      <c r="A126" s="6"/>
      <c r="B126" s="5"/>
      <c r="C126" s="41"/>
    </row>
    <row r="127" spans="1:3" s="42" customFormat="1" x14ac:dyDescent="0.25">
      <c r="A127" s="6"/>
      <c r="B127" s="5"/>
      <c r="C127" s="41"/>
    </row>
    <row r="128" spans="1:3" s="42" customFormat="1" x14ac:dyDescent="0.25">
      <c r="A128" s="6"/>
      <c r="B128" s="5"/>
      <c r="C128" s="41"/>
    </row>
    <row r="129" spans="1:3" s="42" customFormat="1" x14ac:dyDescent="0.25">
      <c r="A129" s="6"/>
      <c r="B129" s="5"/>
      <c r="C129" s="41"/>
    </row>
    <row r="130" spans="1:3" s="42" customFormat="1" x14ac:dyDescent="0.25">
      <c r="A130" s="6"/>
      <c r="B130" s="5"/>
      <c r="C130" s="41"/>
    </row>
    <row r="131" spans="1:3" s="42" customFormat="1" x14ac:dyDescent="0.25">
      <c r="A131" s="6"/>
      <c r="B131" s="5"/>
      <c r="C131" s="41"/>
    </row>
    <row r="132" spans="1:3" s="42" customFormat="1" x14ac:dyDescent="0.25">
      <c r="A132" s="6"/>
      <c r="B132" s="5"/>
      <c r="C132" s="41"/>
    </row>
    <row r="133" spans="1:3" s="42" customFormat="1" x14ac:dyDescent="0.25">
      <c r="A133" s="6"/>
      <c r="B133" s="5"/>
      <c r="C133" s="41"/>
    </row>
    <row r="134" spans="1:3" s="42" customFormat="1" x14ac:dyDescent="0.25">
      <c r="A134" s="6"/>
      <c r="B134" s="5"/>
      <c r="C134" s="41"/>
    </row>
    <row r="135" spans="1:3" s="42" customFormat="1" x14ac:dyDescent="0.25">
      <c r="A135" s="6"/>
      <c r="B135" s="5"/>
      <c r="C135" s="41"/>
    </row>
    <row r="136" spans="1:3" s="42" customFormat="1" x14ac:dyDescent="0.25">
      <c r="A136" s="6"/>
      <c r="B136" s="5"/>
      <c r="C136" s="41"/>
    </row>
    <row r="137" spans="1:3" s="42" customFormat="1" x14ac:dyDescent="0.25">
      <c r="A137" s="6"/>
      <c r="B137" s="5"/>
      <c r="C137" s="41"/>
    </row>
    <row r="138" spans="1:3" s="42" customFormat="1" x14ac:dyDescent="0.25">
      <c r="A138" s="6"/>
      <c r="B138" s="5"/>
      <c r="C138" s="41"/>
    </row>
    <row r="139" spans="1:3" s="42" customFormat="1" x14ac:dyDescent="0.25">
      <c r="A139" s="6"/>
      <c r="B139" s="5"/>
      <c r="C139" s="41"/>
    </row>
    <row r="140" spans="1:3" s="42" customFormat="1" x14ac:dyDescent="0.25">
      <c r="A140" s="6"/>
      <c r="B140" s="5"/>
      <c r="C140" s="41"/>
    </row>
    <row r="141" spans="1:3" s="42" customFormat="1" x14ac:dyDescent="0.25">
      <c r="A141" s="6"/>
      <c r="B141" s="5"/>
      <c r="C141" s="41"/>
    </row>
    <row r="142" spans="1:3" s="42" customFormat="1" x14ac:dyDescent="0.25">
      <c r="A142" s="6"/>
      <c r="B142" s="5"/>
      <c r="C142" s="41"/>
    </row>
    <row r="143" spans="1:3" s="42" customFormat="1" x14ac:dyDescent="0.25">
      <c r="A143" s="6"/>
      <c r="B143" s="5"/>
      <c r="C143" s="41"/>
    </row>
    <row r="144" spans="1:3" s="42" customFormat="1" x14ac:dyDescent="0.25">
      <c r="A144" s="6"/>
      <c r="B144" s="5"/>
      <c r="C144" s="41"/>
    </row>
    <row r="145" spans="1:3" s="42" customFormat="1" x14ac:dyDescent="0.25">
      <c r="A145" s="6"/>
      <c r="B145" s="5"/>
      <c r="C145" s="41"/>
    </row>
    <row r="146" spans="1:3" s="42" customFormat="1" x14ac:dyDescent="0.25">
      <c r="A146" s="6"/>
      <c r="B146" s="5"/>
      <c r="C146" s="41"/>
    </row>
    <row r="147" spans="1:3" s="42" customFormat="1" x14ac:dyDescent="0.25">
      <c r="A147" s="6"/>
      <c r="B147" s="5"/>
      <c r="C147" s="41"/>
    </row>
    <row r="148" spans="1:3" s="42" customFormat="1" x14ac:dyDescent="0.25">
      <c r="A148" s="6"/>
      <c r="B148" s="5"/>
      <c r="C148" s="41"/>
    </row>
    <row r="149" spans="1:3" s="42" customFormat="1" x14ac:dyDescent="0.25">
      <c r="A149" s="6"/>
      <c r="B149" s="5"/>
      <c r="C149" s="41"/>
    </row>
    <row r="150" spans="1:3" s="42" customFormat="1" x14ac:dyDescent="0.25">
      <c r="A150" s="6"/>
      <c r="B150" s="5"/>
      <c r="C150" s="41"/>
    </row>
    <row r="151" spans="1:3" s="42" customFormat="1" x14ac:dyDescent="0.25">
      <c r="A151" s="6"/>
      <c r="B151" s="5"/>
      <c r="C151" s="41"/>
    </row>
    <row r="152" spans="1:3" s="42" customFormat="1" x14ac:dyDescent="0.25">
      <c r="A152" s="6"/>
      <c r="B152" s="5"/>
      <c r="C152" s="41"/>
    </row>
    <row r="153" spans="1:3" s="42" customFormat="1" x14ac:dyDescent="0.25">
      <c r="A153" s="6"/>
      <c r="B153" s="5"/>
      <c r="C153" s="41"/>
    </row>
    <row r="154" spans="1:3" s="42" customFormat="1" x14ac:dyDescent="0.25">
      <c r="A154" s="6"/>
      <c r="B154" s="5"/>
      <c r="C154" s="41"/>
    </row>
    <row r="155" spans="1:3" s="42" customFormat="1" x14ac:dyDescent="0.25">
      <c r="A155" s="6"/>
      <c r="B155" s="5"/>
      <c r="C155" s="41"/>
    </row>
    <row r="156" spans="1:3" s="42" customFormat="1" x14ac:dyDescent="0.25">
      <c r="A156" s="6"/>
      <c r="B156" s="5"/>
      <c r="C156" s="41"/>
    </row>
    <row r="157" spans="1:3" s="42" customFormat="1" x14ac:dyDescent="0.25">
      <c r="A157" s="6"/>
      <c r="B157" s="5"/>
      <c r="C157" s="41"/>
    </row>
    <row r="158" spans="1:3" s="42" customFormat="1" x14ac:dyDescent="0.25">
      <c r="A158" s="6"/>
      <c r="B158" s="5"/>
      <c r="C158" s="41"/>
    </row>
    <row r="159" spans="1:3" s="42" customFormat="1" x14ac:dyDescent="0.25">
      <c r="A159" s="6"/>
      <c r="B159" s="5"/>
      <c r="C159" s="41"/>
    </row>
    <row r="160" spans="1:3" s="42" customFormat="1" x14ac:dyDescent="0.25">
      <c r="A160" s="6"/>
      <c r="B160" s="5"/>
      <c r="C160" s="41"/>
    </row>
    <row r="161" spans="1:3" s="42" customFormat="1" x14ac:dyDescent="0.25">
      <c r="A161" s="6"/>
      <c r="B161" s="5"/>
      <c r="C161" s="41"/>
    </row>
    <row r="162" spans="1:3" s="42" customFormat="1" x14ac:dyDescent="0.25">
      <c r="A162" s="6"/>
      <c r="B162" s="5"/>
      <c r="C162" s="41"/>
    </row>
    <row r="163" spans="1:3" s="42" customFormat="1" x14ac:dyDescent="0.25">
      <c r="A163" s="6"/>
      <c r="B163" s="5"/>
      <c r="C163" s="41"/>
    </row>
    <row r="164" spans="1:3" s="42" customFormat="1" x14ac:dyDescent="0.25">
      <c r="A164" s="6"/>
      <c r="B164" s="5"/>
      <c r="C164" s="41"/>
    </row>
    <row r="165" spans="1:3" s="42" customFormat="1" x14ac:dyDescent="0.25">
      <c r="A165" s="6"/>
      <c r="B165" s="5"/>
      <c r="C165" s="41"/>
    </row>
    <row r="166" spans="1:3" s="42" customFormat="1" x14ac:dyDescent="0.25">
      <c r="A166" s="6"/>
      <c r="B166" s="5"/>
      <c r="C166" s="41"/>
    </row>
    <row r="167" spans="1:3" s="42" customFormat="1" x14ac:dyDescent="0.25">
      <c r="A167" s="6"/>
      <c r="B167" s="5"/>
      <c r="C167" s="41"/>
    </row>
    <row r="168" spans="1:3" s="42" customFormat="1" x14ac:dyDescent="0.25">
      <c r="A168" s="6"/>
      <c r="B168" s="5"/>
      <c r="C168" s="41"/>
    </row>
    <row r="169" spans="1:3" s="42" customFormat="1" x14ac:dyDescent="0.25">
      <c r="A169" s="6"/>
      <c r="B169" s="5"/>
      <c r="C169" s="41"/>
    </row>
    <row r="170" spans="1:3" s="42" customFormat="1" x14ac:dyDescent="0.25">
      <c r="A170" s="6"/>
      <c r="B170" s="5"/>
      <c r="C170" s="41"/>
    </row>
    <row r="171" spans="1:3" s="42" customFormat="1" x14ac:dyDescent="0.25">
      <c r="A171" s="6"/>
      <c r="B171" s="5"/>
      <c r="C171" s="41"/>
    </row>
    <row r="172" spans="1:3" s="42" customFormat="1" x14ac:dyDescent="0.25">
      <c r="A172" s="6"/>
      <c r="B172" s="5"/>
      <c r="C172" s="41"/>
    </row>
    <row r="173" spans="1:3" s="42" customFormat="1" x14ac:dyDescent="0.25">
      <c r="A173" s="6"/>
      <c r="B173" s="5"/>
      <c r="C173" s="41"/>
    </row>
    <row r="174" spans="1:3" s="42" customFormat="1" x14ac:dyDescent="0.25">
      <c r="A174" s="6"/>
      <c r="B174" s="5"/>
      <c r="C174" s="41"/>
    </row>
    <row r="175" spans="1:3" s="42" customFormat="1" x14ac:dyDescent="0.25">
      <c r="A175" s="6"/>
      <c r="B175" s="5"/>
      <c r="C175" s="41"/>
    </row>
    <row r="176" spans="1:3" s="42" customFormat="1" x14ac:dyDescent="0.25">
      <c r="A176" s="6"/>
      <c r="B176" s="5"/>
      <c r="C176" s="41"/>
    </row>
    <row r="177" spans="1:3" s="42" customFormat="1" x14ac:dyDescent="0.25">
      <c r="A177" s="6"/>
      <c r="B177" s="5"/>
      <c r="C177" s="41"/>
    </row>
    <row r="178" spans="1:3" s="42" customFormat="1" x14ac:dyDescent="0.25">
      <c r="A178" s="6"/>
      <c r="B178" s="5"/>
      <c r="C178" s="41"/>
    </row>
    <row r="179" spans="1:3" s="42" customFormat="1" x14ac:dyDescent="0.25">
      <c r="A179" s="6"/>
      <c r="B179" s="5"/>
      <c r="C179" s="41"/>
    </row>
    <row r="180" spans="1:3" s="42" customFormat="1" x14ac:dyDescent="0.25">
      <c r="A180" s="6"/>
      <c r="B180" s="5"/>
      <c r="C180" s="41"/>
    </row>
    <row r="181" spans="1:3" s="42" customFormat="1" x14ac:dyDescent="0.25">
      <c r="A181" s="6"/>
      <c r="B181" s="5"/>
      <c r="C181" s="41"/>
    </row>
    <row r="182" spans="1:3" s="42" customFormat="1" x14ac:dyDescent="0.25">
      <c r="A182" s="6"/>
      <c r="B182" s="5"/>
      <c r="C182" s="41"/>
    </row>
    <row r="183" spans="1:3" s="42" customFormat="1" x14ac:dyDescent="0.25">
      <c r="A183" s="6"/>
      <c r="B183" s="5"/>
      <c r="C183" s="41"/>
    </row>
    <row r="184" spans="1:3" s="42" customFormat="1" x14ac:dyDescent="0.25">
      <c r="A184" s="6"/>
      <c r="B184" s="5"/>
      <c r="C184" s="41"/>
    </row>
    <row r="185" spans="1:3" s="42" customFormat="1" x14ac:dyDescent="0.25">
      <c r="A185" s="6"/>
      <c r="B185" s="5"/>
      <c r="C185" s="41"/>
    </row>
    <row r="186" spans="1:3" s="42" customFormat="1" x14ac:dyDescent="0.25">
      <c r="A186" s="6"/>
      <c r="B186" s="5"/>
      <c r="C186" s="41"/>
    </row>
    <row r="187" spans="1:3" s="42" customFormat="1" x14ac:dyDescent="0.25">
      <c r="A187" s="6"/>
      <c r="B187" s="5"/>
      <c r="C187" s="41"/>
    </row>
    <row r="188" spans="1:3" s="42" customFormat="1" x14ac:dyDescent="0.25">
      <c r="A188" s="6"/>
      <c r="B188" s="5"/>
      <c r="C188" s="41"/>
    </row>
    <row r="189" spans="1:3" s="42" customFormat="1" x14ac:dyDescent="0.25">
      <c r="A189" s="6"/>
      <c r="B189" s="5"/>
      <c r="C189" s="41"/>
    </row>
    <row r="190" spans="1:3" s="42" customFormat="1" x14ac:dyDescent="0.25">
      <c r="A190" s="6"/>
      <c r="B190" s="5"/>
      <c r="C190" s="41"/>
    </row>
    <row r="191" spans="1:3" s="42" customFormat="1" x14ac:dyDescent="0.25">
      <c r="A191" s="6"/>
      <c r="B191" s="5"/>
      <c r="C191" s="41"/>
    </row>
    <row r="192" spans="1:3" s="42" customFormat="1" x14ac:dyDescent="0.25">
      <c r="A192" s="6"/>
      <c r="B192" s="5"/>
      <c r="C192" s="41"/>
    </row>
    <row r="193" spans="1:3" s="42" customFormat="1" x14ac:dyDescent="0.25">
      <c r="A193" s="6"/>
      <c r="B193" s="5"/>
      <c r="C193" s="41"/>
    </row>
    <row r="194" spans="1:3" s="42" customFormat="1" x14ac:dyDescent="0.25">
      <c r="A194" s="6"/>
      <c r="B194" s="5"/>
      <c r="C194" s="41"/>
    </row>
    <row r="195" spans="1:3" s="42" customFormat="1" x14ac:dyDescent="0.25">
      <c r="A195" s="6"/>
      <c r="B195" s="5"/>
      <c r="C195" s="41"/>
    </row>
    <row r="196" spans="1:3" s="42" customFormat="1" x14ac:dyDescent="0.25">
      <c r="A196" s="6"/>
      <c r="B196" s="5"/>
      <c r="C196" s="41"/>
    </row>
    <row r="197" spans="1:3" s="42" customFormat="1" x14ac:dyDescent="0.25">
      <c r="A197" s="6"/>
      <c r="B197" s="5"/>
      <c r="C197" s="41"/>
    </row>
    <row r="198" spans="1:3" s="42" customFormat="1" x14ac:dyDescent="0.25">
      <c r="A198" s="6"/>
      <c r="B198" s="5"/>
      <c r="C198" s="41"/>
    </row>
    <row r="199" spans="1:3" s="42" customFormat="1" x14ac:dyDescent="0.25">
      <c r="A199" s="6"/>
      <c r="B199" s="5"/>
      <c r="C199" s="41"/>
    </row>
    <row r="200" spans="1:3" s="42" customFormat="1" x14ac:dyDescent="0.25">
      <c r="A200" s="6"/>
      <c r="B200" s="5"/>
      <c r="C200" s="41"/>
    </row>
    <row r="201" spans="1:3" s="42" customFormat="1" x14ac:dyDescent="0.25">
      <c r="A201" s="6"/>
      <c r="B201" s="5"/>
      <c r="C201" s="41"/>
    </row>
    <row r="202" spans="1:3" s="42" customFormat="1" x14ac:dyDescent="0.25">
      <c r="A202" s="6"/>
      <c r="B202" s="5"/>
      <c r="C202" s="41"/>
    </row>
    <row r="203" spans="1:3" s="42" customFormat="1" x14ac:dyDescent="0.25">
      <c r="A203" s="6"/>
      <c r="B203" s="5"/>
      <c r="C203" s="41"/>
    </row>
    <row r="204" spans="1:3" s="42" customFormat="1" x14ac:dyDescent="0.25">
      <c r="A204" s="6"/>
      <c r="B204" s="5"/>
      <c r="C204" s="41"/>
    </row>
    <row r="205" spans="1:3" s="42" customFormat="1" x14ac:dyDescent="0.25">
      <c r="A205" s="6"/>
      <c r="B205" s="5"/>
      <c r="C205" s="41"/>
    </row>
    <row r="206" spans="1:3" s="42" customFormat="1" x14ac:dyDescent="0.25">
      <c r="A206" s="6"/>
      <c r="B206" s="5"/>
      <c r="C206" s="41"/>
    </row>
    <row r="207" spans="1:3" s="42" customFormat="1" x14ac:dyDescent="0.25">
      <c r="A207" s="6"/>
      <c r="B207" s="5"/>
      <c r="C207" s="41"/>
    </row>
    <row r="208" spans="1:3" s="42" customFormat="1" x14ac:dyDescent="0.25">
      <c r="A208" s="6"/>
      <c r="B208" s="5"/>
      <c r="C208" s="41"/>
    </row>
    <row r="209" spans="1:3" s="42" customFormat="1" x14ac:dyDescent="0.25">
      <c r="A209" s="6"/>
      <c r="B209" s="5"/>
      <c r="C209" s="41"/>
    </row>
    <row r="210" spans="1:3" s="42" customFormat="1" x14ac:dyDescent="0.25">
      <c r="A210" s="6"/>
      <c r="B210" s="5"/>
      <c r="C210" s="41"/>
    </row>
    <row r="211" spans="1:3" s="42" customFormat="1" x14ac:dyDescent="0.25">
      <c r="A211" s="6"/>
      <c r="B211" s="5"/>
      <c r="C211" s="41"/>
    </row>
    <row r="212" spans="1:3" s="42" customFormat="1" x14ac:dyDescent="0.25">
      <c r="A212" s="6"/>
      <c r="B212" s="5"/>
      <c r="C212" s="41"/>
    </row>
    <row r="213" spans="1:3" s="42" customFormat="1" x14ac:dyDescent="0.25">
      <c r="A213" s="6"/>
      <c r="B213" s="5"/>
      <c r="C213" s="41"/>
    </row>
    <row r="214" spans="1:3" s="42" customFormat="1" x14ac:dyDescent="0.25">
      <c r="A214" s="6"/>
      <c r="B214" s="5"/>
      <c r="C214" s="41"/>
    </row>
    <row r="215" spans="1:3" s="42" customFormat="1" x14ac:dyDescent="0.25">
      <c r="A215" s="6"/>
      <c r="B215" s="5"/>
      <c r="C215" s="41"/>
    </row>
    <row r="216" spans="1:3" s="42" customFormat="1" x14ac:dyDescent="0.25">
      <c r="A216" s="6"/>
      <c r="B216" s="5"/>
      <c r="C216" s="41"/>
    </row>
    <row r="217" spans="1:3" s="42" customFormat="1" x14ac:dyDescent="0.25">
      <c r="A217" s="6"/>
      <c r="B217" s="5"/>
      <c r="C217" s="41"/>
    </row>
    <row r="218" spans="1:3" s="42" customFormat="1" x14ac:dyDescent="0.25">
      <c r="A218" s="6"/>
      <c r="B218" s="5"/>
      <c r="C218" s="41"/>
    </row>
    <row r="219" spans="1:3" s="42" customFormat="1" x14ac:dyDescent="0.25">
      <c r="A219" s="6"/>
      <c r="B219" s="5"/>
      <c r="C219" s="41"/>
    </row>
    <row r="220" spans="1:3" s="42" customFormat="1" x14ac:dyDescent="0.25">
      <c r="A220" s="6"/>
      <c r="B220" s="5"/>
      <c r="C220" s="41"/>
    </row>
    <row r="221" spans="1:3" s="42" customFormat="1" x14ac:dyDescent="0.25">
      <c r="A221" s="6"/>
      <c r="B221" s="5"/>
      <c r="C221" s="41"/>
    </row>
    <row r="222" spans="1:3" s="42" customFormat="1" x14ac:dyDescent="0.25">
      <c r="A222" s="6"/>
      <c r="B222" s="5"/>
      <c r="C222" s="41"/>
    </row>
    <row r="223" spans="1:3" s="42" customFormat="1" x14ac:dyDescent="0.25">
      <c r="A223" s="6"/>
      <c r="B223" s="5"/>
      <c r="C223" s="41"/>
    </row>
    <row r="224" spans="1:3" s="42" customFormat="1" x14ac:dyDescent="0.25">
      <c r="A224" s="6"/>
      <c r="B224" s="5"/>
      <c r="C224" s="41"/>
    </row>
    <row r="225" spans="1:3" s="42" customFormat="1" x14ac:dyDescent="0.25">
      <c r="A225" s="6"/>
      <c r="B225" s="5"/>
      <c r="C225" s="41"/>
    </row>
    <row r="226" spans="1:3" s="42" customFormat="1" x14ac:dyDescent="0.25">
      <c r="A226" s="6"/>
      <c r="B226" s="5"/>
      <c r="C226" s="41"/>
    </row>
    <row r="227" spans="1:3" s="42" customFormat="1" x14ac:dyDescent="0.25">
      <c r="A227" s="6"/>
      <c r="B227" s="5"/>
      <c r="C227" s="41"/>
    </row>
    <row r="228" spans="1:3" s="42" customFormat="1" x14ac:dyDescent="0.25">
      <c r="A228" s="6"/>
      <c r="B228" s="5"/>
      <c r="C228" s="41"/>
    </row>
    <row r="229" spans="1:3" s="42" customFormat="1" x14ac:dyDescent="0.25">
      <c r="A229" s="6"/>
      <c r="B229" s="5"/>
      <c r="C229" s="41"/>
    </row>
    <row r="230" spans="1:3" s="42" customFormat="1" x14ac:dyDescent="0.25">
      <c r="A230" s="6"/>
      <c r="B230" s="5"/>
      <c r="C230" s="41"/>
    </row>
    <row r="231" spans="1:3" s="42" customFormat="1" x14ac:dyDescent="0.25">
      <c r="A231" s="6"/>
      <c r="B231" s="5"/>
      <c r="C231" s="41"/>
    </row>
    <row r="232" spans="1:3" s="42" customFormat="1" x14ac:dyDescent="0.25">
      <c r="A232" s="6"/>
      <c r="B232" s="5"/>
      <c r="C232" s="41"/>
    </row>
    <row r="233" spans="1:3" s="42" customFormat="1" x14ac:dyDescent="0.25">
      <c r="A233" s="6"/>
      <c r="B233" s="5"/>
      <c r="C233" s="41"/>
    </row>
    <row r="234" spans="1:3" s="42" customFormat="1" x14ac:dyDescent="0.25">
      <c r="A234" s="6"/>
      <c r="B234" s="5"/>
      <c r="C234" s="41"/>
    </row>
    <row r="235" spans="1:3" s="42" customFormat="1" x14ac:dyDescent="0.25">
      <c r="A235" s="6"/>
      <c r="B235" s="5"/>
      <c r="C235" s="41"/>
    </row>
    <row r="236" spans="1:3" s="42" customFormat="1" x14ac:dyDescent="0.25">
      <c r="A236" s="6"/>
      <c r="B236" s="5"/>
      <c r="C236" s="41"/>
    </row>
    <row r="237" spans="1:3" s="42" customFormat="1" x14ac:dyDescent="0.25">
      <c r="A237" s="6"/>
      <c r="B237" s="5"/>
      <c r="C237" s="41"/>
    </row>
    <row r="238" spans="1:3" s="42" customFormat="1" x14ac:dyDescent="0.25">
      <c r="A238" s="6"/>
      <c r="B238" s="5"/>
      <c r="C238" s="41"/>
    </row>
    <row r="239" spans="1:3" s="42" customFormat="1" x14ac:dyDescent="0.25">
      <c r="A239" s="6"/>
      <c r="B239" s="5"/>
      <c r="C239" s="41"/>
    </row>
    <row r="240" spans="1:3" s="42" customFormat="1" x14ac:dyDescent="0.25">
      <c r="A240" s="6"/>
      <c r="B240" s="5"/>
      <c r="C240" s="41"/>
    </row>
    <row r="241" spans="1:3" s="42" customFormat="1" x14ac:dyDescent="0.25">
      <c r="A241" s="6"/>
      <c r="B241" s="5"/>
      <c r="C241" s="41"/>
    </row>
    <row r="242" spans="1:3" s="42" customFormat="1" x14ac:dyDescent="0.25">
      <c r="A242" s="6"/>
      <c r="B242" s="5"/>
      <c r="C242" s="41"/>
    </row>
    <row r="243" spans="1:3" s="42" customFormat="1" x14ac:dyDescent="0.25">
      <c r="A243" s="6"/>
      <c r="B243" s="5"/>
      <c r="C243" s="41"/>
    </row>
    <row r="244" spans="1:3" s="42" customFormat="1" x14ac:dyDescent="0.25">
      <c r="A244" s="6"/>
      <c r="B244" s="5"/>
      <c r="C244" s="41"/>
    </row>
    <row r="245" spans="1:3" s="42" customFormat="1" x14ac:dyDescent="0.25">
      <c r="A245" s="6"/>
      <c r="B245" s="5"/>
      <c r="C245" s="41"/>
    </row>
    <row r="246" spans="1:3" s="42" customFormat="1" x14ac:dyDescent="0.25">
      <c r="A246" s="6"/>
      <c r="B246" s="5"/>
      <c r="C246" s="41"/>
    </row>
    <row r="247" spans="1:3" s="42" customFormat="1" x14ac:dyDescent="0.25">
      <c r="A247" s="6"/>
      <c r="B247" s="5"/>
      <c r="C247" s="41"/>
    </row>
    <row r="248" spans="1:3" s="42" customFormat="1" x14ac:dyDescent="0.25">
      <c r="A248" s="6"/>
      <c r="B248" s="5"/>
      <c r="C248" s="41"/>
    </row>
    <row r="249" spans="1:3" s="42" customFormat="1" x14ac:dyDescent="0.25">
      <c r="A249" s="6"/>
      <c r="B249" s="5"/>
      <c r="C249" s="41"/>
    </row>
    <row r="250" spans="1:3" s="42" customFormat="1" x14ac:dyDescent="0.25">
      <c r="A250" s="6"/>
      <c r="B250" s="5"/>
      <c r="C250" s="41"/>
    </row>
    <row r="251" spans="1:3" s="42" customFormat="1" x14ac:dyDescent="0.25">
      <c r="A251" s="6"/>
      <c r="B251" s="5"/>
      <c r="C251" s="41"/>
    </row>
    <row r="252" spans="1:3" s="42" customFormat="1" x14ac:dyDescent="0.25">
      <c r="A252" s="6"/>
      <c r="B252" s="5"/>
      <c r="C252" s="41"/>
    </row>
    <row r="253" spans="1:3" s="42" customFormat="1" x14ac:dyDescent="0.25">
      <c r="A253" s="6"/>
      <c r="B253" s="5"/>
      <c r="C253" s="41"/>
    </row>
    <row r="254" spans="1:3" s="42" customFormat="1" x14ac:dyDescent="0.25">
      <c r="A254" s="6"/>
      <c r="B254" s="5"/>
      <c r="C254" s="41"/>
    </row>
    <row r="255" spans="1:3" s="42" customFormat="1" x14ac:dyDescent="0.25">
      <c r="A255" s="6"/>
      <c r="B255" s="5"/>
      <c r="C255" s="41"/>
    </row>
    <row r="256" spans="1:3" s="42" customFormat="1" x14ac:dyDescent="0.25">
      <c r="A256" s="6"/>
      <c r="B256" s="5"/>
      <c r="C256" s="41"/>
    </row>
    <row r="257" spans="1:3" s="42" customFormat="1" x14ac:dyDescent="0.25">
      <c r="A257" s="6"/>
      <c r="B257" s="5"/>
      <c r="C257" s="41"/>
    </row>
    <row r="258" spans="1:3" s="42" customFormat="1" x14ac:dyDescent="0.25">
      <c r="A258" s="6"/>
      <c r="B258" s="5"/>
      <c r="C258" s="41"/>
    </row>
    <row r="259" spans="1:3" s="42" customFormat="1" x14ac:dyDescent="0.25">
      <c r="A259" s="6"/>
      <c r="B259" s="5"/>
      <c r="C259" s="41"/>
    </row>
    <row r="260" spans="1:3" s="42" customFormat="1" x14ac:dyDescent="0.25">
      <c r="A260" s="6"/>
      <c r="B260" s="5"/>
      <c r="C260" s="41"/>
    </row>
    <row r="261" spans="1:3" s="42" customFormat="1" x14ac:dyDescent="0.25">
      <c r="A261" s="6"/>
      <c r="B261" s="5"/>
      <c r="C261" s="41"/>
    </row>
    <row r="262" spans="1:3" s="42" customFormat="1" x14ac:dyDescent="0.25">
      <c r="A262" s="6"/>
      <c r="B262" s="5"/>
      <c r="C262" s="41"/>
    </row>
    <row r="263" spans="1:3" s="42" customFormat="1" x14ac:dyDescent="0.25">
      <c r="A263" s="6"/>
      <c r="B263" s="5"/>
      <c r="C263" s="41"/>
    </row>
    <row r="264" spans="1:3" s="42" customFormat="1" x14ac:dyDescent="0.25">
      <c r="A264" s="6"/>
      <c r="B264" s="5"/>
      <c r="C264" s="41"/>
    </row>
    <row r="265" spans="1:3" s="42" customFormat="1" x14ac:dyDescent="0.25">
      <c r="A265" s="6"/>
      <c r="B265" s="5"/>
      <c r="C265" s="41"/>
    </row>
    <row r="266" spans="1:3" s="42" customFormat="1" x14ac:dyDescent="0.25">
      <c r="A266" s="6"/>
      <c r="B266" s="5"/>
      <c r="C266" s="41"/>
    </row>
    <row r="267" spans="1:3" s="42" customFormat="1" x14ac:dyDescent="0.25">
      <c r="A267" s="6"/>
      <c r="B267" s="5"/>
      <c r="C267" s="41"/>
    </row>
    <row r="268" spans="1:3" s="42" customFormat="1" x14ac:dyDescent="0.25">
      <c r="A268" s="6"/>
      <c r="B268" s="5"/>
      <c r="C268" s="41"/>
    </row>
    <row r="269" spans="1:3" s="42" customFormat="1" x14ac:dyDescent="0.25">
      <c r="A269" s="6"/>
      <c r="B269" s="5"/>
      <c r="C269" s="41"/>
    </row>
    <row r="270" spans="1:3" s="42" customFormat="1" x14ac:dyDescent="0.25">
      <c r="A270" s="6"/>
      <c r="B270" s="5"/>
      <c r="C270" s="41"/>
    </row>
    <row r="271" spans="1:3" s="42" customFormat="1" x14ac:dyDescent="0.25">
      <c r="A271" s="6"/>
      <c r="B271" s="5"/>
      <c r="C271" s="41"/>
    </row>
    <row r="272" spans="1:3" s="42" customFormat="1" x14ac:dyDescent="0.25">
      <c r="A272" s="6"/>
      <c r="B272" s="5"/>
      <c r="C272" s="41"/>
    </row>
    <row r="273" spans="1:3" s="42" customFormat="1" x14ac:dyDescent="0.25">
      <c r="A273" s="6"/>
      <c r="B273" s="5"/>
      <c r="C273" s="41"/>
    </row>
    <row r="274" spans="1:3" s="42" customFormat="1" x14ac:dyDescent="0.25">
      <c r="A274" s="6"/>
      <c r="B274" s="5"/>
      <c r="C274" s="41"/>
    </row>
    <row r="275" spans="1:3" s="42" customFormat="1" x14ac:dyDescent="0.25">
      <c r="A275" s="6"/>
      <c r="B275" s="5"/>
      <c r="C275" s="41"/>
    </row>
    <row r="276" spans="1:3" s="42" customFormat="1" x14ac:dyDescent="0.25">
      <c r="A276" s="6"/>
      <c r="B276" s="5"/>
      <c r="C276" s="41"/>
    </row>
    <row r="277" spans="1:3" s="42" customFormat="1" x14ac:dyDescent="0.25">
      <c r="A277" s="6"/>
      <c r="B277" s="5"/>
      <c r="C277" s="41"/>
    </row>
    <row r="278" spans="1:3" s="42" customFormat="1" x14ac:dyDescent="0.25">
      <c r="A278" s="6"/>
      <c r="B278" s="5"/>
      <c r="C278" s="41"/>
    </row>
    <row r="279" spans="1:3" s="42" customFormat="1" x14ac:dyDescent="0.25">
      <c r="A279" s="6"/>
      <c r="B279" s="5"/>
      <c r="C279" s="41"/>
    </row>
    <row r="280" spans="1:3" s="42" customFormat="1" x14ac:dyDescent="0.25">
      <c r="A280" s="6"/>
      <c r="B280" s="5"/>
      <c r="C280" s="41"/>
    </row>
    <row r="281" spans="1:3" s="42" customFormat="1" x14ac:dyDescent="0.25">
      <c r="A281" s="6"/>
      <c r="B281" s="5"/>
      <c r="C281" s="41"/>
    </row>
    <row r="282" spans="1:3" s="42" customFormat="1" x14ac:dyDescent="0.25">
      <c r="A282" s="6"/>
      <c r="B282" s="5"/>
      <c r="C282" s="41"/>
    </row>
    <row r="283" spans="1:3" s="42" customFormat="1" x14ac:dyDescent="0.25">
      <c r="A283" s="6"/>
      <c r="B283" s="5"/>
      <c r="C283" s="41"/>
    </row>
    <row r="284" spans="1:3" s="42" customFormat="1" x14ac:dyDescent="0.25">
      <c r="A284" s="6"/>
      <c r="B284" s="5"/>
      <c r="C284" s="41"/>
    </row>
    <row r="285" spans="1:3" s="42" customFormat="1" x14ac:dyDescent="0.25">
      <c r="A285" s="6"/>
      <c r="B285" s="5"/>
      <c r="C285" s="41"/>
    </row>
    <row r="286" spans="1:3" s="42" customFormat="1" x14ac:dyDescent="0.25">
      <c r="A286" s="6"/>
      <c r="B286" s="5"/>
      <c r="C286" s="41"/>
    </row>
    <row r="287" spans="1:3" s="42" customFormat="1" x14ac:dyDescent="0.25">
      <c r="A287" s="6"/>
      <c r="B287" s="5"/>
      <c r="C287" s="41"/>
    </row>
    <row r="288" spans="1:3" s="42" customFormat="1" x14ac:dyDescent="0.25">
      <c r="A288" s="6"/>
      <c r="B288" s="5"/>
      <c r="C288" s="41"/>
    </row>
    <row r="289" spans="1:3" s="42" customFormat="1" x14ac:dyDescent="0.25">
      <c r="A289" s="6"/>
      <c r="B289" s="5"/>
      <c r="C289" s="41"/>
    </row>
    <row r="290" spans="1:3" s="42" customFormat="1" x14ac:dyDescent="0.25">
      <c r="A290" s="6"/>
      <c r="B290" s="5"/>
      <c r="C290" s="41"/>
    </row>
    <row r="291" spans="1:3" s="42" customFormat="1" x14ac:dyDescent="0.25">
      <c r="A291" s="6"/>
      <c r="B291" s="5"/>
      <c r="C291" s="41"/>
    </row>
    <row r="292" spans="1:3" s="42" customFormat="1" x14ac:dyDescent="0.25">
      <c r="A292" s="6"/>
      <c r="B292" s="5"/>
      <c r="C292" s="41"/>
    </row>
    <row r="293" spans="1:3" s="42" customFormat="1" x14ac:dyDescent="0.25">
      <c r="A293" s="6"/>
      <c r="B293" s="5"/>
      <c r="C293" s="41"/>
    </row>
    <row r="294" spans="1:3" s="42" customFormat="1" x14ac:dyDescent="0.25">
      <c r="A294" s="6"/>
      <c r="B294" s="5"/>
      <c r="C294" s="41"/>
    </row>
    <row r="295" spans="1:3" s="42" customFormat="1" x14ac:dyDescent="0.25">
      <c r="A295" s="6"/>
      <c r="B295" s="5"/>
      <c r="C295" s="41"/>
    </row>
    <row r="296" spans="1:3" s="42" customFormat="1" x14ac:dyDescent="0.25">
      <c r="A296" s="6"/>
      <c r="B296" s="5"/>
      <c r="C296" s="41"/>
    </row>
    <row r="297" spans="1:3" s="42" customFormat="1" x14ac:dyDescent="0.25">
      <c r="A297" s="6"/>
      <c r="B297" s="5"/>
      <c r="C297" s="41"/>
    </row>
    <row r="298" spans="1:3" s="42" customFormat="1" x14ac:dyDescent="0.25">
      <c r="A298" s="6"/>
      <c r="B298" s="5"/>
      <c r="C298" s="41"/>
    </row>
    <row r="299" spans="1:3" s="42" customFormat="1" x14ac:dyDescent="0.25">
      <c r="A299" s="6"/>
      <c r="B299" s="5"/>
      <c r="C299" s="41"/>
    </row>
    <row r="300" spans="1:3" s="42" customFormat="1" x14ac:dyDescent="0.25">
      <c r="A300" s="6"/>
      <c r="B300" s="5"/>
      <c r="C300" s="41"/>
    </row>
    <row r="301" spans="1:3" s="42" customFormat="1" x14ac:dyDescent="0.25">
      <c r="A301" s="6"/>
      <c r="B301" s="5"/>
      <c r="C301" s="41"/>
    </row>
    <row r="302" spans="1:3" s="42" customFormat="1" x14ac:dyDescent="0.25">
      <c r="A302" s="6"/>
      <c r="B302" s="5"/>
      <c r="C302" s="41"/>
    </row>
    <row r="303" spans="1:3" s="42" customFormat="1" x14ac:dyDescent="0.25">
      <c r="A303" s="6"/>
      <c r="B303" s="5"/>
      <c r="C303" s="41"/>
    </row>
    <row r="304" spans="1:3" s="42" customFormat="1" x14ac:dyDescent="0.25">
      <c r="A304" s="6"/>
      <c r="B304" s="5"/>
      <c r="C304" s="41"/>
    </row>
    <row r="305" spans="1:3" s="42" customFormat="1" x14ac:dyDescent="0.25">
      <c r="A305" s="6"/>
      <c r="B305" s="5"/>
      <c r="C305" s="41"/>
    </row>
    <row r="306" spans="1:3" s="42" customFormat="1" x14ac:dyDescent="0.25">
      <c r="A306" s="6"/>
      <c r="B306" s="5"/>
      <c r="C306" s="41"/>
    </row>
    <row r="307" spans="1:3" s="42" customFormat="1" x14ac:dyDescent="0.25">
      <c r="A307" s="6"/>
      <c r="B307" s="5"/>
      <c r="C307" s="41"/>
    </row>
    <row r="308" spans="1:3" s="42" customFormat="1" x14ac:dyDescent="0.25">
      <c r="A308" s="6"/>
      <c r="B308" s="5"/>
      <c r="C308" s="41"/>
    </row>
    <row r="309" spans="1:3" s="42" customFormat="1" x14ac:dyDescent="0.25">
      <c r="A309" s="6"/>
      <c r="B309" s="5"/>
      <c r="C309" s="41"/>
    </row>
    <row r="310" spans="1:3" s="42" customFormat="1" x14ac:dyDescent="0.25">
      <c r="A310" s="6"/>
      <c r="B310" s="5"/>
      <c r="C310" s="41"/>
    </row>
    <row r="311" spans="1:3" s="42" customFormat="1" x14ac:dyDescent="0.25">
      <c r="A311" s="6"/>
      <c r="B311" s="5"/>
      <c r="C311" s="41"/>
    </row>
    <row r="312" spans="1:3" s="42" customFormat="1" x14ac:dyDescent="0.25">
      <c r="A312" s="6"/>
      <c r="B312" s="5"/>
      <c r="C312" s="41"/>
    </row>
    <row r="313" spans="1:3" s="42" customFormat="1" x14ac:dyDescent="0.25">
      <c r="A313" s="6"/>
      <c r="B313" s="5"/>
      <c r="C313" s="41"/>
    </row>
    <row r="314" spans="1:3" s="42" customFormat="1" x14ac:dyDescent="0.25">
      <c r="A314" s="6"/>
      <c r="B314" s="5"/>
      <c r="C314" s="41"/>
    </row>
    <row r="315" spans="1:3" s="42" customFormat="1" x14ac:dyDescent="0.25">
      <c r="A315" s="6"/>
      <c r="B315" s="5"/>
      <c r="C315" s="41"/>
    </row>
    <row r="316" spans="1:3" s="42" customFormat="1" x14ac:dyDescent="0.25">
      <c r="A316" s="6"/>
      <c r="B316" s="5"/>
      <c r="C316" s="41"/>
    </row>
    <row r="317" spans="1:3" s="42" customFormat="1" x14ac:dyDescent="0.25">
      <c r="A317" s="6"/>
      <c r="B317" s="5"/>
      <c r="C317" s="41"/>
    </row>
    <row r="318" spans="1:3" s="42" customFormat="1" x14ac:dyDescent="0.25">
      <c r="A318" s="6"/>
      <c r="B318" s="5"/>
      <c r="C318" s="41"/>
    </row>
    <row r="319" spans="1:3" s="42" customFormat="1" x14ac:dyDescent="0.25">
      <c r="A319" s="6"/>
      <c r="B319" s="5"/>
      <c r="C319" s="41"/>
    </row>
    <row r="320" spans="1:3" s="42" customFormat="1" x14ac:dyDescent="0.25">
      <c r="A320" s="6"/>
      <c r="B320" s="5"/>
      <c r="C320" s="41"/>
    </row>
    <row r="321" spans="1:3" s="42" customFormat="1" x14ac:dyDescent="0.25">
      <c r="A321" s="6"/>
      <c r="B321" s="5"/>
      <c r="C321" s="41"/>
    </row>
    <row r="322" spans="1:3" s="42" customFormat="1" x14ac:dyDescent="0.25">
      <c r="A322" s="6"/>
      <c r="B322" s="5"/>
      <c r="C322" s="41"/>
    </row>
    <row r="323" spans="1:3" s="42" customFormat="1" x14ac:dyDescent="0.25">
      <c r="A323" s="6"/>
      <c r="B323" s="5"/>
      <c r="C323" s="41"/>
    </row>
    <row r="324" spans="1:3" s="42" customFormat="1" x14ac:dyDescent="0.25">
      <c r="A324" s="6"/>
      <c r="B324" s="5"/>
      <c r="C324" s="41"/>
    </row>
    <row r="325" spans="1:3" s="42" customFormat="1" x14ac:dyDescent="0.25">
      <c r="A325" s="6"/>
      <c r="B325" s="5"/>
      <c r="C325" s="41"/>
    </row>
    <row r="326" spans="1:3" s="42" customFormat="1" x14ac:dyDescent="0.25">
      <c r="A326" s="6"/>
      <c r="B326" s="5"/>
      <c r="C326" s="41"/>
    </row>
    <row r="327" spans="1:3" s="42" customFormat="1" x14ac:dyDescent="0.25">
      <c r="A327" s="6"/>
      <c r="B327" s="5"/>
      <c r="C327" s="41"/>
    </row>
    <row r="328" spans="1:3" s="42" customFormat="1" x14ac:dyDescent="0.25">
      <c r="A328" s="6"/>
      <c r="B328" s="5"/>
      <c r="C328" s="41"/>
    </row>
    <row r="329" spans="1:3" s="42" customFormat="1" x14ac:dyDescent="0.25">
      <c r="A329" s="6"/>
      <c r="B329" s="5"/>
      <c r="C329" s="41"/>
    </row>
    <row r="330" spans="1:3" s="42" customFormat="1" x14ac:dyDescent="0.25">
      <c r="A330" s="6"/>
      <c r="B330" s="5"/>
      <c r="C330" s="41"/>
    </row>
    <row r="331" spans="1:3" s="42" customFormat="1" x14ac:dyDescent="0.25">
      <c r="A331" s="6"/>
      <c r="B331" s="5"/>
      <c r="C331" s="41"/>
    </row>
    <row r="332" spans="1:3" s="42" customFormat="1" x14ac:dyDescent="0.25">
      <c r="A332" s="6"/>
      <c r="B332" s="5"/>
      <c r="C332" s="41"/>
    </row>
    <row r="333" spans="1:3" s="42" customFormat="1" x14ac:dyDescent="0.25">
      <c r="A333" s="6"/>
      <c r="B333" s="5"/>
      <c r="C333" s="41"/>
    </row>
    <row r="334" spans="1:3" s="42" customFormat="1" x14ac:dyDescent="0.25">
      <c r="A334" s="6"/>
      <c r="B334" s="5"/>
      <c r="C334" s="41"/>
    </row>
    <row r="335" spans="1:3" s="42" customFormat="1" x14ac:dyDescent="0.25">
      <c r="A335" s="6"/>
      <c r="B335" s="5"/>
      <c r="C335" s="41"/>
    </row>
    <row r="336" spans="1:3" s="42" customFormat="1" x14ac:dyDescent="0.25">
      <c r="A336" s="6"/>
      <c r="B336" s="5"/>
      <c r="C336" s="41"/>
    </row>
    <row r="337" spans="1:3" s="42" customFormat="1" x14ac:dyDescent="0.25">
      <c r="A337" s="6"/>
      <c r="B337" s="5"/>
      <c r="C337" s="41"/>
    </row>
    <row r="338" spans="1:3" s="42" customFormat="1" x14ac:dyDescent="0.25">
      <c r="A338" s="6"/>
      <c r="B338" s="5"/>
      <c r="C338" s="41"/>
    </row>
    <row r="339" spans="1:3" s="42" customFormat="1" x14ac:dyDescent="0.25">
      <c r="A339" s="6"/>
      <c r="B339" s="5"/>
      <c r="C339" s="41"/>
    </row>
    <row r="340" spans="1:3" s="42" customFormat="1" x14ac:dyDescent="0.25">
      <c r="A340" s="6"/>
      <c r="B340" s="5"/>
      <c r="C340" s="41"/>
    </row>
    <row r="341" spans="1:3" s="42" customFormat="1" x14ac:dyDescent="0.25">
      <c r="A341" s="6"/>
      <c r="B341" s="5"/>
      <c r="C341" s="41"/>
    </row>
    <row r="342" spans="1:3" s="42" customFormat="1" x14ac:dyDescent="0.25">
      <c r="A342" s="6"/>
      <c r="B342" s="5"/>
      <c r="C342" s="41"/>
    </row>
    <row r="343" spans="1:3" s="42" customFormat="1" x14ac:dyDescent="0.25">
      <c r="A343" s="6"/>
      <c r="B343" s="5"/>
      <c r="C343" s="41"/>
    </row>
    <row r="344" spans="1:3" s="42" customFormat="1" x14ac:dyDescent="0.25">
      <c r="A344" s="6"/>
      <c r="B344" s="5"/>
      <c r="C344" s="41"/>
    </row>
    <row r="345" spans="1:3" s="42" customFormat="1" x14ac:dyDescent="0.25">
      <c r="A345" s="6"/>
      <c r="B345" s="5"/>
      <c r="C345" s="41"/>
    </row>
    <row r="346" spans="1:3" s="42" customFormat="1" x14ac:dyDescent="0.25">
      <c r="A346" s="6"/>
      <c r="B346" s="5"/>
      <c r="C346" s="41"/>
    </row>
    <row r="347" spans="1:3" s="42" customFormat="1" x14ac:dyDescent="0.25">
      <c r="A347" s="6"/>
      <c r="B347" s="5"/>
      <c r="C347" s="41"/>
    </row>
    <row r="348" spans="1:3" s="42" customFormat="1" x14ac:dyDescent="0.25">
      <c r="A348" s="6"/>
      <c r="B348" s="5"/>
      <c r="C348" s="41"/>
    </row>
    <row r="349" spans="1:3" s="42" customFormat="1" x14ac:dyDescent="0.25">
      <c r="A349" s="6"/>
      <c r="B349" s="5"/>
      <c r="C349" s="41"/>
    </row>
    <row r="350" spans="1:3" s="42" customFormat="1" x14ac:dyDescent="0.25">
      <c r="A350" s="6"/>
      <c r="B350" s="5"/>
      <c r="C350" s="41"/>
    </row>
    <row r="351" spans="1:3" s="42" customFormat="1" x14ac:dyDescent="0.25">
      <c r="A351" s="6"/>
      <c r="B351" s="5"/>
      <c r="C351" s="41"/>
    </row>
    <row r="352" spans="1:3" s="42" customFormat="1" x14ac:dyDescent="0.25">
      <c r="A352" s="6"/>
      <c r="B352" s="5"/>
      <c r="C352" s="41"/>
    </row>
    <row r="353" spans="1:3" s="42" customFormat="1" x14ac:dyDescent="0.25">
      <c r="A353" s="6"/>
      <c r="B353" s="5"/>
      <c r="C353" s="41"/>
    </row>
    <row r="354" spans="1:3" s="42" customFormat="1" x14ac:dyDescent="0.25">
      <c r="A354" s="6"/>
      <c r="B354" s="5"/>
      <c r="C354" s="41"/>
    </row>
    <row r="355" spans="1:3" s="42" customFormat="1" x14ac:dyDescent="0.25">
      <c r="A355" s="6"/>
      <c r="B355" s="5"/>
      <c r="C355" s="41"/>
    </row>
    <row r="356" spans="1:3" s="42" customFormat="1" x14ac:dyDescent="0.25">
      <c r="A356" s="6"/>
      <c r="B356" s="5"/>
      <c r="C356" s="41"/>
    </row>
    <row r="357" spans="1:3" s="42" customFormat="1" x14ac:dyDescent="0.25">
      <c r="A357" s="6"/>
      <c r="B357" s="5"/>
      <c r="C357" s="41"/>
    </row>
    <row r="358" spans="1:3" s="42" customFormat="1" x14ac:dyDescent="0.25">
      <c r="A358" s="6"/>
      <c r="B358" s="5"/>
      <c r="C358" s="41"/>
    </row>
    <row r="359" spans="1:3" s="42" customFormat="1" x14ac:dyDescent="0.25">
      <c r="A359" s="6"/>
      <c r="B359" s="5"/>
      <c r="C359" s="41"/>
    </row>
    <row r="360" spans="1:3" s="42" customFormat="1" x14ac:dyDescent="0.25">
      <c r="A360" s="6"/>
      <c r="B360" s="5"/>
      <c r="C360" s="41"/>
    </row>
    <row r="361" spans="1:3" s="42" customFormat="1" x14ac:dyDescent="0.25">
      <c r="A361" s="6"/>
      <c r="B361" s="5"/>
      <c r="C361" s="41"/>
    </row>
    <row r="362" spans="1:3" s="42" customFormat="1" x14ac:dyDescent="0.25">
      <c r="A362" s="6"/>
      <c r="B362" s="5"/>
      <c r="C362" s="41"/>
    </row>
    <row r="363" spans="1:3" s="42" customFormat="1" x14ac:dyDescent="0.25">
      <c r="A363" s="6"/>
      <c r="B363" s="5"/>
      <c r="C363" s="41"/>
    </row>
    <row r="364" spans="1:3" s="42" customFormat="1" x14ac:dyDescent="0.25">
      <c r="A364" s="6"/>
      <c r="B364" s="5"/>
      <c r="C364" s="41"/>
    </row>
    <row r="365" spans="1:3" s="42" customFormat="1" x14ac:dyDescent="0.25">
      <c r="A365" s="6"/>
      <c r="B365" s="5"/>
      <c r="C365" s="41"/>
    </row>
    <row r="366" spans="1:3" s="42" customFormat="1" x14ac:dyDescent="0.25">
      <c r="A366" s="6"/>
      <c r="B366" s="5"/>
      <c r="C366" s="41"/>
    </row>
    <row r="367" spans="1:3" s="42" customFormat="1" x14ac:dyDescent="0.25">
      <c r="A367" s="6"/>
      <c r="B367" s="5"/>
      <c r="C367" s="41"/>
    </row>
    <row r="368" spans="1:3" s="42" customFormat="1" x14ac:dyDescent="0.25">
      <c r="A368" s="6"/>
      <c r="B368" s="5"/>
      <c r="C368" s="41"/>
    </row>
    <row r="369" spans="1:3" s="42" customFormat="1" x14ac:dyDescent="0.25">
      <c r="A369" s="6"/>
      <c r="B369" s="5"/>
      <c r="C369" s="41"/>
    </row>
    <row r="370" spans="1:3" s="42" customFormat="1" x14ac:dyDescent="0.25">
      <c r="A370" s="6"/>
      <c r="B370" s="5"/>
      <c r="C370" s="41"/>
    </row>
    <row r="371" spans="1:3" s="42" customFormat="1" x14ac:dyDescent="0.25">
      <c r="A371" s="6"/>
      <c r="B371" s="5"/>
      <c r="C371" s="41"/>
    </row>
    <row r="372" spans="1:3" s="42" customFormat="1" x14ac:dyDescent="0.25">
      <c r="A372" s="6"/>
      <c r="B372" s="5"/>
      <c r="C372" s="41"/>
    </row>
    <row r="373" spans="1:3" s="42" customFormat="1" x14ac:dyDescent="0.25">
      <c r="A373" s="6"/>
      <c r="B373" s="5"/>
      <c r="C373" s="41"/>
    </row>
    <row r="374" spans="1:3" s="42" customFormat="1" x14ac:dyDescent="0.25">
      <c r="A374" s="6"/>
      <c r="B374" s="5"/>
      <c r="C374" s="41"/>
    </row>
    <row r="375" spans="1:3" s="42" customFormat="1" x14ac:dyDescent="0.25">
      <c r="A375" s="6"/>
      <c r="B375" s="5"/>
      <c r="C375" s="41"/>
    </row>
    <row r="376" spans="1:3" s="42" customFormat="1" x14ac:dyDescent="0.25">
      <c r="A376" s="6"/>
      <c r="B376" s="5"/>
      <c r="C376" s="41"/>
    </row>
    <row r="377" spans="1:3" s="42" customFormat="1" x14ac:dyDescent="0.25">
      <c r="A377" s="6"/>
      <c r="B377" s="5"/>
      <c r="C377" s="41"/>
    </row>
    <row r="378" spans="1:3" s="42" customFormat="1" x14ac:dyDescent="0.25">
      <c r="A378" s="6"/>
      <c r="B378" s="5"/>
      <c r="C378" s="41"/>
    </row>
    <row r="379" spans="1:3" s="42" customFormat="1" x14ac:dyDescent="0.25">
      <c r="A379" s="6"/>
      <c r="B379" s="5"/>
      <c r="C379" s="41"/>
    </row>
    <row r="380" spans="1:3" s="42" customFormat="1" x14ac:dyDescent="0.25">
      <c r="A380" s="6"/>
      <c r="B380" s="5"/>
      <c r="C380" s="41"/>
    </row>
    <row r="381" spans="1:3" s="42" customFormat="1" x14ac:dyDescent="0.25">
      <c r="A381" s="6"/>
      <c r="B381" s="5"/>
      <c r="C381" s="41"/>
    </row>
    <row r="382" spans="1:3" s="42" customFormat="1" x14ac:dyDescent="0.25">
      <c r="A382" s="6"/>
      <c r="B382" s="5"/>
      <c r="C382" s="41"/>
    </row>
    <row r="383" spans="1:3" s="42" customFormat="1" x14ac:dyDescent="0.25">
      <c r="A383" s="6"/>
      <c r="B383" s="5"/>
      <c r="C383" s="41"/>
    </row>
    <row r="384" spans="1:3" s="42" customFormat="1" x14ac:dyDescent="0.25">
      <c r="A384" s="6"/>
      <c r="B384" s="5"/>
      <c r="C384" s="41"/>
    </row>
    <row r="385" spans="1:3" s="42" customFormat="1" x14ac:dyDescent="0.25">
      <c r="A385" s="6"/>
      <c r="B385" s="5"/>
      <c r="C385" s="41"/>
    </row>
    <row r="386" spans="1:3" s="42" customFormat="1" x14ac:dyDescent="0.25">
      <c r="A386" s="6"/>
      <c r="B386" s="5"/>
      <c r="C386" s="41"/>
    </row>
    <row r="387" spans="1:3" s="42" customFormat="1" x14ac:dyDescent="0.25">
      <c r="A387" s="6"/>
      <c r="B387" s="5"/>
      <c r="C387" s="41"/>
    </row>
    <row r="388" spans="1:3" s="42" customFormat="1" x14ac:dyDescent="0.25">
      <c r="A388" s="6"/>
      <c r="B388" s="5"/>
      <c r="C388" s="41"/>
    </row>
    <row r="389" spans="1:3" s="42" customFormat="1" x14ac:dyDescent="0.25">
      <c r="A389" s="6"/>
      <c r="B389" s="5"/>
      <c r="C389" s="41"/>
    </row>
    <row r="390" spans="1:3" s="42" customFormat="1" x14ac:dyDescent="0.25">
      <c r="A390" s="6"/>
      <c r="B390" s="5"/>
      <c r="C390" s="41"/>
    </row>
    <row r="391" spans="1:3" s="42" customFormat="1" x14ac:dyDescent="0.25">
      <c r="A391" s="6"/>
      <c r="B391" s="5"/>
      <c r="C391" s="41"/>
    </row>
    <row r="392" spans="1:3" s="42" customFormat="1" x14ac:dyDescent="0.25">
      <c r="A392" s="6"/>
      <c r="B392" s="5"/>
      <c r="C392" s="41"/>
    </row>
    <row r="393" spans="1:3" s="42" customFormat="1" x14ac:dyDescent="0.25">
      <c r="A393" s="6"/>
      <c r="B393" s="5"/>
      <c r="C393" s="41"/>
    </row>
    <row r="394" spans="1:3" s="42" customFormat="1" x14ac:dyDescent="0.25">
      <c r="A394" s="6"/>
      <c r="B394" s="5"/>
      <c r="C394" s="41"/>
    </row>
    <row r="395" spans="1:3" s="42" customFormat="1" x14ac:dyDescent="0.25">
      <c r="A395" s="6"/>
      <c r="B395" s="5"/>
      <c r="C395" s="41"/>
    </row>
    <row r="396" spans="1:3" s="42" customFormat="1" x14ac:dyDescent="0.25">
      <c r="A396" s="6"/>
      <c r="B396" s="5"/>
      <c r="C396" s="41"/>
    </row>
    <row r="397" spans="1:3" s="42" customFormat="1" x14ac:dyDescent="0.25">
      <c r="A397" s="6"/>
      <c r="B397" s="5"/>
      <c r="C397" s="41"/>
    </row>
    <row r="398" spans="1:3" s="42" customFormat="1" x14ac:dyDescent="0.25">
      <c r="A398" s="6"/>
      <c r="B398" s="5"/>
      <c r="C398" s="41"/>
    </row>
    <row r="399" spans="1:3" s="42" customFormat="1" x14ac:dyDescent="0.25">
      <c r="A399" s="6"/>
      <c r="B399" s="5"/>
      <c r="C399" s="41"/>
    </row>
    <row r="400" spans="1:3" s="42" customFormat="1" x14ac:dyDescent="0.25">
      <c r="A400" s="6"/>
      <c r="B400" s="5"/>
      <c r="C400" s="41"/>
    </row>
    <row r="401" spans="1:3" s="42" customFormat="1" x14ac:dyDescent="0.25">
      <c r="A401" s="6"/>
      <c r="B401" s="5"/>
      <c r="C401" s="41"/>
    </row>
    <row r="402" spans="1:3" s="42" customFormat="1" x14ac:dyDescent="0.25">
      <c r="A402" s="6"/>
      <c r="B402" s="5"/>
      <c r="C402" s="41"/>
    </row>
    <row r="403" spans="1:3" s="42" customFormat="1" x14ac:dyDescent="0.25">
      <c r="A403" s="6"/>
      <c r="B403" s="5"/>
      <c r="C403" s="41"/>
    </row>
    <row r="404" spans="1:3" s="42" customFormat="1" x14ac:dyDescent="0.25">
      <c r="A404" s="6"/>
      <c r="B404" s="5"/>
      <c r="C404" s="41"/>
    </row>
    <row r="405" spans="1:3" s="42" customFormat="1" x14ac:dyDescent="0.25">
      <c r="A405" s="6"/>
      <c r="B405" s="5"/>
      <c r="C405" s="41"/>
    </row>
    <row r="406" spans="1:3" s="42" customFormat="1" x14ac:dyDescent="0.25">
      <c r="A406" s="6"/>
      <c r="B406" s="5"/>
      <c r="C406" s="41"/>
    </row>
    <row r="407" spans="1:3" s="42" customFormat="1" x14ac:dyDescent="0.25">
      <c r="A407" s="6"/>
      <c r="B407" s="5"/>
      <c r="C407" s="41"/>
    </row>
    <row r="408" spans="1:3" s="42" customFormat="1" x14ac:dyDescent="0.25">
      <c r="A408" s="6"/>
      <c r="B408" s="5"/>
      <c r="C408" s="41"/>
    </row>
    <row r="409" spans="1:3" s="42" customFormat="1" x14ac:dyDescent="0.25">
      <c r="A409" s="6"/>
      <c r="B409" s="5"/>
      <c r="C409" s="41"/>
    </row>
    <row r="410" spans="1:3" s="42" customFormat="1" x14ac:dyDescent="0.25">
      <c r="A410" s="6"/>
      <c r="B410" s="5"/>
      <c r="C410" s="41"/>
    </row>
    <row r="411" spans="1:3" s="42" customFormat="1" x14ac:dyDescent="0.25">
      <c r="A411" s="6"/>
      <c r="B411" s="5"/>
      <c r="C411" s="41"/>
    </row>
    <row r="412" spans="1:3" s="42" customFormat="1" x14ac:dyDescent="0.25">
      <c r="A412" s="6"/>
      <c r="B412" s="5"/>
      <c r="C412" s="41"/>
    </row>
    <row r="413" spans="1:3" s="42" customFormat="1" x14ac:dyDescent="0.25">
      <c r="A413" s="6"/>
      <c r="B413" s="5"/>
      <c r="C413" s="41"/>
    </row>
    <row r="414" spans="1:3" s="42" customFormat="1" x14ac:dyDescent="0.25">
      <c r="A414" s="6"/>
      <c r="B414" s="5"/>
      <c r="C414" s="41"/>
    </row>
    <row r="415" spans="1:3" s="42" customFormat="1" x14ac:dyDescent="0.25">
      <c r="A415" s="6"/>
      <c r="B415" s="5"/>
      <c r="C415" s="41"/>
    </row>
    <row r="416" spans="1:3" s="42" customFormat="1" x14ac:dyDescent="0.25">
      <c r="A416" s="6"/>
      <c r="B416" s="5"/>
      <c r="C416" s="41"/>
    </row>
    <row r="417" spans="1:3" s="42" customFormat="1" x14ac:dyDescent="0.25">
      <c r="A417" s="6"/>
      <c r="B417" s="5"/>
      <c r="C417" s="41"/>
    </row>
    <row r="418" spans="1:3" s="42" customFormat="1" x14ac:dyDescent="0.25">
      <c r="A418" s="6"/>
      <c r="B418" s="5"/>
      <c r="C418" s="41"/>
    </row>
    <row r="419" spans="1:3" s="42" customFormat="1" x14ac:dyDescent="0.25">
      <c r="A419" s="6"/>
      <c r="B419" s="5"/>
      <c r="C419" s="41"/>
    </row>
    <row r="420" spans="1:3" s="42" customFormat="1" x14ac:dyDescent="0.25">
      <c r="A420" s="6"/>
      <c r="B420" s="5"/>
      <c r="C420" s="41"/>
    </row>
    <row r="421" spans="1:3" s="42" customFormat="1" x14ac:dyDescent="0.25">
      <c r="A421" s="6"/>
      <c r="B421" s="5"/>
      <c r="C421" s="41"/>
    </row>
    <row r="422" spans="1:3" s="42" customFormat="1" x14ac:dyDescent="0.25">
      <c r="A422" s="6"/>
      <c r="B422" s="5"/>
      <c r="C422" s="41"/>
    </row>
    <row r="423" spans="1:3" s="42" customFormat="1" x14ac:dyDescent="0.25">
      <c r="A423" s="6"/>
      <c r="B423" s="5"/>
      <c r="C423" s="41"/>
    </row>
    <row r="424" spans="1:3" s="42" customFormat="1" x14ac:dyDescent="0.25">
      <c r="A424" s="6"/>
      <c r="B424" s="5"/>
      <c r="C424" s="41"/>
    </row>
    <row r="425" spans="1:3" s="42" customFormat="1" x14ac:dyDescent="0.25">
      <c r="A425" s="6"/>
      <c r="B425" s="5"/>
      <c r="C425" s="41"/>
    </row>
    <row r="426" spans="1:3" s="42" customFormat="1" x14ac:dyDescent="0.25">
      <c r="A426" s="6"/>
      <c r="B426" s="5"/>
      <c r="C426" s="41"/>
    </row>
    <row r="427" spans="1:3" s="42" customFormat="1" x14ac:dyDescent="0.25">
      <c r="A427" s="6"/>
      <c r="B427" s="5"/>
      <c r="C427" s="41"/>
    </row>
    <row r="428" spans="1:3" s="42" customFormat="1" x14ac:dyDescent="0.25">
      <c r="A428" s="6"/>
      <c r="B428" s="5"/>
      <c r="C428" s="41"/>
    </row>
    <row r="429" spans="1:3" s="42" customFormat="1" x14ac:dyDescent="0.25">
      <c r="A429" s="6"/>
      <c r="B429" s="5"/>
      <c r="C429" s="41"/>
    </row>
    <row r="430" spans="1:3" s="42" customFormat="1" x14ac:dyDescent="0.25">
      <c r="A430" s="6"/>
      <c r="B430" s="5"/>
      <c r="C430" s="41"/>
    </row>
    <row r="431" spans="1:3" s="42" customFormat="1" x14ac:dyDescent="0.25">
      <c r="A431" s="6"/>
      <c r="B431" s="5"/>
      <c r="C431" s="41"/>
    </row>
    <row r="432" spans="1:3" s="42" customFormat="1" x14ac:dyDescent="0.25">
      <c r="A432" s="6"/>
      <c r="B432" s="5"/>
      <c r="C432" s="41"/>
    </row>
    <row r="433" spans="1:3" s="42" customFormat="1" x14ac:dyDescent="0.25">
      <c r="A433" s="6"/>
      <c r="B433" s="5"/>
      <c r="C433" s="41"/>
    </row>
    <row r="434" spans="1:3" s="42" customFormat="1" x14ac:dyDescent="0.25">
      <c r="A434" s="6"/>
      <c r="B434" s="5"/>
      <c r="C434" s="41"/>
    </row>
    <row r="435" spans="1:3" s="42" customFormat="1" x14ac:dyDescent="0.25">
      <c r="A435" s="6"/>
      <c r="B435" s="5"/>
      <c r="C435" s="41"/>
    </row>
    <row r="436" spans="1:3" s="42" customFormat="1" x14ac:dyDescent="0.25">
      <c r="A436" s="6"/>
      <c r="B436" s="5"/>
      <c r="C436" s="41"/>
    </row>
    <row r="437" spans="1:3" s="42" customFormat="1" x14ac:dyDescent="0.25">
      <c r="A437" s="6"/>
      <c r="B437" s="5"/>
      <c r="C437" s="41"/>
    </row>
    <row r="438" spans="1:3" s="42" customFormat="1" x14ac:dyDescent="0.25">
      <c r="A438" s="6"/>
      <c r="B438" s="5"/>
      <c r="C438" s="41"/>
    </row>
    <row r="439" spans="1:3" s="42" customFormat="1" x14ac:dyDescent="0.25">
      <c r="A439" s="6"/>
      <c r="B439" s="5"/>
      <c r="C439" s="41"/>
    </row>
    <row r="440" spans="1:3" s="42" customFormat="1" x14ac:dyDescent="0.25">
      <c r="A440" s="6"/>
      <c r="B440" s="5"/>
      <c r="C440" s="41"/>
    </row>
    <row r="441" spans="1:3" s="42" customFormat="1" x14ac:dyDescent="0.25">
      <c r="A441" s="6"/>
      <c r="B441" s="5"/>
      <c r="C441" s="41"/>
    </row>
    <row r="442" spans="1:3" s="42" customFormat="1" x14ac:dyDescent="0.25">
      <c r="A442" s="6"/>
      <c r="B442" s="5"/>
      <c r="C442" s="41"/>
    </row>
    <row r="443" spans="1:3" s="42" customFormat="1" x14ac:dyDescent="0.25">
      <c r="A443" s="6"/>
      <c r="B443" s="5"/>
      <c r="C443" s="41"/>
    </row>
    <row r="444" spans="1:3" s="42" customFormat="1" x14ac:dyDescent="0.25">
      <c r="A444" s="6"/>
      <c r="B444" s="5"/>
      <c r="C444" s="41"/>
    </row>
    <row r="445" spans="1:3" s="42" customFormat="1" x14ac:dyDescent="0.25">
      <c r="A445" s="6"/>
      <c r="B445" s="5"/>
      <c r="C445" s="41"/>
    </row>
    <row r="446" spans="1:3" s="42" customFormat="1" x14ac:dyDescent="0.25">
      <c r="A446" s="6"/>
      <c r="B446" s="5"/>
      <c r="C446" s="41"/>
    </row>
    <row r="447" spans="1:3" s="42" customFormat="1" x14ac:dyDescent="0.25">
      <c r="A447" s="6"/>
      <c r="B447" s="5"/>
      <c r="C447" s="41"/>
    </row>
    <row r="448" spans="1:3" s="42" customFormat="1" x14ac:dyDescent="0.25">
      <c r="A448" s="6"/>
      <c r="B448" s="5"/>
      <c r="C448" s="41"/>
    </row>
    <row r="449" spans="1:3" s="42" customFormat="1" x14ac:dyDescent="0.25">
      <c r="A449" s="6"/>
      <c r="B449" s="5"/>
      <c r="C449" s="41"/>
    </row>
    <row r="450" spans="1:3" s="42" customFormat="1" x14ac:dyDescent="0.25">
      <c r="A450" s="6"/>
      <c r="B450" s="5"/>
      <c r="C450" s="41"/>
    </row>
    <row r="451" spans="1:3" s="42" customFormat="1" x14ac:dyDescent="0.25">
      <c r="A451" s="6"/>
      <c r="B451" s="5"/>
      <c r="C451" s="41"/>
    </row>
    <row r="452" spans="1:3" s="42" customFormat="1" x14ac:dyDescent="0.25">
      <c r="A452" s="6"/>
      <c r="B452" s="5"/>
      <c r="C452" s="41"/>
    </row>
    <row r="453" spans="1:3" s="42" customFormat="1" x14ac:dyDescent="0.25">
      <c r="A453" s="6"/>
      <c r="B453" s="5"/>
      <c r="C453" s="41"/>
    </row>
    <row r="454" spans="1:3" s="42" customFormat="1" x14ac:dyDescent="0.25">
      <c r="A454" s="6"/>
      <c r="B454" s="5"/>
      <c r="C454" s="41"/>
    </row>
    <row r="455" spans="1:3" s="42" customFormat="1" x14ac:dyDescent="0.25">
      <c r="A455" s="6"/>
      <c r="B455" s="5"/>
      <c r="C455" s="41"/>
    </row>
    <row r="456" spans="1:3" s="42" customFormat="1" x14ac:dyDescent="0.25">
      <c r="A456" s="6"/>
      <c r="B456" s="5"/>
      <c r="C456" s="41"/>
    </row>
    <row r="457" spans="1:3" s="42" customFormat="1" x14ac:dyDescent="0.25">
      <c r="A457" s="6"/>
      <c r="B457" s="5"/>
      <c r="C457" s="41"/>
    </row>
    <row r="458" spans="1:3" s="42" customFormat="1" x14ac:dyDescent="0.25">
      <c r="A458" s="6"/>
      <c r="B458" s="5"/>
      <c r="C458" s="41"/>
    </row>
    <row r="459" spans="1:3" s="42" customFormat="1" x14ac:dyDescent="0.25">
      <c r="A459" s="6"/>
      <c r="B459" s="5"/>
      <c r="C459" s="41"/>
    </row>
    <row r="460" spans="1:3" s="42" customFormat="1" x14ac:dyDescent="0.25">
      <c r="A460" s="6"/>
      <c r="B460" s="5"/>
      <c r="C460" s="41"/>
    </row>
    <row r="461" spans="1:3" s="42" customFormat="1" x14ac:dyDescent="0.25">
      <c r="A461" s="6"/>
      <c r="B461" s="5"/>
      <c r="C461" s="41"/>
    </row>
    <row r="462" spans="1:3" s="42" customFormat="1" x14ac:dyDescent="0.25">
      <c r="A462" s="6"/>
      <c r="B462" s="5"/>
      <c r="C462" s="41"/>
    </row>
    <row r="463" spans="1:3" s="42" customFormat="1" x14ac:dyDescent="0.25">
      <c r="A463" s="6"/>
      <c r="B463" s="5"/>
      <c r="C463" s="41"/>
    </row>
    <row r="464" spans="1:3" s="42" customFormat="1" x14ac:dyDescent="0.25">
      <c r="A464" s="6"/>
      <c r="B464" s="5"/>
      <c r="C464" s="41"/>
    </row>
    <row r="465" spans="1:3" s="42" customFormat="1" x14ac:dyDescent="0.25">
      <c r="A465" s="6"/>
      <c r="B465" s="5"/>
      <c r="C465" s="41"/>
    </row>
    <row r="466" spans="1:3" s="42" customFormat="1" x14ac:dyDescent="0.25">
      <c r="A466" s="6"/>
      <c r="B466" s="5"/>
      <c r="C466" s="41"/>
    </row>
    <row r="467" spans="1:3" s="42" customFormat="1" x14ac:dyDescent="0.25">
      <c r="A467" s="6"/>
      <c r="B467" s="5"/>
      <c r="C467" s="41"/>
    </row>
    <row r="468" spans="1:3" s="42" customFormat="1" x14ac:dyDescent="0.25">
      <c r="A468" s="6"/>
      <c r="B468" s="5"/>
      <c r="C468" s="41"/>
    </row>
    <row r="469" spans="1:3" s="42" customFormat="1" x14ac:dyDescent="0.25">
      <c r="A469" s="6"/>
      <c r="B469" s="5"/>
      <c r="C469" s="41"/>
    </row>
    <row r="470" spans="1:3" s="42" customFormat="1" x14ac:dyDescent="0.25">
      <c r="A470" s="6"/>
      <c r="B470" s="5"/>
      <c r="C470" s="41"/>
    </row>
    <row r="471" spans="1:3" s="42" customFormat="1" x14ac:dyDescent="0.25">
      <c r="A471" s="6"/>
      <c r="B471" s="5"/>
      <c r="C471" s="41"/>
    </row>
    <row r="472" spans="1:3" s="42" customFormat="1" x14ac:dyDescent="0.25">
      <c r="A472" s="6"/>
      <c r="B472" s="5"/>
      <c r="C472" s="41"/>
    </row>
    <row r="473" spans="1:3" s="42" customFormat="1" x14ac:dyDescent="0.25">
      <c r="A473" s="6"/>
      <c r="B473" s="5"/>
      <c r="C473" s="41"/>
    </row>
    <row r="474" spans="1:3" s="42" customFormat="1" x14ac:dyDescent="0.25">
      <c r="A474" s="6"/>
      <c r="B474" s="5"/>
      <c r="C474" s="41"/>
    </row>
    <row r="475" spans="1:3" s="42" customFormat="1" x14ac:dyDescent="0.25">
      <c r="A475" s="6"/>
      <c r="B475" s="5"/>
      <c r="C475" s="41"/>
    </row>
    <row r="476" spans="1:3" s="42" customFormat="1" x14ac:dyDescent="0.25">
      <c r="A476" s="6"/>
      <c r="B476" s="5"/>
      <c r="C476" s="41"/>
    </row>
    <row r="477" spans="1:3" s="42" customFormat="1" x14ac:dyDescent="0.25">
      <c r="A477" s="6"/>
      <c r="B477" s="5"/>
      <c r="C477" s="41"/>
    </row>
    <row r="478" spans="1:3" s="42" customFormat="1" x14ac:dyDescent="0.25">
      <c r="A478" s="6"/>
      <c r="B478" s="5"/>
      <c r="C478" s="41"/>
    </row>
    <row r="479" spans="1:3" s="42" customFormat="1" x14ac:dyDescent="0.25">
      <c r="A479" s="6"/>
      <c r="B479" s="5"/>
      <c r="C479" s="41"/>
    </row>
  </sheetData>
  <mergeCells count="4">
    <mergeCell ref="A1:C1"/>
    <mergeCell ref="A2:C2"/>
    <mergeCell ref="B3:C3"/>
    <mergeCell ref="A5:C5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3"/>
  <sheetViews>
    <sheetView topLeftCell="A136" workbookViewId="0">
      <selection activeCell="S237" sqref="S237"/>
    </sheetView>
  </sheetViews>
  <sheetFormatPr defaultRowHeight="12.75" x14ac:dyDescent="0.2"/>
  <cols>
    <col min="1" max="1" width="40.85546875" style="135" customWidth="1"/>
    <col min="2" max="2" width="4.85546875" style="419" customWidth="1"/>
    <col min="3" max="4" width="5.28515625" style="233" customWidth="1"/>
    <col min="5" max="5" width="13" style="233" customWidth="1"/>
    <col min="6" max="6" width="4.7109375" style="233" customWidth="1"/>
    <col min="7" max="7" width="12.28515625" style="420" customWidth="1"/>
    <col min="8" max="8" width="11.85546875" style="420" customWidth="1"/>
    <col min="9" max="256" width="9.140625" style="287"/>
    <col min="257" max="257" width="40.85546875" style="287" customWidth="1"/>
    <col min="258" max="258" width="4.85546875" style="287" customWidth="1"/>
    <col min="259" max="260" width="5.28515625" style="287" customWidth="1"/>
    <col min="261" max="261" width="13" style="287" customWidth="1"/>
    <col min="262" max="262" width="4.7109375" style="287" customWidth="1"/>
    <col min="263" max="263" width="12.28515625" style="287" customWidth="1"/>
    <col min="264" max="264" width="11.85546875" style="287" customWidth="1"/>
    <col min="265" max="512" width="9.140625" style="287"/>
    <col min="513" max="513" width="40.85546875" style="287" customWidth="1"/>
    <col min="514" max="514" width="4.85546875" style="287" customWidth="1"/>
    <col min="515" max="516" width="5.28515625" style="287" customWidth="1"/>
    <col min="517" max="517" width="13" style="287" customWidth="1"/>
    <col min="518" max="518" width="4.7109375" style="287" customWidth="1"/>
    <col min="519" max="519" width="12.28515625" style="287" customWidth="1"/>
    <col min="520" max="520" width="11.85546875" style="287" customWidth="1"/>
    <col min="521" max="768" width="9.140625" style="287"/>
    <col min="769" max="769" width="40.85546875" style="287" customWidth="1"/>
    <col min="770" max="770" width="4.85546875" style="287" customWidth="1"/>
    <col min="771" max="772" width="5.28515625" style="287" customWidth="1"/>
    <col min="773" max="773" width="13" style="287" customWidth="1"/>
    <col min="774" max="774" width="4.7109375" style="287" customWidth="1"/>
    <col min="775" max="775" width="12.28515625" style="287" customWidth="1"/>
    <col min="776" max="776" width="11.85546875" style="287" customWidth="1"/>
    <col min="777" max="1024" width="9.140625" style="287"/>
    <col min="1025" max="1025" width="40.85546875" style="287" customWidth="1"/>
    <col min="1026" max="1026" width="4.85546875" style="287" customWidth="1"/>
    <col min="1027" max="1028" width="5.28515625" style="287" customWidth="1"/>
    <col min="1029" max="1029" width="13" style="287" customWidth="1"/>
    <col min="1030" max="1030" width="4.7109375" style="287" customWidth="1"/>
    <col min="1031" max="1031" width="12.28515625" style="287" customWidth="1"/>
    <col min="1032" max="1032" width="11.85546875" style="287" customWidth="1"/>
    <col min="1033" max="1280" width="9.140625" style="287"/>
    <col min="1281" max="1281" width="40.85546875" style="287" customWidth="1"/>
    <col min="1282" max="1282" width="4.85546875" style="287" customWidth="1"/>
    <col min="1283" max="1284" width="5.28515625" style="287" customWidth="1"/>
    <col min="1285" max="1285" width="13" style="287" customWidth="1"/>
    <col min="1286" max="1286" width="4.7109375" style="287" customWidth="1"/>
    <col min="1287" max="1287" width="12.28515625" style="287" customWidth="1"/>
    <col min="1288" max="1288" width="11.85546875" style="287" customWidth="1"/>
    <col min="1289" max="1536" width="9.140625" style="287"/>
    <col min="1537" max="1537" width="40.85546875" style="287" customWidth="1"/>
    <col min="1538" max="1538" width="4.85546875" style="287" customWidth="1"/>
    <col min="1539" max="1540" width="5.28515625" style="287" customWidth="1"/>
    <col min="1541" max="1541" width="13" style="287" customWidth="1"/>
    <col min="1542" max="1542" width="4.7109375" style="287" customWidth="1"/>
    <col min="1543" max="1543" width="12.28515625" style="287" customWidth="1"/>
    <col min="1544" max="1544" width="11.85546875" style="287" customWidth="1"/>
    <col min="1545" max="1792" width="9.140625" style="287"/>
    <col min="1793" max="1793" width="40.85546875" style="287" customWidth="1"/>
    <col min="1794" max="1794" width="4.85546875" style="287" customWidth="1"/>
    <col min="1795" max="1796" width="5.28515625" style="287" customWidth="1"/>
    <col min="1797" max="1797" width="13" style="287" customWidth="1"/>
    <col min="1798" max="1798" width="4.7109375" style="287" customWidth="1"/>
    <col min="1799" max="1799" width="12.28515625" style="287" customWidth="1"/>
    <col min="1800" max="1800" width="11.85546875" style="287" customWidth="1"/>
    <col min="1801" max="2048" width="9.140625" style="287"/>
    <col min="2049" max="2049" width="40.85546875" style="287" customWidth="1"/>
    <col min="2050" max="2050" width="4.85546875" style="287" customWidth="1"/>
    <col min="2051" max="2052" width="5.28515625" style="287" customWidth="1"/>
    <col min="2053" max="2053" width="13" style="287" customWidth="1"/>
    <col min="2054" max="2054" width="4.7109375" style="287" customWidth="1"/>
    <col min="2055" max="2055" width="12.28515625" style="287" customWidth="1"/>
    <col min="2056" max="2056" width="11.85546875" style="287" customWidth="1"/>
    <col min="2057" max="2304" width="9.140625" style="287"/>
    <col min="2305" max="2305" width="40.85546875" style="287" customWidth="1"/>
    <col min="2306" max="2306" width="4.85546875" style="287" customWidth="1"/>
    <col min="2307" max="2308" width="5.28515625" style="287" customWidth="1"/>
    <col min="2309" max="2309" width="13" style="287" customWidth="1"/>
    <col min="2310" max="2310" width="4.7109375" style="287" customWidth="1"/>
    <col min="2311" max="2311" width="12.28515625" style="287" customWidth="1"/>
    <col min="2312" max="2312" width="11.85546875" style="287" customWidth="1"/>
    <col min="2313" max="2560" width="9.140625" style="287"/>
    <col min="2561" max="2561" width="40.85546875" style="287" customWidth="1"/>
    <col min="2562" max="2562" width="4.85546875" style="287" customWidth="1"/>
    <col min="2563" max="2564" width="5.28515625" style="287" customWidth="1"/>
    <col min="2565" max="2565" width="13" style="287" customWidth="1"/>
    <col min="2566" max="2566" width="4.7109375" style="287" customWidth="1"/>
    <col min="2567" max="2567" width="12.28515625" style="287" customWidth="1"/>
    <col min="2568" max="2568" width="11.85546875" style="287" customWidth="1"/>
    <col min="2569" max="2816" width="9.140625" style="287"/>
    <col min="2817" max="2817" width="40.85546875" style="287" customWidth="1"/>
    <col min="2818" max="2818" width="4.85546875" style="287" customWidth="1"/>
    <col min="2819" max="2820" width="5.28515625" style="287" customWidth="1"/>
    <col min="2821" max="2821" width="13" style="287" customWidth="1"/>
    <col min="2822" max="2822" width="4.7109375" style="287" customWidth="1"/>
    <col min="2823" max="2823" width="12.28515625" style="287" customWidth="1"/>
    <col min="2824" max="2824" width="11.85546875" style="287" customWidth="1"/>
    <col min="2825" max="3072" width="9.140625" style="287"/>
    <col min="3073" max="3073" width="40.85546875" style="287" customWidth="1"/>
    <col min="3074" max="3074" width="4.85546875" style="287" customWidth="1"/>
    <col min="3075" max="3076" width="5.28515625" style="287" customWidth="1"/>
    <col min="3077" max="3077" width="13" style="287" customWidth="1"/>
    <col min="3078" max="3078" width="4.7109375" style="287" customWidth="1"/>
    <col min="3079" max="3079" width="12.28515625" style="287" customWidth="1"/>
    <col min="3080" max="3080" width="11.85546875" style="287" customWidth="1"/>
    <col min="3081" max="3328" width="9.140625" style="287"/>
    <col min="3329" max="3329" width="40.85546875" style="287" customWidth="1"/>
    <col min="3330" max="3330" width="4.85546875" style="287" customWidth="1"/>
    <col min="3331" max="3332" width="5.28515625" style="287" customWidth="1"/>
    <col min="3333" max="3333" width="13" style="287" customWidth="1"/>
    <col min="3334" max="3334" width="4.7109375" style="287" customWidth="1"/>
    <col min="3335" max="3335" width="12.28515625" style="287" customWidth="1"/>
    <col min="3336" max="3336" width="11.85546875" style="287" customWidth="1"/>
    <col min="3337" max="3584" width="9.140625" style="287"/>
    <col min="3585" max="3585" width="40.85546875" style="287" customWidth="1"/>
    <col min="3586" max="3586" width="4.85546875" style="287" customWidth="1"/>
    <col min="3587" max="3588" width="5.28515625" style="287" customWidth="1"/>
    <col min="3589" max="3589" width="13" style="287" customWidth="1"/>
    <col min="3590" max="3590" width="4.7109375" style="287" customWidth="1"/>
    <col min="3591" max="3591" width="12.28515625" style="287" customWidth="1"/>
    <col min="3592" max="3592" width="11.85546875" style="287" customWidth="1"/>
    <col min="3593" max="3840" width="9.140625" style="287"/>
    <col min="3841" max="3841" width="40.85546875" style="287" customWidth="1"/>
    <col min="3842" max="3842" width="4.85546875" style="287" customWidth="1"/>
    <col min="3843" max="3844" width="5.28515625" style="287" customWidth="1"/>
    <col min="3845" max="3845" width="13" style="287" customWidth="1"/>
    <col min="3846" max="3846" width="4.7109375" style="287" customWidth="1"/>
    <col min="3847" max="3847" width="12.28515625" style="287" customWidth="1"/>
    <col min="3848" max="3848" width="11.85546875" style="287" customWidth="1"/>
    <col min="3849" max="4096" width="9.140625" style="287"/>
    <col min="4097" max="4097" width="40.85546875" style="287" customWidth="1"/>
    <col min="4098" max="4098" width="4.85546875" style="287" customWidth="1"/>
    <col min="4099" max="4100" width="5.28515625" style="287" customWidth="1"/>
    <col min="4101" max="4101" width="13" style="287" customWidth="1"/>
    <col min="4102" max="4102" width="4.7109375" style="287" customWidth="1"/>
    <col min="4103" max="4103" width="12.28515625" style="287" customWidth="1"/>
    <col min="4104" max="4104" width="11.85546875" style="287" customWidth="1"/>
    <col min="4105" max="4352" width="9.140625" style="287"/>
    <col min="4353" max="4353" width="40.85546875" style="287" customWidth="1"/>
    <col min="4354" max="4354" width="4.85546875" style="287" customWidth="1"/>
    <col min="4355" max="4356" width="5.28515625" style="287" customWidth="1"/>
    <col min="4357" max="4357" width="13" style="287" customWidth="1"/>
    <col min="4358" max="4358" width="4.7109375" style="287" customWidth="1"/>
    <col min="4359" max="4359" width="12.28515625" style="287" customWidth="1"/>
    <col min="4360" max="4360" width="11.85546875" style="287" customWidth="1"/>
    <col min="4361" max="4608" width="9.140625" style="287"/>
    <col min="4609" max="4609" width="40.85546875" style="287" customWidth="1"/>
    <col min="4610" max="4610" width="4.85546875" style="287" customWidth="1"/>
    <col min="4611" max="4612" width="5.28515625" style="287" customWidth="1"/>
    <col min="4613" max="4613" width="13" style="287" customWidth="1"/>
    <col min="4614" max="4614" width="4.7109375" style="287" customWidth="1"/>
    <col min="4615" max="4615" width="12.28515625" style="287" customWidth="1"/>
    <col min="4616" max="4616" width="11.85546875" style="287" customWidth="1"/>
    <col min="4617" max="4864" width="9.140625" style="287"/>
    <col min="4865" max="4865" width="40.85546875" style="287" customWidth="1"/>
    <col min="4866" max="4866" width="4.85546875" style="287" customWidth="1"/>
    <col min="4867" max="4868" width="5.28515625" style="287" customWidth="1"/>
    <col min="4869" max="4869" width="13" style="287" customWidth="1"/>
    <col min="4870" max="4870" width="4.7109375" style="287" customWidth="1"/>
    <col min="4871" max="4871" width="12.28515625" style="287" customWidth="1"/>
    <col min="4872" max="4872" width="11.85546875" style="287" customWidth="1"/>
    <col min="4873" max="5120" width="9.140625" style="287"/>
    <col min="5121" max="5121" width="40.85546875" style="287" customWidth="1"/>
    <col min="5122" max="5122" width="4.85546875" style="287" customWidth="1"/>
    <col min="5123" max="5124" width="5.28515625" style="287" customWidth="1"/>
    <col min="5125" max="5125" width="13" style="287" customWidth="1"/>
    <col min="5126" max="5126" width="4.7109375" style="287" customWidth="1"/>
    <col min="5127" max="5127" width="12.28515625" style="287" customWidth="1"/>
    <col min="5128" max="5128" width="11.85546875" style="287" customWidth="1"/>
    <col min="5129" max="5376" width="9.140625" style="287"/>
    <col min="5377" max="5377" width="40.85546875" style="287" customWidth="1"/>
    <col min="5378" max="5378" width="4.85546875" style="287" customWidth="1"/>
    <col min="5379" max="5380" width="5.28515625" style="287" customWidth="1"/>
    <col min="5381" max="5381" width="13" style="287" customWidth="1"/>
    <col min="5382" max="5382" width="4.7109375" style="287" customWidth="1"/>
    <col min="5383" max="5383" width="12.28515625" style="287" customWidth="1"/>
    <col min="5384" max="5384" width="11.85546875" style="287" customWidth="1"/>
    <col min="5385" max="5632" width="9.140625" style="287"/>
    <col min="5633" max="5633" width="40.85546875" style="287" customWidth="1"/>
    <col min="5634" max="5634" width="4.85546875" style="287" customWidth="1"/>
    <col min="5635" max="5636" width="5.28515625" style="287" customWidth="1"/>
    <col min="5637" max="5637" width="13" style="287" customWidth="1"/>
    <col min="5638" max="5638" width="4.7109375" style="287" customWidth="1"/>
    <col min="5639" max="5639" width="12.28515625" style="287" customWidth="1"/>
    <col min="5640" max="5640" width="11.85546875" style="287" customWidth="1"/>
    <col min="5641" max="5888" width="9.140625" style="287"/>
    <col min="5889" max="5889" width="40.85546875" style="287" customWidth="1"/>
    <col min="5890" max="5890" width="4.85546875" style="287" customWidth="1"/>
    <col min="5891" max="5892" width="5.28515625" style="287" customWidth="1"/>
    <col min="5893" max="5893" width="13" style="287" customWidth="1"/>
    <col min="5894" max="5894" width="4.7109375" style="287" customWidth="1"/>
    <col min="5895" max="5895" width="12.28515625" style="287" customWidth="1"/>
    <col min="5896" max="5896" width="11.85546875" style="287" customWidth="1"/>
    <col min="5897" max="6144" width="9.140625" style="287"/>
    <col min="6145" max="6145" width="40.85546875" style="287" customWidth="1"/>
    <col min="6146" max="6146" width="4.85546875" style="287" customWidth="1"/>
    <col min="6147" max="6148" width="5.28515625" style="287" customWidth="1"/>
    <col min="6149" max="6149" width="13" style="287" customWidth="1"/>
    <col min="6150" max="6150" width="4.7109375" style="287" customWidth="1"/>
    <col min="6151" max="6151" width="12.28515625" style="287" customWidth="1"/>
    <col min="6152" max="6152" width="11.85546875" style="287" customWidth="1"/>
    <col min="6153" max="6400" width="9.140625" style="287"/>
    <col min="6401" max="6401" width="40.85546875" style="287" customWidth="1"/>
    <col min="6402" max="6402" width="4.85546875" style="287" customWidth="1"/>
    <col min="6403" max="6404" width="5.28515625" style="287" customWidth="1"/>
    <col min="6405" max="6405" width="13" style="287" customWidth="1"/>
    <col min="6406" max="6406" width="4.7109375" style="287" customWidth="1"/>
    <col min="6407" max="6407" width="12.28515625" style="287" customWidth="1"/>
    <col min="6408" max="6408" width="11.85546875" style="287" customWidth="1"/>
    <col min="6409" max="6656" width="9.140625" style="287"/>
    <col min="6657" max="6657" width="40.85546875" style="287" customWidth="1"/>
    <col min="6658" max="6658" width="4.85546875" style="287" customWidth="1"/>
    <col min="6659" max="6660" width="5.28515625" style="287" customWidth="1"/>
    <col min="6661" max="6661" width="13" style="287" customWidth="1"/>
    <col min="6662" max="6662" width="4.7109375" style="287" customWidth="1"/>
    <col min="6663" max="6663" width="12.28515625" style="287" customWidth="1"/>
    <col min="6664" max="6664" width="11.85546875" style="287" customWidth="1"/>
    <col min="6665" max="6912" width="9.140625" style="287"/>
    <col min="6913" max="6913" width="40.85546875" style="287" customWidth="1"/>
    <col min="6914" max="6914" width="4.85546875" style="287" customWidth="1"/>
    <col min="6915" max="6916" width="5.28515625" style="287" customWidth="1"/>
    <col min="6917" max="6917" width="13" style="287" customWidth="1"/>
    <col min="6918" max="6918" width="4.7109375" style="287" customWidth="1"/>
    <col min="6919" max="6919" width="12.28515625" style="287" customWidth="1"/>
    <col min="6920" max="6920" width="11.85546875" style="287" customWidth="1"/>
    <col min="6921" max="7168" width="9.140625" style="287"/>
    <col min="7169" max="7169" width="40.85546875" style="287" customWidth="1"/>
    <col min="7170" max="7170" width="4.85546875" style="287" customWidth="1"/>
    <col min="7171" max="7172" width="5.28515625" style="287" customWidth="1"/>
    <col min="7173" max="7173" width="13" style="287" customWidth="1"/>
    <col min="7174" max="7174" width="4.7109375" style="287" customWidth="1"/>
    <col min="7175" max="7175" width="12.28515625" style="287" customWidth="1"/>
    <col min="7176" max="7176" width="11.85546875" style="287" customWidth="1"/>
    <col min="7177" max="7424" width="9.140625" style="287"/>
    <col min="7425" max="7425" width="40.85546875" style="287" customWidth="1"/>
    <col min="7426" max="7426" width="4.85546875" style="287" customWidth="1"/>
    <col min="7427" max="7428" width="5.28515625" style="287" customWidth="1"/>
    <col min="7429" max="7429" width="13" style="287" customWidth="1"/>
    <col min="7430" max="7430" width="4.7109375" style="287" customWidth="1"/>
    <col min="7431" max="7431" width="12.28515625" style="287" customWidth="1"/>
    <col min="7432" max="7432" width="11.85546875" style="287" customWidth="1"/>
    <col min="7433" max="7680" width="9.140625" style="287"/>
    <col min="7681" max="7681" width="40.85546875" style="287" customWidth="1"/>
    <col min="7682" max="7682" width="4.85546875" style="287" customWidth="1"/>
    <col min="7683" max="7684" width="5.28515625" style="287" customWidth="1"/>
    <col min="7685" max="7685" width="13" style="287" customWidth="1"/>
    <col min="7686" max="7686" width="4.7109375" style="287" customWidth="1"/>
    <col min="7687" max="7687" width="12.28515625" style="287" customWidth="1"/>
    <col min="7688" max="7688" width="11.85546875" style="287" customWidth="1"/>
    <col min="7689" max="7936" width="9.140625" style="287"/>
    <col min="7937" max="7937" width="40.85546875" style="287" customWidth="1"/>
    <col min="7938" max="7938" width="4.85546875" style="287" customWidth="1"/>
    <col min="7939" max="7940" width="5.28515625" style="287" customWidth="1"/>
    <col min="7941" max="7941" width="13" style="287" customWidth="1"/>
    <col min="7942" max="7942" width="4.7109375" style="287" customWidth="1"/>
    <col min="7943" max="7943" width="12.28515625" style="287" customWidth="1"/>
    <col min="7944" max="7944" width="11.85546875" style="287" customWidth="1"/>
    <col min="7945" max="8192" width="9.140625" style="287"/>
    <col min="8193" max="8193" width="40.85546875" style="287" customWidth="1"/>
    <col min="8194" max="8194" width="4.85546875" style="287" customWidth="1"/>
    <col min="8195" max="8196" width="5.28515625" style="287" customWidth="1"/>
    <col min="8197" max="8197" width="13" style="287" customWidth="1"/>
    <col min="8198" max="8198" width="4.7109375" style="287" customWidth="1"/>
    <col min="8199" max="8199" width="12.28515625" style="287" customWidth="1"/>
    <col min="8200" max="8200" width="11.85546875" style="287" customWidth="1"/>
    <col min="8201" max="8448" width="9.140625" style="287"/>
    <col min="8449" max="8449" width="40.85546875" style="287" customWidth="1"/>
    <col min="8450" max="8450" width="4.85546875" style="287" customWidth="1"/>
    <col min="8451" max="8452" width="5.28515625" style="287" customWidth="1"/>
    <col min="8453" max="8453" width="13" style="287" customWidth="1"/>
    <col min="8454" max="8454" width="4.7109375" style="287" customWidth="1"/>
    <col min="8455" max="8455" width="12.28515625" style="287" customWidth="1"/>
    <col min="8456" max="8456" width="11.85546875" style="287" customWidth="1"/>
    <col min="8457" max="8704" width="9.140625" style="287"/>
    <col min="8705" max="8705" width="40.85546875" style="287" customWidth="1"/>
    <col min="8706" max="8706" width="4.85546875" style="287" customWidth="1"/>
    <col min="8707" max="8708" width="5.28515625" style="287" customWidth="1"/>
    <col min="8709" max="8709" width="13" style="287" customWidth="1"/>
    <col min="8710" max="8710" width="4.7109375" style="287" customWidth="1"/>
    <col min="8711" max="8711" width="12.28515625" style="287" customWidth="1"/>
    <col min="8712" max="8712" width="11.85546875" style="287" customWidth="1"/>
    <col min="8713" max="8960" width="9.140625" style="287"/>
    <col min="8961" max="8961" width="40.85546875" style="287" customWidth="1"/>
    <col min="8962" max="8962" width="4.85546875" style="287" customWidth="1"/>
    <col min="8963" max="8964" width="5.28515625" style="287" customWidth="1"/>
    <col min="8965" max="8965" width="13" style="287" customWidth="1"/>
    <col min="8966" max="8966" width="4.7109375" style="287" customWidth="1"/>
    <col min="8967" max="8967" width="12.28515625" style="287" customWidth="1"/>
    <col min="8968" max="8968" width="11.85546875" style="287" customWidth="1"/>
    <col min="8969" max="9216" width="9.140625" style="287"/>
    <col min="9217" max="9217" width="40.85546875" style="287" customWidth="1"/>
    <col min="9218" max="9218" width="4.85546875" style="287" customWidth="1"/>
    <col min="9219" max="9220" width="5.28515625" style="287" customWidth="1"/>
    <col min="9221" max="9221" width="13" style="287" customWidth="1"/>
    <col min="9222" max="9222" width="4.7109375" style="287" customWidth="1"/>
    <col min="9223" max="9223" width="12.28515625" style="287" customWidth="1"/>
    <col min="9224" max="9224" width="11.85546875" style="287" customWidth="1"/>
    <col min="9225" max="9472" width="9.140625" style="287"/>
    <col min="9473" max="9473" width="40.85546875" style="287" customWidth="1"/>
    <col min="9474" max="9474" width="4.85546875" style="287" customWidth="1"/>
    <col min="9475" max="9476" width="5.28515625" style="287" customWidth="1"/>
    <col min="9477" max="9477" width="13" style="287" customWidth="1"/>
    <col min="9478" max="9478" width="4.7109375" style="287" customWidth="1"/>
    <col min="9479" max="9479" width="12.28515625" style="287" customWidth="1"/>
    <col min="9480" max="9480" width="11.85546875" style="287" customWidth="1"/>
    <col min="9481" max="9728" width="9.140625" style="287"/>
    <col min="9729" max="9729" width="40.85546875" style="287" customWidth="1"/>
    <col min="9730" max="9730" width="4.85546875" style="287" customWidth="1"/>
    <col min="9731" max="9732" width="5.28515625" style="287" customWidth="1"/>
    <col min="9733" max="9733" width="13" style="287" customWidth="1"/>
    <col min="9734" max="9734" width="4.7109375" style="287" customWidth="1"/>
    <col min="9735" max="9735" width="12.28515625" style="287" customWidth="1"/>
    <col min="9736" max="9736" width="11.85546875" style="287" customWidth="1"/>
    <col min="9737" max="9984" width="9.140625" style="287"/>
    <col min="9985" max="9985" width="40.85546875" style="287" customWidth="1"/>
    <col min="9986" max="9986" width="4.85546875" style="287" customWidth="1"/>
    <col min="9987" max="9988" width="5.28515625" style="287" customWidth="1"/>
    <col min="9989" max="9989" width="13" style="287" customWidth="1"/>
    <col min="9990" max="9990" width="4.7109375" style="287" customWidth="1"/>
    <col min="9991" max="9991" width="12.28515625" style="287" customWidth="1"/>
    <col min="9992" max="9992" width="11.85546875" style="287" customWidth="1"/>
    <col min="9993" max="10240" width="9.140625" style="287"/>
    <col min="10241" max="10241" width="40.85546875" style="287" customWidth="1"/>
    <col min="10242" max="10242" width="4.85546875" style="287" customWidth="1"/>
    <col min="10243" max="10244" width="5.28515625" style="287" customWidth="1"/>
    <col min="10245" max="10245" width="13" style="287" customWidth="1"/>
    <col min="10246" max="10246" width="4.7109375" style="287" customWidth="1"/>
    <col min="10247" max="10247" width="12.28515625" style="287" customWidth="1"/>
    <col min="10248" max="10248" width="11.85546875" style="287" customWidth="1"/>
    <col min="10249" max="10496" width="9.140625" style="287"/>
    <col min="10497" max="10497" width="40.85546875" style="287" customWidth="1"/>
    <col min="10498" max="10498" width="4.85546875" style="287" customWidth="1"/>
    <col min="10499" max="10500" width="5.28515625" style="287" customWidth="1"/>
    <col min="10501" max="10501" width="13" style="287" customWidth="1"/>
    <col min="10502" max="10502" width="4.7109375" style="287" customWidth="1"/>
    <col min="10503" max="10503" width="12.28515625" style="287" customWidth="1"/>
    <col min="10504" max="10504" width="11.85546875" style="287" customWidth="1"/>
    <col min="10505" max="10752" width="9.140625" style="287"/>
    <col min="10753" max="10753" width="40.85546875" style="287" customWidth="1"/>
    <col min="10754" max="10754" width="4.85546875" style="287" customWidth="1"/>
    <col min="10755" max="10756" width="5.28515625" style="287" customWidth="1"/>
    <col min="10757" max="10757" width="13" style="287" customWidth="1"/>
    <col min="10758" max="10758" width="4.7109375" style="287" customWidth="1"/>
    <col min="10759" max="10759" width="12.28515625" style="287" customWidth="1"/>
    <col min="10760" max="10760" width="11.85546875" style="287" customWidth="1"/>
    <col min="10761" max="11008" width="9.140625" style="287"/>
    <col min="11009" max="11009" width="40.85546875" style="287" customWidth="1"/>
    <col min="11010" max="11010" width="4.85546875" style="287" customWidth="1"/>
    <col min="11011" max="11012" width="5.28515625" style="287" customWidth="1"/>
    <col min="11013" max="11013" width="13" style="287" customWidth="1"/>
    <col min="11014" max="11014" width="4.7109375" style="287" customWidth="1"/>
    <col min="11015" max="11015" width="12.28515625" style="287" customWidth="1"/>
    <col min="11016" max="11016" width="11.85546875" style="287" customWidth="1"/>
    <col min="11017" max="11264" width="9.140625" style="287"/>
    <col min="11265" max="11265" width="40.85546875" style="287" customWidth="1"/>
    <col min="11266" max="11266" width="4.85546875" style="287" customWidth="1"/>
    <col min="11267" max="11268" width="5.28515625" style="287" customWidth="1"/>
    <col min="11269" max="11269" width="13" style="287" customWidth="1"/>
    <col min="11270" max="11270" width="4.7109375" style="287" customWidth="1"/>
    <col min="11271" max="11271" width="12.28515625" style="287" customWidth="1"/>
    <col min="11272" max="11272" width="11.85546875" style="287" customWidth="1"/>
    <col min="11273" max="11520" width="9.140625" style="287"/>
    <col min="11521" max="11521" width="40.85546875" style="287" customWidth="1"/>
    <col min="11522" max="11522" width="4.85546875" style="287" customWidth="1"/>
    <col min="11523" max="11524" width="5.28515625" style="287" customWidth="1"/>
    <col min="11525" max="11525" width="13" style="287" customWidth="1"/>
    <col min="11526" max="11526" width="4.7109375" style="287" customWidth="1"/>
    <col min="11527" max="11527" width="12.28515625" style="287" customWidth="1"/>
    <col min="11528" max="11528" width="11.85546875" style="287" customWidth="1"/>
    <col min="11529" max="11776" width="9.140625" style="287"/>
    <col min="11777" max="11777" width="40.85546875" style="287" customWidth="1"/>
    <col min="11778" max="11778" width="4.85546875" style="287" customWidth="1"/>
    <col min="11779" max="11780" width="5.28515625" style="287" customWidth="1"/>
    <col min="11781" max="11781" width="13" style="287" customWidth="1"/>
    <col min="11782" max="11782" width="4.7109375" style="287" customWidth="1"/>
    <col min="11783" max="11783" width="12.28515625" style="287" customWidth="1"/>
    <col min="11784" max="11784" width="11.85546875" style="287" customWidth="1"/>
    <col min="11785" max="12032" width="9.140625" style="287"/>
    <col min="12033" max="12033" width="40.85546875" style="287" customWidth="1"/>
    <col min="12034" max="12034" width="4.85546875" style="287" customWidth="1"/>
    <col min="12035" max="12036" width="5.28515625" style="287" customWidth="1"/>
    <col min="12037" max="12037" width="13" style="287" customWidth="1"/>
    <col min="12038" max="12038" width="4.7109375" style="287" customWidth="1"/>
    <col min="12039" max="12039" width="12.28515625" style="287" customWidth="1"/>
    <col min="12040" max="12040" width="11.85546875" style="287" customWidth="1"/>
    <col min="12041" max="12288" width="9.140625" style="287"/>
    <col min="12289" max="12289" width="40.85546875" style="287" customWidth="1"/>
    <col min="12290" max="12290" width="4.85546875" style="287" customWidth="1"/>
    <col min="12291" max="12292" width="5.28515625" style="287" customWidth="1"/>
    <col min="12293" max="12293" width="13" style="287" customWidth="1"/>
    <col min="12294" max="12294" width="4.7109375" style="287" customWidth="1"/>
    <col min="12295" max="12295" width="12.28515625" style="287" customWidth="1"/>
    <col min="12296" max="12296" width="11.85546875" style="287" customWidth="1"/>
    <col min="12297" max="12544" width="9.140625" style="287"/>
    <col min="12545" max="12545" width="40.85546875" style="287" customWidth="1"/>
    <col min="12546" max="12546" width="4.85546875" style="287" customWidth="1"/>
    <col min="12547" max="12548" width="5.28515625" style="287" customWidth="1"/>
    <col min="12549" max="12549" width="13" style="287" customWidth="1"/>
    <col min="12550" max="12550" width="4.7109375" style="287" customWidth="1"/>
    <col min="12551" max="12551" width="12.28515625" style="287" customWidth="1"/>
    <col min="12552" max="12552" width="11.85546875" style="287" customWidth="1"/>
    <col min="12553" max="12800" width="9.140625" style="287"/>
    <col min="12801" max="12801" width="40.85546875" style="287" customWidth="1"/>
    <col min="12802" max="12802" width="4.85546875" style="287" customWidth="1"/>
    <col min="12803" max="12804" width="5.28515625" style="287" customWidth="1"/>
    <col min="12805" max="12805" width="13" style="287" customWidth="1"/>
    <col min="12806" max="12806" width="4.7109375" style="287" customWidth="1"/>
    <col min="12807" max="12807" width="12.28515625" style="287" customWidth="1"/>
    <col min="12808" max="12808" width="11.85546875" style="287" customWidth="1"/>
    <col min="12809" max="13056" width="9.140625" style="287"/>
    <col min="13057" max="13057" width="40.85546875" style="287" customWidth="1"/>
    <col min="13058" max="13058" width="4.85546875" style="287" customWidth="1"/>
    <col min="13059" max="13060" width="5.28515625" style="287" customWidth="1"/>
    <col min="13061" max="13061" width="13" style="287" customWidth="1"/>
    <col min="13062" max="13062" width="4.7109375" style="287" customWidth="1"/>
    <col min="13063" max="13063" width="12.28515625" style="287" customWidth="1"/>
    <col min="13064" max="13064" width="11.85546875" style="287" customWidth="1"/>
    <col min="13065" max="13312" width="9.140625" style="287"/>
    <col min="13313" max="13313" width="40.85546875" style="287" customWidth="1"/>
    <col min="13314" max="13314" width="4.85546875" style="287" customWidth="1"/>
    <col min="13315" max="13316" width="5.28515625" style="287" customWidth="1"/>
    <col min="13317" max="13317" width="13" style="287" customWidth="1"/>
    <col min="13318" max="13318" width="4.7109375" style="287" customWidth="1"/>
    <col min="13319" max="13319" width="12.28515625" style="287" customWidth="1"/>
    <col min="13320" max="13320" width="11.85546875" style="287" customWidth="1"/>
    <col min="13321" max="13568" width="9.140625" style="287"/>
    <col min="13569" max="13569" width="40.85546875" style="287" customWidth="1"/>
    <col min="13570" max="13570" width="4.85546875" style="287" customWidth="1"/>
    <col min="13571" max="13572" width="5.28515625" style="287" customWidth="1"/>
    <col min="13573" max="13573" width="13" style="287" customWidth="1"/>
    <col min="13574" max="13574" width="4.7109375" style="287" customWidth="1"/>
    <col min="13575" max="13575" width="12.28515625" style="287" customWidth="1"/>
    <col min="13576" max="13576" width="11.85546875" style="287" customWidth="1"/>
    <col min="13577" max="13824" width="9.140625" style="287"/>
    <col min="13825" max="13825" width="40.85546875" style="287" customWidth="1"/>
    <col min="13826" max="13826" width="4.85546875" style="287" customWidth="1"/>
    <col min="13827" max="13828" width="5.28515625" style="287" customWidth="1"/>
    <col min="13829" max="13829" width="13" style="287" customWidth="1"/>
    <col min="13830" max="13830" width="4.7109375" style="287" customWidth="1"/>
    <col min="13831" max="13831" width="12.28515625" style="287" customWidth="1"/>
    <col min="13832" max="13832" width="11.85546875" style="287" customWidth="1"/>
    <col min="13833" max="14080" width="9.140625" style="287"/>
    <col min="14081" max="14081" width="40.85546875" style="287" customWidth="1"/>
    <col min="14082" max="14082" width="4.85546875" style="287" customWidth="1"/>
    <col min="14083" max="14084" width="5.28515625" style="287" customWidth="1"/>
    <col min="14085" max="14085" width="13" style="287" customWidth="1"/>
    <col min="14086" max="14086" width="4.7109375" style="287" customWidth="1"/>
    <col min="14087" max="14087" width="12.28515625" style="287" customWidth="1"/>
    <col min="14088" max="14088" width="11.85546875" style="287" customWidth="1"/>
    <col min="14089" max="14336" width="9.140625" style="287"/>
    <col min="14337" max="14337" width="40.85546875" style="287" customWidth="1"/>
    <col min="14338" max="14338" width="4.85546875" style="287" customWidth="1"/>
    <col min="14339" max="14340" width="5.28515625" style="287" customWidth="1"/>
    <col min="14341" max="14341" width="13" style="287" customWidth="1"/>
    <col min="14342" max="14342" width="4.7109375" style="287" customWidth="1"/>
    <col min="14343" max="14343" width="12.28515625" style="287" customWidth="1"/>
    <col min="14344" max="14344" width="11.85546875" style="287" customWidth="1"/>
    <col min="14345" max="14592" width="9.140625" style="287"/>
    <col min="14593" max="14593" width="40.85546875" style="287" customWidth="1"/>
    <col min="14594" max="14594" width="4.85546875" style="287" customWidth="1"/>
    <col min="14595" max="14596" width="5.28515625" style="287" customWidth="1"/>
    <col min="14597" max="14597" width="13" style="287" customWidth="1"/>
    <col min="14598" max="14598" width="4.7109375" style="287" customWidth="1"/>
    <col min="14599" max="14599" width="12.28515625" style="287" customWidth="1"/>
    <col min="14600" max="14600" width="11.85546875" style="287" customWidth="1"/>
    <col min="14601" max="14848" width="9.140625" style="287"/>
    <col min="14849" max="14849" width="40.85546875" style="287" customWidth="1"/>
    <col min="14850" max="14850" width="4.85546875" style="287" customWidth="1"/>
    <col min="14851" max="14852" width="5.28515625" style="287" customWidth="1"/>
    <col min="14853" max="14853" width="13" style="287" customWidth="1"/>
    <col min="14854" max="14854" width="4.7109375" style="287" customWidth="1"/>
    <col min="14855" max="14855" width="12.28515625" style="287" customWidth="1"/>
    <col min="14856" max="14856" width="11.85546875" style="287" customWidth="1"/>
    <col min="14857" max="15104" width="9.140625" style="287"/>
    <col min="15105" max="15105" width="40.85546875" style="287" customWidth="1"/>
    <col min="15106" max="15106" width="4.85546875" style="287" customWidth="1"/>
    <col min="15107" max="15108" width="5.28515625" style="287" customWidth="1"/>
    <col min="15109" max="15109" width="13" style="287" customWidth="1"/>
    <col min="15110" max="15110" width="4.7109375" style="287" customWidth="1"/>
    <col min="15111" max="15111" width="12.28515625" style="287" customWidth="1"/>
    <col min="15112" max="15112" width="11.85546875" style="287" customWidth="1"/>
    <col min="15113" max="15360" width="9.140625" style="287"/>
    <col min="15361" max="15361" width="40.85546875" style="287" customWidth="1"/>
    <col min="15362" max="15362" width="4.85546875" style="287" customWidth="1"/>
    <col min="15363" max="15364" width="5.28515625" style="287" customWidth="1"/>
    <col min="15365" max="15365" width="13" style="287" customWidth="1"/>
    <col min="15366" max="15366" width="4.7109375" style="287" customWidth="1"/>
    <col min="15367" max="15367" width="12.28515625" style="287" customWidth="1"/>
    <col min="15368" max="15368" width="11.85546875" style="287" customWidth="1"/>
    <col min="15369" max="15616" width="9.140625" style="287"/>
    <col min="15617" max="15617" width="40.85546875" style="287" customWidth="1"/>
    <col min="15618" max="15618" width="4.85546875" style="287" customWidth="1"/>
    <col min="15619" max="15620" width="5.28515625" style="287" customWidth="1"/>
    <col min="15621" max="15621" width="13" style="287" customWidth="1"/>
    <col min="15622" max="15622" width="4.7109375" style="287" customWidth="1"/>
    <col min="15623" max="15623" width="12.28515625" style="287" customWidth="1"/>
    <col min="15624" max="15624" width="11.85546875" style="287" customWidth="1"/>
    <col min="15625" max="15872" width="9.140625" style="287"/>
    <col min="15873" max="15873" width="40.85546875" style="287" customWidth="1"/>
    <col min="15874" max="15874" width="4.85546875" style="287" customWidth="1"/>
    <col min="15875" max="15876" width="5.28515625" style="287" customWidth="1"/>
    <col min="15877" max="15877" width="13" style="287" customWidth="1"/>
    <col min="15878" max="15878" width="4.7109375" style="287" customWidth="1"/>
    <col min="15879" max="15879" width="12.28515625" style="287" customWidth="1"/>
    <col min="15880" max="15880" width="11.85546875" style="287" customWidth="1"/>
    <col min="15881" max="16128" width="9.140625" style="287"/>
    <col min="16129" max="16129" width="40.85546875" style="287" customWidth="1"/>
    <col min="16130" max="16130" width="4.85546875" style="287" customWidth="1"/>
    <col min="16131" max="16132" width="5.28515625" style="287" customWidth="1"/>
    <col min="16133" max="16133" width="13" style="287" customWidth="1"/>
    <col min="16134" max="16134" width="4.7109375" style="287" customWidth="1"/>
    <col min="16135" max="16135" width="12.28515625" style="287" customWidth="1"/>
    <col min="16136" max="16136" width="11.85546875" style="287" customWidth="1"/>
    <col min="16137" max="16384" width="9.140625" style="287"/>
  </cols>
  <sheetData>
    <row r="1" spans="1:8" ht="15" x14ac:dyDescent="0.25">
      <c r="A1" s="463" t="s">
        <v>786</v>
      </c>
      <c r="B1" s="463"/>
      <c r="C1" s="463"/>
      <c r="D1" s="463"/>
      <c r="E1" s="463"/>
      <c r="F1" s="463"/>
      <c r="G1" s="463"/>
      <c r="H1" s="473"/>
    </row>
    <row r="2" spans="1:8" ht="15" x14ac:dyDescent="0.25">
      <c r="A2" s="463" t="s">
        <v>697</v>
      </c>
      <c r="B2" s="463"/>
      <c r="C2" s="463"/>
      <c r="D2" s="463"/>
      <c r="E2" s="463"/>
      <c r="F2" s="463"/>
      <c r="G2" s="463"/>
      <c r="H2" s="473"/>
    </row>
    <row r="3" spans="1:8" ht="15" x14ac:dyDescent="0.25">
      <c r="A3" s="463" t="s">
        <v>787</v>
      </c>
      <c r="B3" s="463"/>
      <c r="C3" s="463"/>
      <c r="D3" s="463"/>
      <c r="E3" s="463"/>
      <c r="F3" s="463"/>
      <c r="G3" s="463"/>
      <c r="H3" s="473"/>
    </row>
    <row r="4" spans="1:8" ht="15.75" x14ac:dyDescent="0.25">
      <c r="A4" s="464" t="s">
        <v>699</v>
      </c>
      <c r="B4" s="464"/>
      <c r="C4" s="464"/>
      <c r="D4" s="464"/>
      <c r="E4" s="464"/>
      <c r="F4" s="464"/>
      <c r="G4" s="464"/>
      <c r="H4" s="473"/>
    </row>
    <row r="5" spans="1:8" ht="15" x14ac:dyDescent="0.25">
      <c r="A5" s="465" t="s">
        <v>788</v>
      </c>
      <c r="B5" s="465"/>
      <c r="C5" s="465"/>
      <c r="D5" s="465"/>
      <c r="E5" s="465"/>
      <c r="F5" s="465"/>
      <c r="G5" s="465"/>
      <c r="H5" s="473"/>
    </row>
    <row r="6" spans="1:8" x14ac:dyDescent="0.2">
      <c r="A6" s="288"/>
      <c r="B6" s="289"/>
      <c r="C6" s="289"/>
      <c r="D6" s="289"/>
      <c r="E6" s="289"/>
      <c r="F6" s="289"/>
      <c r="G6" s="290"/>
      <c r="H6" s="290" t="s">
        <v>4</v>
      </c>
    </row>
    <row r="7" spans="1:8" x14ac:dyDescent="0.2">
      <c r="A7" s="466" t="s">
        <v>701</v>
      </c>
      <c r="B7" s="468" t="s">
        <v>702</v>
      </c>
      <c r="C7" s="469"/>
      <c r="D7" s="469"/>
      <c r="E7" s="469"/>
      <c r="F7" s="470"/>
      <c r="G7" s="471" t="s">
        <v>239</v>
      </c>
      <c r="H7" s="471" t="s">
        <v>240</v>
      </c>
    </row>
    <row r="8" spans="1:8" x14ac:dyDescent="0.2">
      <c r="A8" s="467"/>
      <c r="B8" s="291" t="s">
        <v>703</v>
      </c>
      <c r="C8" s="292" t="s">
        <v>361</v>
      </c>
      <c r="D8" s="292" t="s">
        <v>704</v>
      </c>
      <c r="E8" s="293" t="s">
        <v>363</v>
      </c>
      <c r="F8" s="293" t="s">
        <v>364</v>
      </c>
      <c r="G8" s="472"/>
      <c r="H8" s="472"/>
    </row>
    <row r="9" spans="1:8" x14ac:dyDescent="0.2">
      <c r="A9" s="291">
        <v>1</v>
      </c>
      <c r="B9" s="291">
        <v>2</v>
      </c>
      <c r="C9" s="292" t="s">
        <v>367</v>
      </c>
      <c r="D9" s="292" t="s">
        <v>368</v>
      </c>
      <c r="E9" s="293">
        <v>5</v>
      </c>
      <c r="F9" s="293">
        <v>6</v>
      </c>
      <c r="G9" s="294">
        <v>7</v>
      </c>
      <c r="H9" s="294">
        <v>8</v>
      </c>
    </row>
    <row r="10" spans="1:8" s="300" customFormat="1" ht="29.25" x14ac:dyDescent="0.25">
      <c r="A10" s="295" t="s">
        <v>705</v>
      </c>
      <c r="B10" s="296">
        <v>510</v>
      </c>
      <c r="C10" s="297"/>
      <c r="D10" s="297"/>
      <c r="E10" s="298"/>
      <c r="F10" s="298"/>
      <c r="G10" s="299">
        <f>SUM(G11)</f>
        <v>6943.07</v>
      </c>
      <c r="H10" s="299">
        <f>SUM(H11)</f>
        <v>6943.07</v>
      </c>
    </row>
    <row r="11" spans="1:8" ht="15.75" x14ac:dyDescent="0.25">
      <c r="A11" s="353" t="s">
        <v>370</v>
      </c>
      <c r="B11" s="302">
        <v>510</v>
      </c>
      <c r="C11" s="303" t="s">
        <v>371</v>
      </c>
      <c r="D11" s="303"/>
      <c r="E11" s="303"/>
      <c r="F11" s="303"/>
      <c r="G11" s="304">
        <f>SUM(G12+G16)</f>
        <v>6943.07</v>
      </c>
      <c r="H11" s="304">
        <f>SUM(H12+H16)</f>
        <v>6943.07</v>
      </c>
    </row>
    <row r="12" spans="1:8" s="309" customFormat="1" ht="26.25" x14ac:dyDescent="0.25">
      <c r="A12" s="305" t="s">
        <v>706</v>
      </c>
      <c r="B12" s="306" t="s">
        <v>707</v>
      </c>
      <c r="C12" s="307" t="s">
        <v>371</v>
      </c>
      <c r="D12" s="307" t="s">
        <v>373</v>
      </c>
      <c r="E12" s="307"/>
      <c r="F12" s="307"/>
      <c r="G12" s="308">
        <f>SUM(G15)</f>
        <v>1946.78</v>
      </c>
      <c r="H12" s="308">
        <f>SUM(H15)</f>
        <v>1946.78</v>
      </c>
    </row>
    <row r="13" spans="1:8" s="314" customFormat="1" ht="27" x14ac:dyDescent="0.25">
      <c r="A13" s="310" t="s">
        <v>374</v>
      </c>
      <c r="B13" s="311" t="s">
        <v>707</v>
      </c>
      <c r="C13" s="312" t="s">
        <v>371</v>
      </c>
      <c r="D13" s="312" t="s">
        <v>373</v>
      </c>
      <c r="E13" s="312" t="s">
        <v>375</v>
      </c>
      <c r="F13" s="312"/>
      <c r="G13" s="313">
        <f>SUM(G15)</f>
        <v>1946.78</v>
      </c>
      <c r="H13" s="313">
        <f>SUM(H15)</f>
        <v>1946.78</v>
      </c>
    </row>
    <row r="14" spans="1:8" s="319" customFormat="1" ht="26.25" x14ac:dyDescent="0.25">
      <c r="A14" s="315" t="s">
        <v>376</v>
      </c>
      <c r="B14" s="316" t="s">
        <v>707</v>
      </c>
      <c r="C14" s="317" t="s">
        <v>371</v>
      </c>
      <c r="D14" s="317" t="s">
        <v>373</v>
      </c>
      <c r="E14" s="317" t="s">
        <v>375</v>
      </c>
      <c r="F14" s="317"/>
      <c r="G14" s="318">
        <f>SUM(G15)</f>
        <v>1946.78</v>
      </c>
      <c r="H14" s="318">
        <f>SUM(H15)</f>
        <v>1946.78</v>
      </c>
    </row>
    <row r="15" spans="1:8" ht="63.75" x14ac:dyDescent="0.2">
      <c r="A15" s="320" t="s">
        <v>708</v>
      </c>
      <c r="B15" s="321" t="s">
        <v>707</v>
      </c>
      <c r="C15" s="322" t="s">
        <v>371</v>
      </c>
      <c r="D15" s="322" t="s">
        <v>373</v>
      </c>
      <c r="E15" s="322" t="s">
        <v>375</v>
      </c>
      <c r="F15" s="322" t="s">
        <v>378</v>
      </c>
      <c r="G15" s="323">
        <v>1946.78</v>
      </c>
      <c r="H15" s="323">
        <v>1946.78</v>
      </c>
    </row>
    <row r="16" spans="1:8" s="319" customFormat="1" ht="28.5" x14ac:dyDescent="0.2">
      <c r="A16" s="324" t="s">
        <v>705</v>
      </c>
      <c r="B16" s="306" t="s">
        <v>707</v>
      </c>
      <c r="C16" s="307" t="s">
        <v>371</v>
      </c>
      <c r="D16" s="307" t="s">
        <v>380</v>
      </c>
      <c r="E16" s="307"/>
      <c r="F16" s="307"/>
      <c r="G16" s="308">
        <f>SUM(G17)</f>
        <v>4996.29</v>
      </c>
      <c r="H16" s="308">
        <f>SUM(H17)</f>
        <v>4996.29</v>
      </c>
    </row>
    <row r="17" spans="1:8" ht="27" x14ac:dyDescent="0.25">
      <c r="A17" s="310" t="s">
        <v>374</v>
      </c>
      <c r="B17" s="325" t="s">
        <v>707</v>
      </c>
      <c r="C17" s="312" t="s">
        <v>371</v>
      </c>
      <c r="D17" s="312" t="s">
        <v>380</v>
      </c>
      <c r="E17" s="312" t="s">
        <v>381</v>
      </c>
      <c r="F17" s="312"/>
      <c r="G17" s="313">
        <f>SUM(G18)</f>
        <v>4996.29</v>
      </c>
      <c r="H17" s="313">
        <f>SUM(H18)</f>
        <v>4996.29</v>
      </c>
    </row>
    <row r="18" spans="1:8" s="327" customFormat="1" x14ac:dyDescent="0.2">
      <c r="A18" s="320" t="s">
        <v>382</v>
      </c>
      <c r="B18" s="326" t="s">
        <v>707</v>
      </c>
      <c r="C18" s="322" t="s">
        <v>371</v>
      </c>
      <c r="D18" s="322" t="s">
        <v>380</v>
      </c>
      <c r="E18" s="322" t="s">
        <v>381</v>
      </c>
      <c r="F18" s="322"/>
      <c r="G18" s="323">
        <f>SUM(G19+G20)</f>
        <v>4996.29</v>
      </c>
      <c r="H18" s="323">
        <f>SUM(H19+H20)</f>
        <v>4996.29</v>
      </c>
    </row>
    <row r="19" spans="1:8" ht="63.75" x14ac:dyDescent="0.2">
      <c r="A19" s="315" t="s">
        <v>708</v>
      </c>
      <c r="B19" s="328" t="s">
        <v>707</v>
      </c>
      <c r="C19" s="317" t="s">
        <v>371</v>
      </c>
      <c r="D19" s="317" t="s">
        <v>380</v>
      </c>
      <c r="E19" s="317" t="s">
        <v>381</v>
      </c>
      <c r="F19" s="317" t="s">
        <v>378</v>
      </c>
      <c r="G19" s="318">
        <v>4490.96</v>
      </c>
      <c r="H19" s="318">
        <v>4490.96</v>
      </c>
    </row>
    <row r="20" spans="1:8" s="329" customFormat="1" ht="26.25" x14ac:dyDescent="0.25">
      <c r="A20" s="315" t="s">
        <v>709</v>
      </c>
      <c r="B20" s="328" t="s">
        <v>707</v>
      </c>
      <c r="C20" s="317" t="s">
        <v>371</v>
      </c>
      <c r="D20" s="317" t="s">
        <v>380</v>
      </c>
      <c r="E20" s="317" t="s">
        <v>381</v>
      </c>
      <c r="F20" s="317" t="s">
        <v>384</v>
      </c>
      <c r="G20" s="318">
        <v>505.33</v>
      </c>
      <c r="H20" s="318">
        <v>505.33</v>
      </c>
    </row>
    <row r="21" spans="1:8" ht="28.5" x14ac:dyDescent="0.2">
      <c r="A21" s="330" t="s">
        <v>710</v>
      </c>
      <c r="B21" s="303" t="s">
        <v>707</v>
      </c>
      <c r="C21" s="322"/>
      <c r="D21" s="322"/>
      <c r="E21" s="322"/>
      <c r="F21" s="322"/>
      <c r="G21" s="304">
        <f>SUM(G22+G79+G103+G130+G135+G168+G185+G207+G213+G72+G198)</f>
        <v>716346.35000000021</v>
      </c>
      <c r="H21" s="304">
        <f>SUM(H22+H79+H103+H130+H135+H168+H185+H207+H213+H72+H198)</f>
        <v>732509.34000000008</v>
      </c>
    </row>
    <row r="22" spans="1:8" s="300" customFormat="1" ht="15" x14ac:dyDescent="0.25">
      <c r="A22" s="324" t="s">
        <v>370</v>
      </c>
      <c r="B22" s="303" t="s">
        <v>707</v>
      </c>
      <c r="C22" s="332" t="s">
        <v>371</v>
      </c>
      <c r="D22" s="333"/>
      <c r="E22" s="333"/>
      <c r="F22" s="333"/>
      <c r="G22" s="304">
        <f>SUM(G23+G36+G40+G33)</f>
        <v>87116.719999999987</v>
      </c>
      <c r="H22" s="304">
        <f>SUM(H23+H36+H40+H33)</f>
        <v>87030.92</v>
      </c>
    </row>
    <row r="23" spans="1:8" s="327" customFormat="1" ht="25.5" x14ac:dyDescent="0.2">
      <c r="A23" s="305" t="s">
        <v>711</v>
      </c>
      <c r="B23" s="306" t="s">
        <v>707</v>
      </c>
      <c r="C23" s="307" t="s">
        <v>371</v>
      </c>
      <c r="D23" s="307" t="s">
        <v>388</v>
      </c>
      <c r="E23" s="307"/>
      <c r="F23" s="307"/>
      <c r="G23" s="334">
        <f>SUM(G24)</f>
        <v>74244.899999999994</v>
      </c>
      <c r="H23" s="334">
        <f>SUM(H24)</f>
        <v>74244.899999999994</v>
      </c>
    </row>
    <row r="24" spans="1:8" s="335" customFormat="1" ht="27" x14ac:dyDescent="0.25">
      <c r="A24" s="310" t="s">
        <v>374</v>
      </c>
      <c r="B24" s="311" t="s">
        <v>707</v>
      </c>
      <c r="C24" s="312" t="s">
        <v>371</v>
      </c>
      <c r="D24" s="312" t="s">
        <v>388</v>
      </c>
      <c r="E24" s="312"/>
      <c r="F24" s="312"/>
      <c r="G24" s="313">
        <f>SUM(G25+G27+G31)</f>
        <v>74244.899999999994</v>
      </c>
      <c r="H24" s="313">
        <f>SUM(H25+H27+H31)</f>
        <v>74244.899999999994</v>
      </c>
    </row>
    <row r="25" spans="1:8" x14ac:dyDescent="0.2">
      <c r="A25" s="315" t="s">
        <v>382</v>
      </c>
      <c r="B25" s="328" t="s">
        <v>707</v>
      </c>
      <c r="C25" s="317" t="s">
        <v>371</v>
      </c>
      <c r="D25" s="317" t="s">
        <v>388</v>
      </c>
      <c r="E25" s="317"/>
      <c r="F25" s="317"/>
      <c r="G25" s="318">
        <f>SUM(G26)</f>
        <v>7967.56</v>
      </c>
      <c r="H25" s="318">
        <f>SUM(H26)</f>
        <v>7967.56</v>
      </c>
    </row>
    <row r="26" spans="1:8" ht="63.75" x14ac:dyDescent="0.2">
      <c r="A26" s="315" t="s">
        <v>708</v>
      </c>
      <c r="B26" s="321" t="s">
        <v>707</v>
      </c>
      <c r="C26" s="317" t="s">
        <v>371</v>
      </c>
      <c r="D26" s="317" t="s">
        <v>388</v>
      </c>
      <c r="E26" s="317" t="s">
        <v>392</v>
      </c>
      <c r="F26" s="317" t="s">
        <v>378</v>
      </c>
      <c r="G26" s="318">
        <v>7967.56</v>
      </c>
      <c r="H26" s="318">
        <v>7967.56</v>
      </c>
    </row>
    <row r="27" spans="1:8" x14ac:dyDescent="0.2">
      <c r="A27" s="315" t="s">
        <v>382</v>
      </c>
      <c r="B27" s="328" t="s">
        <v>707</v>
      </c>
      <c r="C27" s="317" t="s">
        <v>371</v>
      </c>
      <c r="D27" s="317" t="s">
        <v>388</v>
      </c>
      <c r="E27" s="317"/>
      <c r="F27" s="317"/>
      <c r="G27" s="318">
        <f>SUM(G28+G29+G30)</f>
        <v>63880.97</v>
      </c>
      <c r="H27" s="318">
        <f>SUM(H28+H29+H30)</f>
        <v>63880.97</v>
      </c>
    </row>
    <row r="28" spans="1:8" ht="63.75" x14ac:dyDescent="0.2">
      <c r="A28" s="315" t="s">
        <v>708</v>
      </c>
      <c r="B28" s="321" t="s">
        <v>707</v>
      </c>
      <c r="C28" s="317" t="s">
        <v>371</v>
      </c>
      <c r="D28" s="317" t="s">
        <v>388</v>
      </c>
      <c r="E28" s="317" t="s">
        <v>381</v>
      </c>
      <c r="F28" s="317" t="s">
        <v>378</v>
      </c>
      <c r="G28" s="318">
        <v>53248.98</v>
      </c>
      <c r="H28" s="318">
        <v>53248.98</v>
      </c>
    </row>
    <row r="29" spans="1:8" ht="25.5" x14ac:dyDescent="0.2">
      <c r="A29" s="315" t="s">
        <v>709</v>
      </c>
      <c r="B29" s="328" t="s">
        <v>707</v>
      </c>
      <c r="C29" s="317" t="s">
        <v>371</v>
      </c>
      <c r="D29" s="317" t="s">
        <v>388</v>
      </c>
      <c r="E29" s="317" t="s">
        <v>381</v>
      </c>
      <c r="F29" s="317" t="s">
        <v>384</v>
      </c>
      <c r="G29" s="318">
        <v>10571.99</v>
      </c>
      <c r="H29" s="318">
        <v>10571.99</v>
      </c>
    </row>
    <row r="30" spans="1:8" s="336" customFormat="1" ht="15" x14ac:dyDescent="0.25">
      <c r="A30" s="315" t="s">
        <v>385</v>
      </c>
      <c r="B30" s="328" t="s">
        <v>707</v>
      </c>
      <c r="C30" s="328" t="s">
        <v>371</v>
      </c>
      <c r="D30" s="328" t="s">
        <v>388</v>
      </c>
      <c r="E30" s="317" t="s">
        <v>381</v>
      </c>
      <c r="F30" s="328" t="s">
        <v>386</v>
      </c>
      <c r="G30" s="318">
        <v>60</v>
      </c>
      <c r="H30" s="318">
        <v>60</v>
      </c>
    </row>
    <row r="31" spans="1:8" s="337" customFormat="1" ht="40.5" x14ac:dyDescent="0.25">
      <c r="A31" s="310" t="s">
        <v>389</v>
      </c>
      <c r="B31" s="325" t="s">
        <v>707</v>
      </c>
      <c r="C31" s="325" t="s">
        <v>371</v>
      </c>
      <c r="D31" s="325" t="s">
        <v>388</v>
      </c>
      <c r="E31" s="325" t="s">
        <v>390</v>
      </c>
      <c r="F31" s="325"/>
      <c r="G31" s="313">
        <f>SUM(G32)</f>
        <v>2396.37</v>
      </c>
      <c r="H31" s="313">
        <f>SUM(H32)</f>
        <v>2396.37</v>
      </c>
    </row>
    <row r="32" spans="1:8" ht="63.75" x14ac:dyDescent="0.2">
      <c r="A32" s="315" t="s">
        <v>708</v>
      </c>
      <c r="B32" s="321" t="s">
        <v>707</v>
      </c>
      <c r="C32" s="322" t="s">
        <v>371</v>
      </c>
      <c r="D32" s="322" t="s">
        <v>388</v>
      </c>
      <c r="E32" s="338" t="s">
        <v>390</v>
      </c>
      <c r="F32" s="322" t="s">
        <v>378</v>
      </c>
      <c r="G32" s="318">
        <v>2396.37</v>
      </c>
      <c r="H32" s="318">
        <v>2396.37</v>
      </c>
    </row>
    <row r="33" spans="1:8" s="339" customFormat="1" ht="14.25" x14ac:dyDescent="0.2">
      <c r="A33" s="324" t="s">
        <v>396</v>
      </c>
      <c r="B33" s="303" t="s">
        <v>707</v>
      </c>
      <c r="C33" s="332" t="s">
        <v>371</v>
      </c>
      <c r="D33" s="332" t="s">
        <v>397</v>
      </c>
      <c r="E33" s="303"/>
      <c r="F33" s="332"/>
      <c r="G33" s="304">
        <f>SUM(G34)</f>
        <v>16.7</v>
      </c>
      <c r="H33" s="304">
        <f>SUM(H34)</f>
        <v>18.3</v>
      </c>
    </row>
    <row r="34" spans="1:8" ht="63.75" x14ac:dyDescent="0.2">
      <c r="A34" s="315" t="s">
        <v>398</v>
      </c>
      <c r="B34" s="328" t="s">
        <v>707</v>
      </c>
      <c r="C34" s="317" t="s">
        <v>371</v>
      </c>
      <c r="D34" s="317" t="s">
        <v>397</v>
      </c>
      <c r="E34" s="328" t="s">
        <v>399</v>
      </c>
      <c r="F34" s="317"/>
      <c r="G34" s="318">
        <f>SUM(G35)</f>
        <v>16.7</v>
      </c>
      <c r="H34" s="318">
        <f>SUM(H35)</f>
        <v>18.3</v>
      </c>
    </row>
    <row r="35" spans="1:8" ht="25.5" x14ac:dyDescent="0.2">
      <c r="A35" s="320" t="s">
        <v>709</v>
      </c>
      <c r="B35" s="321" t="s">
        <v>707</v>
      </c>
      <c r="C35" s="322" t="s">
        <v>371</v>
      </c>
      <c r="D35" s="322" t="s">
        <v>397</v>
      </c>
      <c r="E35" s="338" t="s">
        <v>399</v>
      </c>
      <c r="F35" s="322" t="s">
        <v>384</v>
      </c>
      <c r="G35" s="318">
        <v>16.7</v>
      </c>
      <c r="H35" s="318">
        <v>18.3</v>
      </c>
    </row>
    <row r="36" spans="1:8" ht="15" x14ac:dyDescent="0.25">
      <c r="A36" s="324" t="s">
        <v>401</v>
      </c>
      <c r="B36" s="340" t="s">
        <v>707</v>
      </c>
      <c r="C36" s="303" t="s">
        <v>371</v>
      </c>
      <c r="D36" s="303" t="s">
        <v>402</v>
      </c>
      <c r="E36" s="303"/>
      <c r="F36" s="303"/>
      <c r="G36" s="304">
        <f t="shared" ref="G36:H38" si="0">SUM(G37)</f>
        <v>3000</v>
      </c>
      <c r="H36" s="304">
        <f t="shared" si="0"/>
        <v>3000</v>
      </c>
    </row>
    <row r="37" spans="1:8" ht="13.5" x14ac:dyDescent="0.25">
      <c r="A37" s="310" t="s">
        <v>401</v>
      </c>
      <c r="B37" s="307" t="s">
        <v>707</v>
      </c>
      <c r="C37" s="325" t="s">
        <v>371</v>
      </c>
      <c r="D37" s="325" t="s">
        <v>402</v>
      </c>
      <c r="E37" s="325" t="s">
        <v>712</v>
      </c>
      <c r="F37" s="325"/>
      <c r="G37" s="313">
        <f t="shared" si="0"/>
        <v>3000</v>
      </c>
      <c r="H37" s="313">
        <f t="shared" si="0"/>
        <v>3000</v>
      </c>
    </row>
    <row r="38" spans="1:8" ht="25.5" x14ac:dyDescent="0.2">
      <c r="A38" s="315" t="s">
        <v>404</v>
      </c>
      <c r="B38" s="317" t="s">
        <v>707</v>
      </c>
      <c r="C38" s="328" t="s">
        <v>371</v>
      </c>
      <c r="D38" s="328" t="s">
        <v>402</v>
      </c>
      <c r="E38" s="328" t="s">
        <v>403</v>
      </c>
      <c r="F38" s="328"/>
      <c r="G38" s="318">
        <f t="shared" si="0"/>
        <v>3000</v>
      </c>
      <c r="H38" s="318">
        <f t="shared" si="0"/>
        <v>3000</v>
      </c>
    </row>
    <row r="39" spans="1:8" x14ac:dyDescent="0.2">
      <c r="A39" s="320" t="s">
        <v>385</v>
      </c>
      <c r="B39" s="342" t="s">
        <v>707</v>
      </c>
      <c r="C39" s="338" t="s">
        <v>371</v>
      </c>
      <c r="D39" s="338" t="s">
        <v>402</v>
      </c>
      <c r="E39" s="338" t="s">
        <v>712</v>
      </c>
      <c r="F39" s="338" t="s">
        <v>386</v>
      </c>
      <c r="G39" s="323">
        <v>3000</v>
      </c>
      <c r="H39" s="323">
        <v>3000</v>
      </c>
    </row>
    <row r="40" spans="1:8" ht="21.75" customHeight="1" x14ac:dyDescent="0.2">
      <c r="A40" s="324" t="s">
        <v>405</v>
      </c>
      <c r="B40" s="307" t="s">
        <v>707</v>
      </c>
      <c r="C40" s="303" t="s">
        <v>371</v>
      </c>
      <c r="D40" s="303" t="s">
        <v>406</v>
      </c>
      <c r="E40" s="303"/>
      <c r="F40" s="303"/>
      <c r="G40" s="304">
        <f>SUM(G41+G52+G57+G45)</f>
        <v>9855.119999999999</v>
      </c>
      <c r="H40" s="304">
        <f>SUM(H41+H52+H57+H45)</f>
        <v>9767.7199999999993</v>
      </c>
    </row>
    <row r="41" spans="1:8" s="314" customFormat="1" ht="27" x14ac:dyDescent="0.25">
      <c r="A41" s="310" t="s">
        <v>374</v>
      </c>
      <c r="B41" s="311" t="s">
        <v>707</v>
      </c>
      <c r="C41" s="312" t="s">
        <v>371</v>
      </c>
      <c r="D41" s="312" t="s">
        <v>406</v>
      </c>
      <c r="E41" s="312" t="s">
        <v>407</v>
      </c>
      <c r="F41" s="312"/>
      <c r="G41" s="313">
        <f>SUM(G42)</f>
        <v>1748.9</v>
      </c>
      <c r="H41" s="313">
        <f>SUM(H42)</f>
        <v>1801.5</v>
      </c>
    </row>
    <row r="42" spans="1:8" ht="25.5" x14ac:dyDescent="0.2">
      <c r="A42" s="320" t="s">
        <v>408</v>
      </c>
      <c r="B42" s="321" t="s">
        <v>707</v>
      </c>
      <c r="C42" s="322" t="s">
        <v>409</v>
      </c>
      <c r="D42" s="322" t="s">
        <v>406</v>
      </c>
      <c r="E42" s="322" t="s">
        <v>407</v>
      </c>
      <c r="F42" s="322"/>
      <c r="G42" s="323">
        <f>SUM(G43+G44)</f>
        <v>1748.9</v>
      </c>
      <c r="H42" s="323">
        <f>SUM(H43+H44)</f>
        <v>1801.5</v>
      </c>
    </row>
    <row r="43" spans="1:8" s="343" customFormat="1" ht="63.75" x14ac:dyDescent="0.2">
      <c r="A43" s="315" t="s">
        <v>708</v>
      </c>
      <c r="B43" s="328" t="s">
        <v>707</v>
      </c>
      <c r="C43" s="317" t="s">
        <v>371</v>
      </c>
      <c r="D43" s="317" t="s">
        <v>406</v>
      </c>
      <c r="E43" s="317" t="s">
        <v>407</v>
      </c>
      <c r="F43" s="317" t="s">
        <v>378</v>
      </c>
      <c r="G43" s="318">
        <v>1342.3</v>
      </c>
      <c r="H43" s="318">
        <v>1342.3</v>
      </c>
    </row>
    <row r="44" spans="1:8" s="319" customFormat="1" ht="25.5" x14ac:dyDescent="0.2">
      <c r="A44" s="315" t="s">
        <v>709</v>
      </c>
      <c r="B44" s="328" t="s">
        <v>707</v>
      </c>
      <c r="C44" s="317" t="s">
        <v>371</v>
      </c>
      <c r="D44" s="317" t="s">
        <v>406</v>
      </c>
      <c r="E44" s="317" t="s">
        <v>407</v>
      </c>
      <c r="F44" s="317" t="s">
        <v>384</v>
      </c>
      <c r="G44" s="318">
        <v>406.6</v>
      </c>
      <c r="H44" s="318">
        <v>459.2</v>
      </c>
    </row>
    <row r="45" spans="1:8" s="319" customFormat="1" ht="40.5" x14ac:dyDescent="0.25">
      <c r="A45" s="310" t="s">
        <v>410</v>
      </c>
      <c r="B45" s="325" t="s">
        <v>707</v>
      </c>
      <c r="C45" s="325" t="s">
        <v>371</v>
      </c>
      <c r="D45" s="325" t="s">
        <v>406</v>
      </c>
      <c r="E45" s="325" t="s">
        <v>411</v>
      </c>
      <c r="F45" s="325"/>
      <c r="G45" s="313">
        <f>SUM(G46+G50)</f>
        <v>886.22</v>
      </c>
      <c r="H45" s="313">
        <f>SUM(H46+H50)</f>
        <v>886.22</v>
      </c>
    </row>
    <row r="46" spans="1:8" ht="39.75" customHeight="1" x14ac:dyDescent="0.2">
      <c r="A46" s="344" t="s">
        <v>412</v>
      </c>
      <c r="B46" s="321" t="s">
        <v>707</v>
      </c>
      <c r="C46" s="328" t="s">
        <v>371</v>
      </c>
      <c r="D46" s="328" t="s">
        <v>406</v>
      </c>
      <c r="E46" s="328" t="s">
        <v>411</v>
      </c>
      <c r="F46" s="328"/>
      <c r="G46" s="318">
        <f>SUM(G47+G49+G48)</f>
        <v>886</v>
      </c>
      <c r="H46" s="318">
        <f>SUM(H47+H49+H48)</f>
        <v>886</v>
      </c>
    </row>
    <row r="47" spans="1:8" s="337" customFormat="1" ht="63.75" x14ac:dyDescent="0.2">
      <c r="A47" s="320" t="s">
        <v>708</v>
      </c>
      <c r="B47" s="338" t="s">
        <v>707</v>
      </c>
      <c r="C47" s="322" t="s">
        <v>371</v>
      </c>
      <c r="D47" s="322" t="s">
        <v>406</v>
      </c>
      <c r="E47" s="338" t="s">
        <v>411</v>
      </c>
      <c r="F47" s="322" t="s">
        <v>378</v>
      </c>
      <c r="G47" s="323">
        <v>571.1</v>
      </c>
      <c r="H47" s="323">
        <v>571.1</v>
      </c>
    </row>
    <row r="48" spans="1:8" s="327" customFormat="1" ht="63.75" x14ac:dyDescent="0.2">
      <c r="A48" s="320" t="s">
        <v>708</v>
      </c>
      <c r="B48" s="338" t="s">
        <v>707</v>
      </c>
      <c r="C48" s="322" t="s">
        <v>371</v>
      </c>
      <c r="D48" s="322" t="s">
        <v>406</v>
      </c>
      <c r="E48" s="322" t="s">
        <v>413</v>
      </c>
      <c r="F48" s="322" t="s">
        <v>378</v>
      </c>
      <c r="G48" s="323">
        <v>178.4</v>
      </c>
      <c r="H48" s="323">
        <v>178.4</v>
      </c>
    </row>
    <row r="49" spans="1:8" s="339" customFormat="1" ht="25.5" x14ac:dyDescent="0.2">
      <c r="A49" s="320" t="s">
        <v>709</v>
      </c>
      <c r="B49" s="338" t="s">
        <v>707</v>
      </c>
      <c r="C49" s="322" t="s">
        <v>371</v>
      </c>
      <c r="D49" s="322" t="s">
        <v>406</v>
      </c>
      <c r="E49" s="338" t="s">
        <v>411</v>
      </c>
      <c r="F49" s="322" t="s">
        <v>384</v>
      </c>
      <c r="G49" s="323">
        <v>136.5</v>
      </c>
      <c r="H49" s="323">
        <v>136.5</v>
      </c>
    </row>
    <row r="50" spans="1:8" s="335" customFormat="1" ht="64.5" x14ac:dyDescent="0.25">
      <c r="A50" s="315" t="s">
        <v>414</v>
      </c>
      <c r="B50" s="328" t="s">
        <v>707</v>
      </c>
      <c r="C50" s="317" t="s">
        <v>371</v>
      </c>
      <c r="D50" s="317" t="s">
        <v>406</v>
      </c>
      <c r="E50" s="317" t="s">
        <v>415</v>
      </c>
      <c r="F50" s="317"/>
      <c r="G50" s="318">
        <f>SUM(G51)</f>
        <v>0.22</v>
      </c>
      <c r="H50" s="318">
        <f>SUM(H51)</f>
        <v>0.22</v>
      </c>
    </row>
    <row r="51" spans="1:8" s="327" customFormat="1" ht="63.75" x14ac:dyDescent="0.2">
      <c r="A51" s="320" t="s">
        <v>708</v>
      </c>
      <c r="B51" s="338" t="s">
        <v>707</v>
      </c>
      <c r="C51" s="322" t="s">
        <v>371</v>
      </c>
      <c r="D51" s="322" t="s">
        <v>406</v>
      </c>
      <c r="E51" s="322" t="s">
        <v>415</v>
      </c>
      <c r="F51" s="322" t="s">
        <v>378</v>
      </c>
      <c r="G51" s="323">
        <v>0.22</v>
      </c>
      <c r="H51" s="323">
        <v>0.22</v>
      </c>
    </row>
    <row r="52" spans="1:8" ht="40.5" x14ac:dyDescent="0.25">
      <c r="A52" s="310" t="s">
        <v>614</v>
      </c>
      <c r="B52" s="325" t="s">
        <v>707</v>
      </c>
      <c r="C52" s="312" t="s">
        <v>371</v>
      </c>
      <c r="D52" s="312" t="s">
        <v>406</v>
      </c>
      <c r="E52" s="312"/>
      <c r="F52" s="312"/>
      <c r="G52" s="313">
        <f>SUM(G53)</f>
        <v>500</v>
      </c>
      <c r="H52" s="313">
        <f>SUM(H53)</f>
        <v>500</v>
      </c>
    </row>
    <row r="53" spans="1:8" s="343" customFormat="1" x14ac:dyDescent="0.2">
      <c r="A53" s="320" t="s">
        <v>418</v>
      </c>
      <c r="B53" s="321" t="s">
        <v>707</v>
      </c>
      <c r="C53" s="322" t="s">
        <v>371</v>
      </c>
      <c r="D53" s="322" t="s">
        <v>406</v>
      </c>
      <c r="E53" s="322" t="s">
        <v>417</v>
      </c>
      <c r="F53" s="322"/>
      <c r="G53" s="323">
        <f>SUM(G54+G56+G55)</f>
        <v>500</v>
      </c>
      <c r="H53" s="323">
        <f>SUM(H54+H56+H55)</f>
        <v>500</v>
      </c>
    </row>
    <row r="54" spans="1:8" s="346" customFormat="1" ht="26.25" x14ac:dyDescent="0.25">
      <c r="A54" s="315" t="s">
        <v>709</v>
      </c>
      <c r="B54" s="328" t="s">
        <v>707</v>
      </c>
      <c r="C54" s="317" t="s">
        <v>371</v>
      </c>
      <c r="D54" s="317" t="s">
        <v>406</v>
      </c>
      <c r="E54" s="317" t="s">
        <v>419</v>
      </c>
      <c r="F54" s="317" t="s">
        <v>384</v>
      </c>
      <c r="G54" s="318"/>
      <c r="H54" s="318"/>
    </row>
    <row r="55" spans="1:8" s="346" customFormat="1" ht="13.5" x14ac:dyDescent="0.25">
      <c r="A55" s="315" t="s">
        <v>385</v>
      </c>
      <c r="B55" s="328" t="s">
        <v>707</v>
      </c>
      <c r="C55" s="317" t="s">
        <v>371</v>
      </c>
      <c r="D55" s="317" t="s">
        <v>406</v>
      </c>
      <c r="E55" s="317" t="s">
        <v>419</v>
      </c>
      <c r="F55" s="317" t="s">
        <v>386</v>
      </c>
      <c r="G55" s="318"/>
      <c r="H55" s="318"/>
    </row>
    <row r="56" spans="1:8" s="346" customFormat="1" ht="13.5" x14ac:dyDescent="0.25">
      <c r="A56" s="315" t="s">
        <v>385</v>
      </c>
      <c r="B56" s="328" t="s">
        <v>707</v>
      </c>
      <c r="C56" s="317" t="s">
        <v>371</v>
      </c>
      <c r="D56" s="317" t="s">
        <v>406</v>
      </c>
      <c r="E56" s="317" t="s">
        <v>420</v>
      </c>
      <c r="F56" s="317" t="s">
        <v>386</v>
      </c>
      <c r="G56" s="318">
        <v>500</v>
      </c>
      <c r="H56" s="318">
        <v>500</v>
      </c>
    </row>
    <row r="57" spans="1:8" ht="13.5" x14ac:dyDescent="0.25">
      <c r="A57" s="310" t="s">
        <v>425</v>
      </c>
      <c r="B57" s="325" t="s">
        <v>707</v>
      </c>
      <c r="C57" s="325" t="s">
        <v>371</v>
      </c>
      <c r="D57" s="325" t="s">
        <v>406</v>
      </c>
      <c r="E57" s="325" t="s">
        <v>426</v>
      </c>
      <c r="F57" s="312"/>
      <c r="G57" s="313">
        <f>SUM(G64+G58+G60+G66)</f>
        <v>6720</v>
      </c>
      <c r="H57" s="313">
        <f>SUM(H64+H58+H60)</f>
        <v>6580</v>
      </c>
    </row>
    <row r="58" spans="1:8" ht="51" hidden="1" x14ac:dyDescent="0.2">
      <c r="A58" s="347" t="s">
        <v>715</v>
      </c>
      <c r="B58" s="338" t="s">
        <v>707</v>
      </c>
      <c r="C58" s="338" t="s">
        <v>371</v>
      </c>
      <c r="D58" s="338" t="s">
        <v>406</v>
      </c>
      <c r="E58" s="338" t="s">
        <v>716</v>
      </c>
      <c r="F58" s="338"/>
      <c r="G58" s="323">
        <f>SUM(G59)</f>
        <v>0</v>
      </c>
      <c r="H58" s="323">
        <f>SUM(H59)</f>
        <v>0</v>
      </c>
    </row>
    <row r="59" spans="1:8" ht="25.5" hidden="1" x14ac:dyDescent="0.2">
      <c r="A59" s="315" t="s">
        <v>709</v>
      </c>
      <c r="B59" s="338" t="s">
        <v>707</v>
      </c>
      <c r="C59" s="338" t="s">
        <v>371</v>
      </c>
      <c r="D59" s="338" t="s">
        <v>406</v>
      </c>
      <c r="E59" s="338" t="s">
        <v>716</v>
      </c>
      <c r="F59" s="338" t="s">
        <v>384</v>
      </c>
      <c r="G59" s="323"/>
      <c r="H59" s="323"/>
    </row>
    <row r="60" spans="1:8" s="327" customFormat="1" ht="51" x14ac:dyDescent="0.2">
      <c r="A60" s="320" t="s">
        <v>429</v>
      </c>
      <c r="B60" s="338" t="s">
        <v>707</v>
      </c>
      <c r="C60" s="338" t="s">
        <v>371</v>
      </c>
      <c r="D60" s="338" t="s">
        <v>406</v>
      </c>
      <c r="E60" s="338" t="s">
        <v>431</v>
      </c>
      <c r="F60" s="338"/>
      <c r="G60" s="323">
        <f>SUM(G61+G62+G63)</f>
        <v>6450</v>
      </c>
      <c r="H60" s="323">
        <f>SUM(H61+H62+H63)</f>
        <v>6450</v>
      </c>
    </row>
    <row r="61" spans="1:8" ht="25.5" x14ac:dyDescent="0.2">
      <c r="A61" s="315" t="s">
        <v>709</v>
      </c>
      <c r="B61" s="321" t="s">
        <v>707</v>
      </c>
      <c r="C61" s="328" t="s">
        <v>371</v>
      </c>
      <c r="D61" s="328" t="s">
        <v>406</v>
      </c>
      <c r="E61" s="328" t="s">
        <v>431</v>
      </c>
      <c r="F61" s="328" t="s">
        <v>384</v>
      </c>
      <c r="G61" s="318">
        <v>6450</v>
      </c>
      <c r="H61" s="318">
        <v>6450</v>
      </c>
    </row>
    <row r="62" spans="1:8" ht="38.25" hidden="1" x14ac:dyDescent="0.2">
      <c r="A62" s="315" t="s">
        <v>717</v>
      </c>
      <c r="B62" s="321" t="s">
        <v>707</v>
      </c>
      <c r="C62" s="328" t="s">
        <v>371</v>
      </c>
      <c r="D62" s="328" t="s">
        <v>406</v>
      </c>
      <c r="E62" s="328" t="s">
        <v>431</v>
      </c>
      <c r="F62" s="328" t="s">
        <v>433</v>
      </c>
      <c r="G62" s="318"/>
      <c r="H62" s="318"/>
    </row>
    <row r="63" spans="1:8" ht="38.25" hidden="1" x14ac:dyDescent="0.2">
      <c r="A63" s="315" t="s">
        <v>434</v>
      </c>
      <c r="B63" s="321" t="s">
        <v>707</v>
      </c>
      <c r="C63" s="328" t="s">
        <v>371</v>
      </c>
      <c r="D63" s="328" t="s">
        <v>406</v>
      </c>
      <c r="E63" s="328" t="s">
        <v>431</v>
      </c>
      <c r="F63" s="328" t="s">
        <v>435</v>
      </c>
      <c r="G63" s="318"/>
      <c r="H63" s="318"/>
    </row>
    <row r="64" spans="1:8" ht="38.25" x14ac:dyDescent="0.2">
      <c r="A64" s="347" t="s">
        <v>718</v>
      </c>
      <c r="B64" s="321" t="s">
        <v>707</v>
      </c>
      <c r="C64" s="338" t="s">
        <v>371</v>
      </c>
      <c r="D64" s="338" t="s">
        <v>430</v>
      </c>
      <c r="E64" s="328" t="s">
        <v>437</v>
      </c>
      <c r="F64" s="338"/>
      <c r="G64" s="323">
        <f>SUM(G65)</f>
        <v>120</v>
      </c>
      <c r="H64" s="323">
        <f>SUM(H65)</f>
        <v>130</v>
      </c>
    </row>
    <row r="65" spans="1:8" ht="25.5" x14ac:dyDescent="0.2">
      <c r="A65" s="315" t="s">
        <v>709</v>
      </c>
      <c r="B65" s="321" t="s">
        <v>707</v>
      </c>
      <c r="C65" s="328" t="s">
        <v>371</v>
      </c>
      <c r="D65" s="328" t="s">
        <v>406</v>
      </c>
      <c r="E65" s="328" t="s">
        <v>437</v>
      </c>
      <c r="F65" s="328" t="s">
        <v>384</v>
      </c>
      <c r="G65" s="318">
        <v>120</v>
      </c>
      <c r="H65" s="318">
        <v>130</v>
      </c>
    </row>
    <row r="66" spans="1:8" s="327" customFormat="1" ht="49.5" customHeight="1" x14ac:dyDescent="0.2">
      <c r="A66" s="320" t="s">
        <v>438</v>
      </c>
      <c r="B66" s="338" t="s">
        <v>707</v>
      </c>
      <c r="C66" s="338" t="s">
        <v>371</v>
      </c>
      <c r="D66" s="338" t="s">
        <v>406</v>
      </c>
      <c r="E66" s="338" t="s">
        <v>439</v>
      </c>
      <c r="F66" s="338"/>
      <c r="G66" s="323">
        <f>SUM(G67)</f>
        <v>150</v>
      </c>
      <c r="H66" s="323"/>
    </row>
    <row r="67" spans="1:8" ht="25.5" x14ac:dyDescent="0.2">
      <c r="A67" s="315" t="s">
        <v>709</v>
      </c>
      <c r="B67" s="321" t="s">
        <v>707</v>
      </c>
      <c r="C67" s="328" t="s">
        <v>371</v>
      </c>
      <c r="D67" s="328" t="s">
        <v>406</v>
      </c>
      <c r="E67" s="328" t="s">
        <v>439</v>
      </c>
      <c r="F67" s="328" t="s">
        <v>384</v>
      </c>
      <c r="G67" s="318">
        <v>150</v>
      </c>
      <c r="H67" s="318"/>
    </row>
    <row r="68" spans="1:8" s="351" customFormat="1" ht="15.75" x14ac:dyDescent="0.25">
      <c r="A68" s="348" t="s">
        <v>440</v>
      </c>
      <c r="B68" s="349" t="s">
        <v>707</v>
      </c>
      <c r="C68" s="349" t="s">
        <v>373</v>
      </c>
      <c r="D68" s="349"/>
      <c r="E68" s="349"/>
      <c r="F68" s="349"/>
      <c r="G68" s="350">
        <f t="shared" ref="G68:H70" si="1">SUM(G69)</f>
        <v>100</v>
      </c>
      <c r="H68" s="350">
        <f t="shared" si="1"/>
        <v>41</v>
      </c>
    </row>
    <row r="69" spans="1:8" s="337" customFormat="1" ht="13.5" x14ac:dyDescent="0.25">
      <c r="A69" s="352" t="s">
        <v>441</v>
      </c>
      <c r="B69" s="325" t="s">
        <v>707</v>
      </c>
      <c r="C69" s="325" t="s">
        <v>373</v>
      </c>
      <c r="D69" s="325" t="s">
        <v>388</v>
      </c>
      <c r="E69" s="325"/>
      <c r="F69" s="325"/>
      <c r="G69" s="313">
        <f t="shared" si="1"/>
        <v>100</v>
      </c>
      <c r="H69" s="313">
        <f t="shared" si="1"/>
        <v>41</v>
      </c>
    </row>
    <row r="70" spans="1:8" s="337" customFormat="1" ht="40.5" x14ac:dyDescent="0.25">
      <c r="A70" s="310" t="s">
        <v>713</v>
      </c>
      <c r="B70" s="325" t="s">
        <v>707</v>
      </c>
      <c r="C70" s="325" t="s">
        <v>373</v>
      </c>
      <c r="D70" s="325" t="s">
        <v>388</v>
      </c>
      <c r="E70" s="325" t="s">
        <v>428</v>
      </c>
      <c r="F70" s="325"/>
      <c r="G70" s="313">
        <f t="shared" si="1"/>
        <v>100</v>
      </c>
      <c r="H70" s="313">
        <f t="shared" si="1"/>
        <v>41</v>
      </c>
    </row>
    <row r="71" spans="1:8" ht="25.5" x14ac:dyDescent="0.2">
      <c r="A71" s="315" t="s">
        <v>709</v>
      </c>
      <c r="B71" s="328" t="s">
        <v>707</v>
      </c>
      <c r="C71" s="328" t="s">
        <v>373</v>
      </c>
      <c r="D71" s="328" t="s">
        <v>388</v>
      </c>
      <c r="E71" s="328" t="s">
        <v>428</v>
      </c>
      <c r="F71" s="328" t="s">
        <v>384</v>
      </c>
      <c r="G71" s="318">
        <v>100</v>
      </c>
      <c r="H71" s="318">
        <v>41</v>
      </c>
    </row>
    <row r="72" spans="1:8" ht="40.5" x14ac:dyDescent="0.25">
      <c r="A72" s="310" t="s">
        <v>443</v>
      </c>
      <c r="B72" s="325" t="s">
        <v>707</v>
      </c>
      <c r="C72" s="312" t="s">
        <v>380</v>
      </c>
      <c r="D72" s="312" t="s">
        <v>444</v>
      </c>
      <c r="E72" s="312"/>
      <c r="F72" s="312"/>
      <c r="G72" s="318">
        <f>SUM(G73)</f>
        <v>500</v>
      </c>
      <c r="H72" s="318">
        <f>SUM(H73)</f>
        <v>500</v>
      </c>
    </row>
    <row r="73" spans="1:8" ht="27" x14ac:dyDescent="0.25">
      <c r="A73" s="310" t="s">
        <v>720</v>
      </c>
      <c r="B73" s="325" t="s">
        <v>707</v>
      </c>
      <c r="C73" s="312" t="s">
        <v>380</v>
      </c>
      <c r="D73" s="312" t="s">
        <v>444</v>
      </c>
      <c r="E73" s="312" t="s">
        <v>426</v>
      </c>
      <c r="F73" s="312"/>
      <c r="G73" s="318">
        <f>SUM(G74)</f>
        <v>500</v>
      </c>
      <c r="H73" s="318">
        <f>SUM(H74)</f>
        <v>500</v>
      </c>
    </row>
    <row r="74" spans="1:8" ht="40.5" x14ac:dyDescent="0.25">
      <c r="A74" s="310" t="s">
        <v>713</v>
      </c>
      <c r="B74" s="306" t="s">
        <v>707</v>
      </c>
      <c r="C74" s="307" t="s">
        <v>380</v>
      </c>
      <c r="D74" s="307" t="s">
        <v>444</v>
      </c>
      <c r="E74" s="307" t="s">
        <v>428</v>
      </c>
      <c r="F74" s="307"/>
      <c r="G74" s="318">
        <f>SUM(G75+G77)</f>
        <v>500</v>
      </c>
      <c r="H74" s="318">
        <f>SUM(H75+H77)</f>
        <v>500</v>
      </c>
    </row>
    <row r="75" spans="1:8" x14ac:dyDescent="0.2">
      <c r="A75" s="320" t="s">
        <v>445</v>
      </c>
      <c r="B75" s="321" t="s">
        <v>707</v>
      </c>
      <c r="C75" s="322" t="s">
        <v>380</v>
      </c>
      <c r="D75" s="322" t="s">
        <v>444</v>
      </c>
      <c r="E75" s="322" t="s">
        <v>428</v>
      </c>
      <c r="F75" s="322"/>
      <c r="G75" s="318">
        <f>SUM(G76)</f>
        <v>300</v>
      </c>
      <c r="H75" s="318">
        <f>SUM(H76)</f>
        <v>300</v>
      </c>
    </row>
    <row r="76" spans="1:8" ht="25.5" x14ac:dyDescent="0.2">
      <c r="A76" s="315" t="s">
        <v>709</v>
      </c>
      <c r="B76" s="328" t="s">
        <v>707</v>
      </c>
      <c r="C76" s="317" t="s">
        <v>380</v>
      </c>
      <c r="D76" s="317" t="s">
        <v>444</v>
      </c>
      <c r="E76" s="317" t="s">
        <v>428</v>
      </c>
      <c r="F76" s="317" t="s">
        <v>384</v>
      </c>
      <c r="G76" s="318">
        <v>300</v>
      </c>
      <c r="H76" s="318">
        <v>300</v>
      </c>
    </row>
    <row r="77" spans="1:8" ht="38.25" x14ac:dyDescent="0.2">
      <c r="A77" s="320" t="s">
        <v>446</v>
      </c>
      <c r="B77" s="321" t="s">
        <v>707</v>
      </c>
      <c r="C77" s="322" t="s">
        <v>380</v>
      </c>
      <c r="D77" s="322" t="s">
        <v>444</v>
      </c>
      <c r="E77" s="322" t="s">
        <v>428</v>
      </c>
      <c r="F77" s="322"/>
      <c r="G77" s="318">
        <f>SUM(G78)</f>
        <v>200</v>
      </c>
      <c r="H77" s="318">
        <f>SUM(H78)</f>
        <v>200</v>
      </c>
    </row>
    <row r="78" spans="1:8" ht="38.25" x14ac:dyDescent="0.2">
      <c r="A78" s="315" t="s">
        <v>434</v>
      </c>
      <c r="B78" s="328" t="s">
        <v>707</v>
      </c>
      <c r="C78" s="317" t="s">
        <v>380</v>
      </c>
      <c r="D78" s="317" t="s">
        <v>444</v>
      </c>
      <c r="E78" s="317" t="s">
        <v>428</v>
      </c>
      <c r="F78" s="317" t="s">
        <v>435</v>
      </c>
      <c r="G78" s="318">
        <v>200</v>
      </c>
      <c r="H78" s="318">
        <v>200</v>
      </c>
    </row>
    <row r="79" spans="1:8" ht="15.75" x14ac:dyDescent="0.25">
      <c r="A79" s="353" t="s">
        <v>447</v>
      </c>
      <c r="B79" s="303" t="s">
        <v>707</v>
      </c>
      <c r="C79" s="349" t="s">
        <v>388</v>
      </c>
      <c r="D79" s="349"/>
      <c r="E79" s="349"/>
      <c r="F79" s="349"/>
      <c r="G79" s="350">
        <f>SUM(G95+G88+G80+G85)</f>
        <v>17296</v>
      </c>
      <c r="H79" s="350">
        <f>SUM(H95+H88+H80+H85)</f>
        <v>8261</v>
      </c>
    </row>
    <row r="80" spans="1:8" x14ac:dyDescent="0.2">
      <c r="A80" s="305" t="s">
        <v>448</v>
      </c>
      <c r="B80" s="306" t="s">
        <v>707</v>
      </c>
      <c r="C80" s="306" t="s">
        <v>388</v>
      </c>
      <c r="D80" s="306" t="s">
        <v>373</v>
      </c>
      <c r="E80" s="306"/>
      <c r="F80" s="306"/>
      <c r="G80" s="308">
        <f>SUM(G81)</f>
        <v>9400</v>
      </c>
      <c r="H80" s="308">
        <f>SUM(H81)</f>
        <v>0</v>
      </c>
    </row>
    <row r="81" spans="1:8" s="335" customFormat="1" ht="15" x14ac:dyDescent="0.25">
      <c r="A81" s="310" t="s">
        <v>425</v>
      </c>
      <c r="B81" s="325" t="s">
        <v>707</v>
      </c>
      <c r="C81" s="306" t="s">
        <v>388</v>
      </c>
      <c r="D81" s="306" t="s">
        <v>373</v>
      </c>
      <c r="E81" s="325" t="s">
        <v>426</v>
      </c>
      <c r="F81" s="306"/>
      <c r="G81" s="308">
        <f>SUM(G82)</f>
        <v>9400</v>
      </c>
      <c r="H81" s="308">
        <f>SUM(H82)</f>
        <v>0</v>
      </c>
    </row>
    <row r="82" spans="1:8" ht="38.25" x14ac:dyDescent="0.2">
      <c r="A82" s="320" t="s">
        <v>449</v>
      </c>
      <c r="B82" s="321" t="s">
        <v>707</v>
      </c>
      <c r="C82" s="322" t="s">
        <v>388</v>
      </c>
      <c r="D82" s="322" t="s">
        <v>373</v>
      </c>
      <c r="E82" s="322" t="s">
        <v>451</v>
      </c>
      <c r="F82" s="322"/>
      <c r="G82" s="323">
        <f>SUM(G83+G84)</f>
        <v>9400</v>
      </c>
      <c r="H82" s="323">
        <f>SUM(H83+H84)</f>
        <v>0</v>
      </c>
    </row>
    <row r="83" spans="1:8" ht="25.5" x14ac:dyDescent="0.2">
      <c r="A83" s="315" t="s">
        <v>709</v>
      </c>
      <c r="B83" s="321" t="s">
        <v>707</v>
      </c>
      <c r="C83" s="322" t="s">
        <v>388</v>
      </c>
      <c r="D83" s="322" t="s">
        <v>373</v>
      </c>
      <c r="E83" s="322" t="s">
        <v>450</v>
      </c>
      <c r="F83" s="317" t="s">
        <v>384</v>
      </c>
      <c r="G83" s="318">
        <v>2900</v>
      </c>
      <c r="H83" s="318"/>
    </row>
    <row r="84" spans="1:8" s="314" customFormat="1" ht="39" x14ac:dyDescent="0.25">
      <c r="A84" s="315" t="s">
        <v>717</v>
      </c>
      <c r="B84" s="328" t="s">
        <v>707</v>
      </c>
      <c r="C84" s="328" t="s">
        <v>388</v>
      </c>
      <c r="D84" s="328" t="s">
        <v>373</v>
      </c>
      <c r="E84" s="328" t="s">
        <v>451</v>
      </c>
      <c r="F84" s="328" t="s">
        <v>433</v>
      </c>
      <c r="G84" s="318">
        <v>6500</v>
      </c>
      <c r="H84" s="318"/>
    </row>
    <row r="85" spans="1:8" s="339" customFormat="1" ht="14.25" x14ac:dyDescent="0.2">
      <c r="A85" s="324" t="s">
        <v>452</v>
      </c>
      <c r="B85" s="303" t="s">
        <v>707</v>
      </c>
      <c r="C85" s="303" t="s">
        <v>388</v>
      </c>
      <c r="D85" s="303" t="s">
        <v>453</v>
      </c>
      <c r="E85" s="303"/>
      <c r="F85" s="303"/>
      <c r="G85" s="304">
        <f>SUM(G86)</f>
        <v>11</v>
      </c>
      <c r="H85" s="304">
        <f>SUM(H86)</f>
        <v>11</v>
      </c>
    </row>
    <row r="86" spans="1:8" s="314" customFormat="1" ht="51.75" x14ac:dyDescent="0.25">
      <c r="A86" s="320" t="s">
        <v>789</v>
      </c>
      <c r="B86" s="338" t="s">
        <v>707</v>
      </c>
      <c r="C86" s="338" t="s">
        <v>388</v>
      </c>
      <c r="D86" s="338" t="s">
        <v>453</v>
      </c>
      <c r="E86" s="338" t="s">
        <v>615</v>
      </c>
      <c r="F86" s="338"/>
      <c r="G86" s="323">
        <f>SUM(G87)</f>
        <v>11</v>
      </c>
      <c r="H86" s="323">
        <f>SUM(H87)</f>
        <v>11</v>
      </c>
    </row>
    <row r="87" spans="1:8" s="314" customFormat="1" ht="15" x14ac:dyDescent="0.25">
      <c r="A87" s="315" t="s">
        <v>385</v>
      </c>
      <c r="B87" s="328" t="s">
        <v>707</v>
      </c>
      <c r="C87" s="328" t="s">
        <v>388</v>
      </c>
      <c r="D87" s="328" t="s">
        <v>453</v>
      </c>
      <c r="E87" s="328" t="s">
        <v>615</v>
      </c>
      <c r="F87" s="328" t="s">
        <v>386</v>
      </c>
      <c r="G87" s="318">
        <v>11</v>
      </c>
      <c r="H87" s="318">
        <v>11</v>
      </c>
    </row>
    <row r="88" spans="1:8" x14ac:dyDescent="0.2">
      <c r="A88" s="305" t="s">
        <v>456</v>
      </c>
      <c r="B88" s="306" t="s">
        <v>707</v>
      </c>
      <c r="C88" s="307" t="s">
        <v>388</v>
      </c>
      <c r="D88" s="307" t="s">
        <v>457</v>
      </c>
      <c r="E88" s="307"/>
      <c r="F88" s="307"/>
      <c r="G88" s="308">
        <f>SUM(G89)</f>
        <v>7785</v>
      </c>
      <c r="H88" s="308">
        <f>SUM(H89)</f>
        <v>8150</v>
      </c>
    </row>
    <row r="89" spans="1:8" ht="27" x14ac:dyDescent="0.25">
      <c r="A89" s="310" t="s">
        <v>720</v>
      </c>
      <c r="B89" s="325" t="s">
        <v>707</v>
      </c>
      <c r="C89" s="325" t="s">
        <v>388</v>
      </c>
      <c r="D89" s="325" t="s">
        <v>457</v>
      </c>
      <c r="E89" s="325" t="s">
        <v>426</v>
      </c>
      <c r="F89" s="325"/>
      <c r="G89" s="313">
        <f>SUM(G90+G93)</f>
        <v>7785</v>
      </c>
      <c r="H89" s="313">
        <f>SUM(H90)</f>
        <v>8150</v>
      </c>
    </row>
    <row r="90" spans="1:8" ht="51" x14ac:dyDescent="0.2">
      <c r="A90" s="320" t="s">
        <v>790</v>
      </c>
      <c r="B90" s="321" t="s">
        <v>707</v>
      </c>
      <c r="C90" s="322" t="s">
        <v>388</v>
      </c>
      <c r="D90" s="322" t="s">
        <v>457</v>
      </c>
      <c r="E90" s="322" t="s">
        <v>459</v>
      </c>
      <c r="F90" s="322"/>
      <c r="G90" s="355">
        <f>SUM(G91+G92)</f>
        <v>7785</v>
      </c>
      <c r="H90" s="355">
        <f>SUM(H91+H92)</f>
        <v>8150</v>
      </c>
    </row>
    <row r="91" spans="1:8" ht="25.5" x14ac:dyDescent="0.2">
      <c r="A91" s="315" t="s">
        <v>709</v>
      </c>
      <c r="B91" s="328" t="s">
        <v>707</v>
      </c>
      <c r="C91" s="317" t="s">
        <v>388</v>
      </c>
      <c r="D91" s="317" t="s">
        <v>457</v>
      </c>
      <c r="E91" s="317" t="s">
        <v>725</v>
      </c>
      <c r="F91" s="317" t="s">
        <v>384</v>
      </c>
      <c r="G91" s="318">
        <v>7785</v>
      </c>
      <c r="H91" s="318">
        <v>8150</v>
      </c>
    </row>
    <row r="92" spans="1:8" ht="38.25" hidden="1" x14ac:dyDescent="0.2">
      <c r="A92" s="315" t="s">
        <v>434</v>
      </c>
      <c r="B92" s="328" t="s">
        <v>707</v>
      </c>
      <c r="C92" s="317" t="s">
        <v>388</v>
      </c>
      <c r="D92" s="317" t="s">
        <v>457</v>
      </c>
      <c r="E92" s="317" t="s">
        <v>725</v>
      </c>
      <c r="F92" s="317" t="s">
        <v>435</v>
      </c>
      <c r="G92" s="318"/>
      <c r="H92" s="318"/>
    </row>
    <row r="93" spans="1:8" ht="37.5" hidden="1" customHeight="1" x14ac:dyDescent="0.2">
      <c r="A93" s="320" t="s">
        <v>791</v>
      </c>
      <c r="B93" s="328" t="s">
        <v>707</v>
      </c>
      <c r="C93" s="317" t="s">
        <v>388</v>
      </c>
      <c r="D93" s="317" t="s">
        <v>457</v>
      </c>
      <c r="E93" s="317" t="s">
        <v>723</v>
      </c>
      <c r="F93" s="317"/>
      <c r="G93" s="318">
        <f>SUM(G94)</f>
        <v>0</v>
      </c>
      <c r="H93" s="318"/>
    </row>
    <row r="94" spans="1:8" ht="38.25" hidden="1" x14ac:dyDescent="0.2">
      <c r="A94" s="315" t="s">
        <v>434</v>
      </c>
      <c r="B94" s="328" t="s">
        <v>707</v>
      </c>
      <c r="C94" s="317" t="s">
        <v>388</v>
      </c>
      <c r="D94" s="317" t="s">
        <v>457</v>
      </c>
      <c r="E94" s="317" t="s">
        <v>723</v>
      </c>
      <c r="F94" s="317" t="s">
        <v>435</v>
      </c>
      <c r="G94" s="318"/>
      <c r="H94" s="318"/>
    </row>
    <row r="95" spans="1:8" s="356" customFormat="1" ht="26.25" x14ac:dyDescent="0.25">
      <c r="A95" s="305" t="s">
        <v>461</v>
      </c>
      <c r="B95" s="306" t="s">
        <v>707</v>
      </c>
      <c r="C95" s="306" t="s">
        <v>388</v>
      </c>
      <c r="D95" s="306" t="s">
        <v>462</v>
      </c>
      <c r="E95" s="306"/>
      <c r="F95" s="306"/>
      <c r="G95" s="308">
        <f>SUM(G96)</f>
        <v>100</v>
      </c>
      <c r="H95" s="308">
        <f>SUM(H96)</f>
        <v>100</v>
      </c>
    </row>
    <row r="96" spans="1:8" s="319" customFormat="1" ht="13.5" x14ac:dyDescent="0.25">
      <c r="A96" s="310" t="s">
        <v>425</v>
      </c>
      <c r="B96" s="317" t="s">
        <v>707</v>
      </c>
      <c r="C96" s="306" t="s">
        <v>388</v>
      </c>
      <c r="D96" s="306" t="s">
        <v>462</v>
      </c>
      <c r="E96" s="306" t="s">
        <v>727</v>
      </c>
      <c r="F96" s="306"/>
      <c r="G96" s="308">
        <f>SUM(G99+G101+G97)</f>
        <v>100</v>
      </c>
      <c r="H96" s="308">
        <f>SUM(H99+H101+H97)</f>
        <v>100</v>
      </c>
    </row>
    <row r="97" spans="1:8" ht="51" hidden="1" x14ac:dyDescent="0.2">
      <c r="A97" s="320" t="s">
        <v>728</v>
      </c>
      <c r="B97" s="357" t="s">
        <v>707</v>
      </c>
      <c r="C97" s="338" t="s">
        <v>388</v>
      </c>
      <c r="D97" s="338" t="s">
        <v>462</v>
      </c>
      <c r="E97" s="338" t="s">
        <v>431</v>
      </c>
      <c r="F97" s="338"/>
      <c r="G97" s="323">
        <f>SUM(G98)</f>
        <v>0</v>
      </c>
      <c r="H97" s="323">
        <f>SUM(H98)</f>
        <v>0</v>
      </c>
    </row>
    <row r="98" spans="1:8" ht="25.5" hidden="1" x14ac:dyDescent="0.2">
      <c r="A98" s="315" t="s">
        <v>709</v>
      </c>
      <c r="B98" s="357" t="s">
        <v>707</v>
      </c>
      <c r="C98" s="317" t="s">
        <v>388</v>
      </c>
      <c r="D98" s="317" t="s">
        <v>462</v>
      </c>
      <c r="E98" s="317" t="s">
        <v>431</v>
      </c>
      <c r="F98" s="317" t="s">
        <v>384</v>
      </c>
      <c r="G98" s="358"/>
      <c r="H98" s="358"/>
    </row>
    <row r="99" spans="1:8" s="327" customFormat="1" ht="63.75" hidden="1" x14ac:dyDescent="0.2">
      <c r="A99" s="320" t="s">
        <v>729</v>
      </c>
      <c r="B99" s="322" t="s">
        <v>707</v>
      </c>
      <c r="C99" s="322" t="s">
        <v>388</v>
      </c>
      <c r="D99" s="322" t="s">
        <v>462</v>
      </c>
      <c r="E99" s="322" t="s">
        <v>730</v>
      </c>
      <c r="F99" s="322"/>
      <c r="G99" s="355">
        <f>SUM(G100)</f>
        <v>0</v>
      </c>
      <c r="H99" s="355">
        <f>SUM(H100)</f>
        <v>0</v>
      </c>
    </row>
    <row r="100" spans="1:8" s="327" customFormat="1" ht="25.5" hidden="1" x14ac:dyDescent="0.2">
      <c r="A100" s="315" t="s">
        <v>709</v>
      </c>
      <c r="B100" s="317" t="s">
        <v>707</v>
      </c>
      <c r="C100" s="322" t="s">
        <v>388</v>
      </c>
      <c r="D100" s="317" t="s">
        <v>462</v>
      </c>
      <c r="E100" s="328" t="s">
        <v>730</v>
      </c>
      <c r="F100" s="317" t="s">
        <v>384</v>
      </c>
      <c r="G100" s="318"/>
      <c r="H100" s="318"/>
    </row>
    <row r="101" spans="1:8" s="359" customFormat="1" ht="51" x14ac:dyDescent="0.2">
      <c r="A101" s="320" t="s">
        <v>731</v>
      </c>
      <c r="B101" s="338" t="s">
        <v>707</v>
      </c>
      <c r="C101" s="322" t="s">
        <v>388</v>
      </c>
      <c r="D101" s="322" t="s">
        <v>462</v>
      </c>
      <c r="E101" s="322" t="s">
        <v>464</v>
      </c>
      <c r="F101" s="322"/>
      <c r="G101" s="318">
        <f>SUM(G102)</f>
        <v>100</v>
      </c>
      <c r="H101" s="318">
        <f>SUM(H102)</f>
        <v>100</v>
      </c>
    </row>
    <row r="102" spans="1:8" x14ac:dyDescent="0.2">
      <c r="A102" s="315" t="s">
        <v>385</v>
      </c>
      <c r="B102" s="328" t="s">
        <v>707</v>
      </c>
      <c r="C102" s="317" t="s">
        <v>388</v>
      </c>
      <c r="D102" s="317" t="s">
        <v>462</v>
      </c>
      <c r="E102" s="317" t="s">
        <v>464</v>
      </c>
      <c r="F102" s="317" t="s">
        <v>386</v>
      </c>
      <c r="G102" s="318">
        <v>100</v>
      </c>
      <c r="H102" s="318">
        <v>100</v>
      </c>
    </row>
    <row r="103" spans="1:8" s="356" customFormat="1" ht="15.75" x14ac:dyDescent="0.25">
      <c r="A103" s="353" t="s">
        <v>465</v>
      </c>
      <c r="B103" s="303" t="s">
        <v>707</v>
      </c>
      <c r="C103" s="303" t="s">
        <v>397</v>
      </c>
      <c r="D103" s="349"/>
      <c r="E103" s="349"/>
      <c r="F103" s="349"/>
      <c r="G103" s="350">
        <f>SUM(G104+G110+G122)</f>
        <v>80145</v>
      </c>
      <c r="H103" s="350">
        <f>SUM(H104+H110+H122)</f>
        <v>69045</v>
      </c>
    </row>
    <row r="104" spans="1:8" ht="15" x14ac:dyDescent="0.25">
      <c r="A104" s="364" t="s">
        <v>466</v>
      </c>
      <c r="B104" s="325" t="s">
        <v>707</v>
      </c>
      <c r="C104" s="361" t="s">
        <v>397</v>
      </c>
      <c r="D104" s="361" t="s">
        <v>371</v>
      </c>
      <c r="E104" s="361"/>
      <c r="F104" s="361"/>
      <c r="G104" s="362">
        <f>SUM(G105)</f>
        <v>11700</v>
      </c>
      <c r="H104" s="362">
        <f>SUM(H105)</f>
        <v>13500</v>
      </c>
    </row>
    <row r="105" spans="1:8" ht="13.5" x14ac:dyDescent="0.25">
      <c r="A105" s="310" t="s">
        <v>425</v>
      </c>
      <c r="B105" s="325" t="s">
        <v>707</v>
      </c>
      <c r="C105" s="312" t="s">
        <v>397</v>
      </c>
      <c r="D105" s="312" t="s">
        <v>371</v>
      </c>
      <c r="E105" s="312" t="s">
        <v>426</v>
      </c>
      <c r="F105" s="312"/>
      <c r="G105" s="363">
        <f>SUM(G106)</f>
        <v>11700</v>
      </c>
      <c r="H105" s="363">
        <f>SUM(H106)</f>
        <v>13500</v>
      </c>
    </row>
    <row r="106" spans="1:8" s="327" customFormat="1" ht="49.5" customHeight="1" x14ac:dyDescent="0.2">
      <c r="A106" s="320" t="s">
        <v>734</v>
      </c>
      <c r="B106" s="338" t="s">
        <v>707</v>
      </c>
      <c r="C106" s="338" t="s">
        <v>735</v>
      </c>
      <c r="D106" s="338" t="s">
        <v>371</v>
      </c>
      <c r="E106" s="338" t="s">
        <v>468</v>
      </c>
      <c r="F106" s="338"/>
      <c r="G106" s="323">
        <f>SUM(G107+G108+G109)</f>
        <v>11700</v>
      </c>
      <c r="H106" s="323">
        <f>SUM(H107+H108+H109)</f>
        <v>13500</v>
      </c>
    </row>
    <row r="107" spans="1:8" s="319" customFormat="1" ht="25.5" hidden="1" x14ac:dyDescent="0.2">
      <c r="A107" s="315" t="s">
        <v>709</v>
      </c>
      <c r="B107" s="328" t="s">
        <v>707</v>
      </c>
      <c r="C107" s="328" t="s">
        <v>397</v>
      </c>
      <c r="D107" s="328" t="s">
        <v>371</v>
      </c>
      <c r="E107" s="328" t="s">
        <v>468</v>
      </c>
      <c r="F107" s="328" t="s">
        <v>384</v>
      </c>
      <c r="G107" s="318"/>
      <c r="H107" s="318"/>
    </row>
    <row r="108" spans="1:8" s="319" customFormat="1" ht="25.5" x14ac:dyDescent="0.2">
      <c r="A108" s="315" t="s">
        <v>709</v>
      </c>
      <c r="B108" s="328" t="s">
        <v>707</v>
      </c>
      <c r="C108" s="328" t="s">
        <v>397</v>
      </c>
      <c r="D108" s="328" t="s">
        <v>371</v>
      </c>
      <c r="E108" s="328" t="s">
        <v>468</v>
      </c>
      <c r="F108" s="328" t="s">
        <v>384</v>
      </c>
      <c r="G108" s="318">
        <v>8500</v>
      </c>
      <c r="H108" s="318">
        <v>10000</v>
      </c>
    </row>
    <row r="109" spans="1:8" s="319" customFormat="1" x14ac:dyDescent="0.2">
      <c r="A109" s="315" t="s">
        <v>385</v>
      </c>
      <c r="B109" s="328" t="s">
        <v>707</v>
      </c>
      <c r="C109" s="328" t="s">
        <v>397</v>
      </c>
      <c r="D109" s="328" t="s">
        <v>371</v>
      </c>
      <c r="E109" s="328" t="s">
        <v>469</v>
      </c>
      <c r="F109" s="328" t="s">
        <v>386</v>
      </c>
      <c r="G109" s="318">
        <v>3200</v>
      </c>
      <c r="H109" s="318">
        <v>3500</v>
      </c>
    </row>
    <row r="110" spans="1:8" ht="13.5" x14ac:dyDescent="0.25">
      <c r="A110" s="310" t="s">
        <v>471</v>
      </c>
      <c r="B110" s="325" t="s">
        <v>707</v>
      </c>
      <c r="C110" s="325" t="s">
        <v>397</v>
      </c>
      <c r="D110" s="325" t="s">
        <v>380</v>
      </c>
      <c r="E110" s="325"/>
      <c r="F110" s="325"/>
      <c r="G110" s="313">
        <f>SUM(G117+G113+G111)</f>
        <v>53945</v>
      </c>
      <c r="H110" s="313">
        <f>SUM(H117+H113+H111)</f>
        <v>45045</v>
      </c>
    </row>
    <row r="111" spans="1:8" s="327" customFormat="1" ht="51" hidden="1" x14ac:dyDescent="0.2">
      <c r="A111" s="315" t="s">
        <v>747</v>
      </c>
      <c r="B111" s="328" t="s">
        <v>707</v>
      </c>
      <c r="C111" s="328" t="s">
        <v>397</v>
      </c>
      <c r="D111" s="328" t="s">
        <v>380</v>
      </c>
      <c r="E111" s="328" t="s">
        <v>750</v>
      </c>
      <c r="F111" s="328"/>
      <c r="G111" s="318">
        <f>SUM(G112)</f>
        <v>0</v>
      </c>
      <c r="H111" s="318">
        <f>SUM(H112)</f>
        <v>0</v>
      </c>
    </row>
    <row r="112" spans="1:8" ht="38.25" hidden="1" x14ac:dyDescent="0.2">
      <c r="A112" s="320" t="s">
        <v>434</v>
      </c>
      <c r="B112" s="338" t="s">
        <v>707</v>
      </c>
      <c r="C112" s="338" t="s">
        <v>397</v>
      </c>
      <c r="D112" s="338" t="s">
        <v>380</v>
      </c>
      <c r="E112" s="338" t="s">
        <v>750</v>
      </c>
      <c r="F112" s="338" t="s">
        <v>435</v>
      </c>
      <c r="G112" s="323"/>
      <c r="H112" s="323"/>
    </row>
    <row r="113" spans="1:8" s="319" customFormat="1" ht="51" x14ac:dyDescent="0.2">
      <c r="A113" s="320" t="s">
        <v>474</v>
      </c>
      <c r="B113" s="342" t="s">
        <v>707</v>
      </c>
      <c r="C113" s="322" t="s">
        <v>397</v>
      </c>
      <c r="D113" s="322" t="s">
        <v>380</v>
      </c>
      <c r="E113" s="322" t="s">
        <v>475</v>
      </c>
      <c r="F113" s="322"/>
      <c r="G113" s="355">
        <f>SUM(G114:G116)</f>
        <v>13550</v>
      </c>
      <c r="H113" s="355">
        <f>SUM(H114:H116)</f>
        <v>4650</v>
      </c>
    </row>
    <row r="114" spans="1:8" s="319" customFormat="1" ht="25.5" x14ac:dyDescent="0.2">
      <c r="A114" s="315" t="s">
        <v>709</v>
      </c>
      <c r="B114" s="317" t="s">
        <v>707</v>
      </c>
      <c r="C114" s="317" t="s">
        <v>397</v>
      </c>
      <c r="D114" s="317" t="s">
        <v>380</v>
      </c>
      <c r="E114" s="317" t="s">
        <v>475</v>
      </c>
      <c r="F114" s="322" t="s">
        <v>384</v>
      </c>
      <c r="G114" s="355">
        <v>6530</v>
      </c>
      <c r="H114" s="355">
        <v>3000</v>
      </c>
    </row>
    <row r="115" spans="1:8" s="319" customFormat="1" ht="38.25" x14ac:dyDescent="0.2">
      <c r="A115" s="315" t="s">
        <v>717</v>
      </c>
      <c r="B115" s="317" t="s">
        <v>707</v>
      </c>
      <c r="C115" s="317" t="s">
        <v>397</v>
      </c>
      <c r="D115" s="317" t="s">
        <v>380</v>
      </c>
      <c r="E115" s="317" t="s">
        <v>475</v>
      </c>
      <c r="F115" s="317" t="s">
        <v>433</v>
      </c>
      <c r="G115" s="358">
        <v>6500</v>
      </c>
      <c r="H115" s="358">
        <v>1100</v>
      </c>
    </row>
    <row r="116" spans="1:8" ht="38.25" x14ac:dyDescent="0.2">
      <c r="A116" s="315" t="s">
        <v>434</v>
      </c>
      <c r="B116" s="317" t="s">
        <v>707</v>
      </c>
      <c r="C116" s="317" t="s">
        <v>397</v>
      </c>
      <c r="D116" s="317" t="s">
        <v>380</v>
      </c>
      <c r="E116" s="317" t="s">
        <v>475</v>
      </c>
      <c r="F116" s="328" t="s">
        <v>435</v>
      </c>
      <c r="G116" s="318">
        <v>520</v>
      </c>
      <c r="H116" s="318">
        <v>550</v>
      </c>
    </row>
    <row r="117" spans="1:8" s="346" customFormat="1" ht="13.5" x14ac:dyDescent="0.25">
      <c r="A117" s="315" t="s">
        <v>471</v>
      </c>
      <c r="B117" s="328" t="s">
        <v>707</v>
      </c>
      <c r="C117" s="328" t="s">
        <v>397</v>
      </c>
      <c r="D117" s="328" t="s">
        <v>380</v>
      </c>
      <c r="E117" s="328" t="s">
        <v>475</v>
      </c>
      <c r="F117" s="328"/>
      <c r="G117" s="318">
        <f>SUM(G118+G120)</f>
        <v>40395</v>
      </c>
      <c r="H117" s="318">
        <f>SUM(H118+H120)</f>
        <v>40395</v>
      </c>
    </row>
    <row r="118" spans="1:8" s="359" customFormat="1" ht="25.5" x14ac:dyDescent="0.2">
      <c r="A118" s="347" t="s">
        <v>476</v>
      </c>
      <c r="B118" s="338" t="s">
        <v>707</v>
      </c>
      <c r="C118" s="338" t="s">
        <v>397</v>
      </c>
      <c r="D118" s="338" t="s">
        <v>380</v>
      </c>
      <c r="E118" s="338" t="s">
        <v>477</v>
      </c>
      <c r="F118" s="338"/>
      <c r="G118" s="323">
        <f>SUM(G119)</f>
        <v>37000</v>
      </c>
      <c r="H118" s="323">
        <f>SUM(H119)</f>
        <v>37000</v>
      </c>
    </row>
    <row r="119" spans="1:8" ht="38.25" x14ac:dyDescent="0.2">
      <c r="A119" s="315" t="s">
        <v>434</v>
      </c>
      <c r="B119" s="317" t="s">
        <v>707</v>
      </c>
      <c r="C119" s="328" t="s">
        <v>397</v>
      </c>
      <c r="D119" s="328" t="s">
        <v>380</v>
      </c>
      <c r="E119" s="328" t="s">
        <v>477</v>
      </c>
      <c r="F119" s="328" t="s">
        <v>435</v>
      </c>
      <c r="G119" s="318">
        <v>37000</v>
      </c>
      <c r="H119" s="318">
        <v>37000</v>
      </c>
    </row>
    <row r="120" spans="1:8" x14ac:dyDescent="0.2">
      <c r="A120" s="347" t="s">
        <v>480</v>
      </c>
      <c r="B120" s="342" t="s">
        <v>707</v>
      </c>
      <c r="C120" s="338" t="s">
        <v>397</v>
      </c>
      <c r="D120" s="338" t="s">
        <v>380</v>
      </c>
      <c r="E120" s="338" t="s">
        <v>481</v>
      </c>
      <c r="F120" s="338"/>
      <c r="G120" s="323">
        <f>SUM(G121)</f>
        <v>3395</v>
      </c>
      <c r="H120" s="323">
        <f>SUM(H121)</f>
        <v>3395</v>
      </c>
    </row>
    <row r="121" spans="1:8" s="327" customFormat="1" ht="38.25" x14ac:dyDescent="0.2">
      <c r="A121" s="315" t="s">
        <v>434</v>
      </c>
      <c r="B121" s="338" t="s">
        <v>707</v>
      </c>
      <c r="C121" s="328" t="s">
        <v>397</v>
      </c>
      <c r="D121" s="328" t="s">
        <v>380</v>
      </c>
      <c r="E121" s="328" t="s">
        <v>481</v>
      </c>
      <c r="F121" s="328" t="s">
        <v>435</v>
      </c>
      <c r="G121" s="318">
        <v>3395</v>
      </c>
      <c r="H121" s="318">
        <v>3395</v>
      </c>
    </row>
    <row r="122" spans="1:8" ht="28.5" x14ac:dyDescent="0.2">
      <c r="A122" s="324" t="s">
        <v>482</v>
      </c>
      <c r="B122" s="303" t="s">
        <v>707</v>
      </c>
      <c r="C122" s="332" t="s">
        <v>397</v>
      </c>
      <c r="D122" s="332" t="s">
        <v>397</v>
      </c>
      <c r="E122" s="303"/>
      <c r="F122" s="303"/>
      <c r="G122" s="304">
        <f t="shared" ref="G122:H126" si="2">SUM(G123)</f>
        <v>14500</v>
      </c>
      <c r="H122" s="304">
        <f t="shared" si="2"/>
        <v>10500</v>
      </c>
    </row>
    <row r="123" spans="1:8" s="346" customFormat="1" ht="13.5" x14ac:dyDescent="0.25">
      <c r="A123" s="310" t="s">
        <v>425</v>
      </c>
      <c r="B123" s="312" t="s">
        <v>707</v>
      </c>
      <c r="C123" s="312" t="s">
        <v>397</v>
      </c>
      <c r="D123" s="312" t="s">
        <v>397</v>
      </c>
      <c r="E123" s="325" t="s">
        <v>426</v>
      </c>
      <c r="F123" s="325"/>
      <c r="G123" s="313">
        <f>SUM(G126+G124+G128)</f>
        <v>14500</v>
      </c>
      <c r="H123" s="313">
        <f>SUM(H126+H124+H128)</f>
        <v>10500</v>
      </c>
    </row>
    <row r="124" spans="1:8" s="346" customFormat="1" ht="39" x14ac:dyDescent="0.25">
      <c r="A124" s="320" t="s">
        <v>484</v>
      </c>
      <c r="B124" s="322" t="s">
        <v>707</v>
      </c>
      <c r="C124" s="322" t="s">
        <v>397</v>
      </c>
      <c r="D124" s="322" t="s">
        <v>397</v>
      </c>
      <c r="E124" s="338" t="s">
        <v>485</v>
      </c>
      <c r="F124" s="325"/>
      <c r="G124" s="313">
        <f>SUM(G125)</f>
        <v>14000</v>
      </c>
      <c r="H124" s="313">
        <f>SUM(H125)</f>
        <v>10500</v>
      </c>
    </row>
    <row r="125" spans="1:8" s="319" customFormat="1" ht="38.25" x14ac:dyDescent="0.2">
      <c r="A125" s="315" t="s">
        <v>434</v>
      </c>
      <c r="B125" s="317" t="s">
        <v>707</v>
      </c>
      <c r="C125" s="317" t="s">
        <v>397</v>
      </c>
      <c r="D125" s="317" t="s">
        <v>397</v>
      </c>
      <c r="E125" s="328" t="s">
        <v>485</v>
      </c>
      <c r="F125" s="328" t="s">
        <v>435</v>
      </c>
      <c r="G125" s="318">
        <v>14000</v>
      </c>
      <c r="H125" s="318">
        <v>10500</v>
      </c>
    </row>
    <row r="126" spans="1:8" ht="51" x14ac:dyDescent="0.2">
      <c r="A126" s="320" t="s">
        <v>488</v>
      </c>
      <c r="B126" s="321" t="s">
        <v>707</v>
      </c>
      <c r="C126" s="322" t="s">
        <v>397</v>
      </c>
      <c r="D126" s="322" t="s">
        <v>397</v>
      </c>
      <c r="E126" s="338" t="s">
        <v>489</v>
      </c>
      <c r="F126" s="338"/>
      <c r="G126" s="323">
        <f t="shared" si="2"/>
        <v>500</v>
      </c>
      <c r="H126" s="323">
        <f t="shared" si="2"/>
        <v>0</v>
      </c>
    </row>
    <row r="127" spans="1:8" s="319" customFormat="1" ht="25.5" x14ac:dyDescent="0.2">
      <c r="A127" s="315" t="s">
        <v>709</v>
      </c>
      <c r="B127" s="328" t="s">
        <v>707</v>
      </c>
      <c r="C127" s="317" t="s">
        <v>397</v>
      </c>
      <c r="D127" s="317" t="s">
        <v>397</v>
      </c>
      <c r="E127" s="328" t="s">
        <v>489</v>
      </c>
      <c r="F127" s="328" t="s">
        <v>384</v>
      </c>
      <c r="G127" s="318">
        <v>500</v>
      </c>
      <c r="H127" s="318"/>
    </row>
    <row r="128" spans="1:8" s="327" customFormat="1" ht="51" hidden="1" x14ac:dyDescent="0.2">
      <c r="A128" s="320" t="s">
        <v>792</v>
      </c>
      <c r="B128" s="338" t="s">
        <v>707</v>
      </c>
      <c r="C128" s="322" t="s">
        <v>397</v>
      </c>
      <c r="D128" s="322" t="s">
        <v>397</v>
      </c>
      <c r="E128" s="338" t="s">
        <v>491</v>
      </c>
      <c r="F128" s="338"/>
      <c r="G128" s="323">
        <f>SUM(G129)</f>
        <v>0</v>
      </c>
      <c r="H128" s="323">
        <f>SUM(H129)</f>
        <v>0</v>
      </c>
    </row>
    <row r="129" spans="1:8" s="319" customFormat="1" ht="25.5" hidden="1" x14ac:dyDescent="0.2">
      <c r="A129" s="315" t="s">
        <v>709</v>
      </c>
      <c r="B129" s="328" t="s">
        <v>707</v>
      </c>
      <c r="C129" s="317" t="s">
        <v>397</v>
      </c>
      <c r="D129" s="317" t="s">
        <v>397</v>
      </c>
      <c r="E129" s="338" t="s">
        <v>491</v>
      </c>
      <c r="F129" s="328" t="s">
        <v>384</v>
      </c>
      <c r="G129" s="318"/>
      <c r="H129" s="318"/>
    </row>
    <row r="130" spans="1:8" ht="14.25" x14ac:dyDescent="0.2">
      <c r="A130" s="324" t="s">
        <v>492</v>
      </c>
      <c r="B130" s="332" t="s">
        <v>707</v>
      </c>
      <c r="C130" s="303" t="s">
        <v>493</v>
      </c>
      <c r="D130" s="303"/>
      <c r="E130" s="303"/>
      <c r="F130" s="303"/>
      <c r="G130" s="304">
        <f t="shared" ref="G130:H133" si="3">SUM(G131)</f>
        <v>18000</v>
      </c>
      <c r="H130" s="304">
        <f t="shared" si="3"/>
        <v>20130</v>
      </c>
    </row>
    <row r="131" spans="1:8" ht="25.5" x14ac:dyDescent="0.2">
      <c r="A131" s="305" t="s">
        <v>494</v>
      </c>
      <c r="B131" s="371">
        <v>510</v>
      </c>
      <c r="C131" s="307" t="s">
        <v>493</v>
      </c>
      <c r="D131" s="307" t="s">
        <v>397</v>
      </c>
      <c r="E131" s="307"/>
      <c r="F131" s="307"/>
      <c r="G131" s="308">
        <f t="shared" si="3"/>
        <v>18000</v>
      </c>
      <c r="H131" s="308">
        <f t="shared" si="3"/>
        <v>20130</v>
      </c>
    </row>
    <row r="132" spans="1:8" ht="13.5" x14ac:dyDescent="0.25">
      <c r="A132" s="310" t="s">
        <v>425</v>
      </c>
      <c r="B132" s="372">
        <v>510</v>
      </c>
      <c r="C132" s="312" t="s">
        <v>493</v>
      </c>
      <c r="D132" s="312" t="s">
        <v>397</v>
      </c>
      <c r="E132" s="307"/>
      <c r="F132" s="307"/>
      <c r="G132" s="313">
        <f t="shared" si="3"/>
        <v>18000</v>
      </c>
      <c r="H132" s="313">
        <f t="shared" si="3"/>
        <v>20130</v>
      </c>
    </row>
    <row r="133" spans="1:8" ht="38.25" x14ac:dyDescent="0.2">
      <c r="A133" s="320" t="s">
        <v>793</v>
      </c>
      <c r="B133" s="321" t="s">
        <v>707</v>
      </c>
      <c r="C133" s="338" t="s">
        <v>493</v>
      </c>
      <c r="D133" s="338" t="s">
        <v>397</v>
      </c>
      <c r="E133" s="338" t="s">
        <v>496</v>
      </c>
      <c r="F133" s="338"/>
      <c r="G133" s="323">
        <f t="shared" si="3"/>
        <v>18000</v>
      </c>
      <c r="H133" s="323">
        <f t="shared" si="3"/>
        <v>20130</v>
      </c>
    </row>
    <row r="134" spans="1:8" ht="25.5" x14ac:dyDescent="0.2">
      <c r="A134" s="315" t="s">
        <v>709</v>
      </c>
      <c r="B134" s="328" t="s">
        <v>707</v>
      </c>
      <c r="C134" s="328" t="s">
        <v>493</v>
      </c>
      <c r="D134" s="328" t="s">
        <v>397</v>
      </c>
      <c r="E134" s="328" t="s">
        <v>496</v>
      </c>
      <c r="F134" s="328" t="s">
        <v>384</v>
      </c>
      <c r="G134" s="318">
        <v>18000</v>
      </c>
      <c r="H134" s="318">
        <v>20130</v>
      </c>
    </row>
    <row r="135" spans="1:8" ht="15.75" x14ac:dyDescent="0.25">
      <c r="A135" s="353" t="s">
        <v>497</v>
      </c>
      <c r="B135" s="373" t="s">
        <v>707</v>
      </c>
      <c r="C135" s="349" t="s">
        <v>498</v>
      </c>
      <c r="D135" s="349"/>
      <c r="E135" s="349"/>
      <c r="F135" s="349"/>
      <c r="G135" s="350">
        <f>SUM(G136+G143+G155+G152+G165)</f>
        <v>447560.63000000006</v>
      </c>
      <c r="H135" s="350">
        <f>SUM(H136+H143+H155+H152+H165)</f>
        <v>486804.32000000007</v>
      </c>
    </row>
    <row r="136" spans="1:8" x14ac:dyDescent="0.2">
      <c r="A136" s="305" t="s">
        <v>499</v>
      </c>
      <c r="B136" s="307" t="s">
        <v>707</v>
      </c>
      <c r="C136" s="306" t="s">
        <v>498</v>
      </c>
      <c r="D136" s="306" t="s">
        <v>371</v>
      </c>
      <c r="E136" s="306"/>
      <c r="F136" s="306"/>
      <c r="G136" s="308">
        <f>SUM(G137+G139+G141)</f>
        <v>157686.64000000001</v>
      </c>
      <c r="H136" s="308">
        <f>SUM(H137+H139+H141)</f>
        <v>166843.75</v>
      </c>
    </row>
    <row r="137" spans="1:8" ht="140.25" x14ac:dyDescent="0.2">
      <c r="A137" s="347" t="s">
        <v>760</v>
      </c>
      <c r="B137" s="322" t="s">
        <v>707</v>
      </c>
      <c r="C137" s="338" t="s">
        <v>498</v>
      </c>
      <c r="D137" s="338" t="s">
        <v>371</v>
      </c>
      <c r="E137" s="338" t="s">
        <v>503</v>
      </c>
      <c r="F137" s="338"/>
      <c r="G137" s="323">
        <f>SUM(G138)</f>
        <v>119276.64</v>
      </c>
      <c r="H137" s="323">
        <f>SUM(H138)</f>
        <v>128433.75</v>
      </c>
    </row>
    <row r="138" spans="1:8" ht="38.25" x14ac:dyDescent="0.2">
      <c r="A138" s="315" t="s">
        <v>434</v>
      </c>
      <c r="B138" s="317" t="s">
        <v>707</v>
      </c>
      <c r="C138" s="328" t="s">
        <v>498</v>
      </c>
      <c r="D138" s="328" t="s">
        <v>371</v>
      </c>
      <c r="E138" s="328" t="s">
        <v>503</v>
      </c>
      <c r="F138" s="328" t="s">
        <v>435</v>
      </c>
      <c r="G138" s="318">
        <v>119276.64</v>
      </c>
      <c r="H138" s="318">
        <v>128433.75</v>
      </c>
    </row>
    <row r="139" spans="1:8" s="327" customFormat="1" ht="25.5" x14ac:dyDescent="0.2">
      <c r="A139" s="320" t="s">
        <v>500</v>
      </c>
      <c r="B139" s="322" t="s">
        <v>707</v>
      </c>
      <c r="C139" s="338" t="s">
        <v>498</v>
      </c>
      <c r="D139" s="338" t="s">
        <v>371</v>
      </c>
      <c r="E139" s="338" t="s">
        <v>501</v>
      </c>
      <c r="F139" s="338"/>
      <c r="G139" s="323">
        <f>SUM(G140)</f>
        <v>38310</v>
      </c>
      <c r="H139" s="323">
        <f>SUM(H140)</f>
        <v>38410</v>
      </c>
    </row>
    <row r="140" spans="1:8" ht="38.25" x14ac:dyDescent="0.2">
      <c r="A140" s="315" t="s">
        <v>434</v>
      </c>
      <c r="B140" s="317" t="s">
        <v>707</v>
      </c>
      <c r="C140" s="328" t="s">
        <v>498</v>
      </c>
      <c r="D140" s="328" t="s">
        <v>371</v>
      </c>
      <c r="E140" s="328" t="s">
        <v>501</v>
      </c>
      <c r="F140" s="328" t="s">
        <v>435</v>
      </c>
      <c r="G140" s="318">
        <v>38310</v>
      </c>
      <c r="H140" s="318">
        <v>38410</v>
      </c>
    </row>
    <row r="141" spans="1:8" s="327" customFormat="1" ht="39" customHeight="1" x14ac:dyDescent="0.2">
      <c r="A141" s="320" t="s">
        <v>504</v>
      </c>
      <c r="B141" s="322" t="s">
        <v>707</v>
      </c>
      <c r="C141" s="338" t="s">
        <v>498</v>
      </c>
      <c r="D141" s="338" t="s">
        <v>371</v>
      </c>
      <c r="E141" s="338" t="s">
        <v>505</v>
      </c>
      <c r="F141" s="338"/>
      <c r="G141" s="323">
        <f>SUM(G142)</f>
        <v>100</v>
      </c>
      <c r="H141" s="323">
        <f>SUM(H142)</f>
        <v>0</v>
      </c>
    </row>
    <row r="142" spans="1:8" ht="38.25" x14ac:dyDescent="0.2">
      <c r="A142" s="315" t="s">
        <v>434</v>
      </c>
      <c r="B142" s="317" t="s">
        <v>707</v>
      </c>
      <c r="C142" s="328" t="s">
        <v>498</v>
      </c>
      <c r="D142" s="328" t="s">
        <v>371</v>
      </c>
      <c r="E142" s="328" t="s">
        <v>505</v>
      </c>
      <c r="F142" s="328" t="s">
        <v>435</v>
      </c>
      <c r="G142" s="318">
        <v>100</v>
      </c>
      <c r="H142" s="318"/>
    </row>
    <row r="143" spans="1:8" x14ac:dyDescent="0.2">
      <c r="A143" s="305" t="s">
        <v>506</v>
      </c>
      <c r="B143" s="307" t="s">
        <v>707</v>
      </c>
      <c r="C143" s="306" t="s">
        <v>498</v>
      </c>
      <c r="D143" s="306" t="s">
        <v>373</v>
      </c>
      <c r="E143" s="306"/>
      <c r="F143" s="306"/>
      <c r="G143" s="308">
        <f>SUM(G146+G148+G150+G144)</f>
        <v>239952.90000000002</v>
      </c>
      <c r="H143" s="308">
        <f>SUM(H146+H148+H150+H144)</f>
        <v>270039.48000000004</v>
      </c>
    </row>
    <row r="144" spans="1:8" s="319" customFormat="1" ht="38.25" x14ac:dyDescent="0.2">
      <c r="A144" s="315" t="s">
        <v>759</v>
      </c>
      <c r="B144" s="317" t="s">
        <v>707</v>
      </c>
      <c r="C144" s="328" t="s">
        <v>498</v>
      </c>
      <c r="D144" s="328" t="s">
        <v>373</v>
      </c>
      <c r="E144" s="328" t="s">
        <v>507</v>
      </c>
      <c r="F144" s="328"/>
      <c r="G144" s="318">
        <f>SUM(G145)</f>
        <v>39691.050000000003</v>
      </c>
      <c r="H144" s="318">
        <f>SUM(H145)</f>
        <v>63713.99</v>
      </c>
    </row>
    <row r="145" spans="1:8" ht="38.25" x14ac:dyDescent="0.2">
      <c r="A145" s="320" t="s">
        <v>434</v>
      </c>
      <c r="B145" s="322" t="s">
        <v>707</v>
      </c>
      <c r="C145" s="338" t="s">
        <v>498</v>
      </c>
      <c r="D145" s="338" t="s">
        <v>373</v>
      </c>
      <c r="E145" s="328" t="s">
        <v>507</v>
      </c>
      <c r="F145" s="338" t="s">
        <v>435</v>
      </c>
      <c r="G145" s="323">
        <v>39691.050000000003</v>
      </c>
      <c r="H145" s="323">
        <v>63713.99</v>
      </c>
    </row>
    <row r="146" spans="1:8" s="319" customFormat="1" ht="38.25" x14ac:dyDescent="0.2">
      <c r="A146" s="315" t="s">
        <v>713</v>
      </c>
      <c r="B146" s="317" t="s">
        <v>707</v>
      </c>
      <c r="C146" s="317" t="s">
        <v>498</v>
      </c>
      <c r="D146" s="317" t="s">
        <v>373</v>
      </c>
      <c r="E146" s="317" t="s">
        <v>428</v>
      </c>
      <c r="F146" s="317"/>
      <c r="G146" s="358">
        <f>SUM(G147)</f>
        <v>2000</v>
      </c>
      <c r="H146" s="358">
        <f>SUM(H147)</f>
        <v>2000</v>
      </c>
    </row>
    <row r="147" spans="1:8" s="327" customFormat="1" ht="38.25" x14ac:dyDescent="0.2">
      <c r="A147" s="320" t="s">
        <v>434</v>
      </c>
      <c r="B147" s="322" t="s">
        <v>707</v>
      </c>
      <c r="C147" s="322" t="s">
        <v>498</v>
      </c>
      <c r="D147" s="322" t="s">
        <v>373</v>
      </c>
      <c r="E147" s="322" t="s">
        <v>428</v>
      </c>
      <c r="F147" s="322" t="s">
        <v>435</v>
      </c>
      <c r="G147" s="355">
        <v>2000</v>
      </c>
      <c r="H147" s="355">
        <v>2000</v>
      </c>
    </row>
    <row r="148" spans="1:8" s="319" customFormat="1" ht="37.5" customHeight="1" x14ac:dyDescent="0.2">
      <c r="A148" s="376" t="s">
        <v>508</v>
      </c>
      <c r="B148" s="317" t="s">
        <v>707</v>
      </c>
      <c r="C148" s="328" t="s">
        <v>498</v>
      </c>
      <c r="D148" s="328" t="s">
        <v>373</v>
      </c>
      <c r="E148" s="338" t="s">
        <v>509</v>
      </c>
      <c r="F148" s="328"/>
      <c r="G148" s="318">
        <f>SUM(G149)</f>
        <v>15489.03</v>
      </c>
      <c r="H148" s="318">
        <f>SUM(H149)</f>
        <v>15015.79</v>
      </c>
    </row>
    <row r="149" spans="1:8" s="327" customFormat="1" ht="38.25" x14ac:dyDescent="0.2">
      <c r="A149" s="320" t="s">
        <v>434</v>
      </c>
      <c r="B149" s="322" t="s">
        <v>707</v>
      </c>
      <c r="C149" s="338" t="s">
        <v>498</v>
      </c>
      <c r="D149" s="338" t="s">
        <v>373</v>
      </c>
      <c r="E149" s="338" t="s">
        <v>509</v>
      </c>
      <c r="F149" s="338" t="s">
        <v>435</v>
      </c>
      <c r="G149" s="323">
        <v>15489.03</v>
      </c>
      <c r="H149" s="323">
        <v>15015.79</v>
      </c>
    </row>
    <row r="150" spans="1:8" ht="140.25" x14ac:dyDescent="0.2">
      <c r="A150" s="376" t="s">
        <v>760</v>
      </c>
      <c r="B150" s="321" t="s">
        <v>707</v>
      </c>
      <c r="C150" s="322" t="s">
        <v>498</v>
      </c>
      <c r="D150" s="322" t="s">
        <v>373</v>
      </c>
      <c r="E150" s="322" t="s">
        <v>513</v>
      </c>
      <c r="F150" s="322"/>
      <c r="G150" s="355">
        <f>SUM(G151)</f>
        <v>182772.82</v>
      </c>
      <c r="H150" s="355">
        <f>SUM(H151)</f>
        <v>189309.7</v>
      </c>
    </row>
    <row r="151" spans="1:8" ht="38.25" x14ac:dyDescent="0.2">
      <c r="A151" s="320" t="s">
        <v>434</v>
      </c>
      <c r="B151" s="328" t="s">
        <v>707</v>
      </c>
      <c r="C151" s="317" t="s">
        <v>498</v>
      </c>
      <c r="D151" s="317" t="s">
        <v>373</v>
      </c>
      <c r="E151" s="317" t="s">
        <v>513</v>
      </c>
      <c r="F151" s="317" t="s">
        <v>435</v>
      </c>
      <c r="G151" s="358">
        <v>182772.82</v>
      </c>
      <c r="H151" s="358">
        <v>189309.7</v>
      </c>
    </row>
    <row r="152" spans="1:8" s="337" customFormat="1" x14ac:dyDescent="0.2">
      <c r="A152" s="305" t="s">
        <v>514</v>
      </c>
      <c r="B152" s="306" t="s">
        <v>707</v>
      </c>
      <c r="C152" s="307" t="s">
        <v>498</v>
      </c>
      <c r="D152" s="307" t="s">
        <v>380</v>
      </c>
      <c r="E152" s="307"/>
      <c r="F152" s="307"/>
      <c r="G152" s="334">
        <f>SUM(G153)</f>
        <v>44124</v>
      </c>
      <c r="H152" s="334">
        <f>SUM(H153)</f>
        <v>44124</v>
      </c>
    </row>
    <row r="153" spans="1:8" ht="38.25" x14ac:dyDescent="0.2">
      <c r="A153" s="315" t="s">
        <v>500</v>
      </c>
      <c r="B153" s="328" t="s">
        <v>707</v>
      </c>
      <c r="C153" s="317" t="s">
        <v>498</v>
      </c>
      <c r="D153" s="317" t="s">
        <v>380</v>
      </c>
      <c r="E153" s="317" t="s">
        <v>516</v>
      </c>
      <c r="F153" s="317"/>
      <c r="G153" s="358">
        <f>SUM(G154)</f>
        <v>44124</v>
      </c>
      <c r="H153" s="358">
        <f>SUM(H154)</f>
        <v>44124</v>
      </c>
    </row>
    <row r="154" spans="1:8" ht="38.25" x14ac:dyDescent="0.2">
      <c r="A154" s="315" t="s">
        <v>434</v>
      </c>
      <c r="B154" s="328" t="s">
        <v>707</v>
      </c>
      <c r="C154" s="317" t="s">
        <v>498</v>
      </c>
      <c r="D154" s="317" t="s">
        <v>380</v>
      </c>
      <c r="E154" s="317" t="s">
        <v>516</v>
      </c>
      <c r="F154" s="317" t="s">
        <v>435</v>
      </c>
      <c r="G154" s="358">
        <v>44124</v>
      </c>
      <c r="H154" s="358">
        <v>44124</v>
      </c>
    </row>
    <row r="155" spans="1:8" x14ac:dyDescent="0.2">
      <c r="A155" s="305" t="s">
        <v>763</v>
      </c>
      <c r="B155" s="307" t="s">
        <v>707</v>
      </c>
      <c r="C155" s="306" t="s">
        <v>498</v>
      </c>
      <c r="D155" s="306" t="s">
        <v>498</v>
      </c>
      <c r="E155" s="306"/>
      <c r="F155" s="306"/>
      <c r="G155" s="308">
        <f>SUM(G160+G158+G156)</f>
        <v>5547.09</v>
      </c>
      <c r="H155" s="308">
        <f>SUM(H160+H158+H156)</f>
        <v>5547.09</v>
      </c>
    </row>
    <row r="156" spans="1:8" s="346" customFormat="1" ht="27" x14ac:dyDescent="0.25">
      <c r="A156" s="352" t="s">
        <v>617</v>
      </c>
      <c r="B156" s="312" t="s">
        <v>707</v>
      </c>
      <c r="C156" s="325" t="s">
        <v>498</v>
      </c>
      <c r="D156" s="325" t="s">
        <v>498</v>
      </c>
      <c r="E156" s="325" t="s">
        <v>520</v>
      </c>
      <c r="F156" s="325"/>
      <c r="G156" s="313">
        <f>SUM(G157)</f>
        <v>3953.33</v>
      </c>
      <c r="H156" s="313">
        <f>SUM(H157)</f>
        <v>3953.33</v>
      </c>
    </row>
    <row r="157" spans="1:8" ht="38.25" x14ac:dyDescent="0.2">
      <c r="A157" s="315" t="s">
        <v>434</v>
      </c>
      <c r="B157" s="317" t="s">
        <v>707</v>
      </c>
      <c r="C157" s="328" t="s">
        <v>498</v>
      </c>
      <c r="D157" s="328" t="s">
        <v>498</v>
      </c>
      <c r="E157" s="328" t="s">
        <v>520</v>
      </c>
      <c r="F157" s="328" t="s">
        <v>435</v>
      </c>
      <c r="G157" s="318">
        <v>3953.33</v>
      </c>
      <c r="H157" s="318">
        <v>3953.33</v>
      </c>
    </row>
    <row r="158" spans="1:8" ht="27" x14ac:dyDescent="0.25">
      <c r="A158" s="352" t="s">
        <v>617</v>
      </c>
      <c r="B158" s="325" t="s">
        <v>707</v>
      </c>
      <c r="C158" s="325" t="s">
        <v>498</v>
      </c>
      <c r="D158" s="325" t="s">
        <v>498</v>
      </c>
      <c r="E158" s="325" t="s">
        <v>522</v>
      </c>
      <c r="F158" s="325"/>
      <c r="G158" s="313">
        <f>SUM(G159)</f>
        <v>1193.76</v>
      </c>
      <c r="H158" s="313">
        <f>SUM(H159)</f>
        <v>1193.76</v>
      </c>
    </row>
    <row r="159" spans="1:8" ht="38.25" x14ac:dyDescent="0.2">
      <c r="A159" s="315" t="s">
        <v>434</v>
      </c>
      <c r="B159" s="328" t="s">
        <v>707</v>
      </c>
      <c r="C159" s="328" t="s">
        <v>498</v>
      </c>
      <c r="D159" s="328" t="s">
        <v>498</v>
      </c>
      <c r="E159" s="328" t="s">
        <v>522</v>
      </c>
      <c r="F159" s="328" t="s">
        <v>435</v>
      </c>
      <c r="G159" s="318">
        <v>1193.76</v>
      </c>
      <c r="H159" s="318">
        <v>1193.76</v>
      </c>
    </row>
    <row r="160" spans="1:8" ht="13.5" x14ac:dyDescent="0.25">
      <c r="A160" s="310" t="s">
        <v>425</v>
      </c>
      <c r="B160" s="312" t="s">
        <v>707</v>
      </c>
      <c r="C160" s="325" t="s">
        <v>498</v>
      </c>
      <c r="D160" s="325" t="s">
        <v>498</v>
      </c>
      <c r="E160" s="325" t="s">
        <v>426</v>
      </c>
      <c r="F160" s="325"/>
      <c r="G160" s="313">
        <f>SUM(G163+G161)</f>
        <v>400</v>
      </c>
      <c r="H160" s="313">
        <f>SUM(H163+H161)</f>
        <v>400</v>
      </c>
    </row>
    <row r="161" spans="1:8" s="327" customFormat="1" ht="25.5" hidden="1" x14ac:dyDescent="0.2">
      <c r="A161" s="320" t="s">
        <v>794</v>
      </c>
      <c r="B161" s="322" t="s">
        <v>707</v>
      </c>
      <c r="C161" s="338" t="s">
        <v>498</v>
      </c>
      <c r="D161" s="338" t="s">
        <v>498</v>
      </c>
      <c r="E161" s="338" t="s">
        <v>524</v>
      </c>
      <c r="F161" s="338"/>
      <c r="G161" s="323">
        <f>SUM(G162)</f>
        <v>0</v>
      </c>
      <c r="H161" s="323">
        <f>SUM(H162)</f>
        <v>0</v>
      </c>
    </row>
    <row r="162" spans="1:8" ht="38.25" hidden="1" x14ac:dyDescent="0.2">
      <c r="A162" s="315" t="s">
        <v>434</v>
      </c>
      <c r="B162" s="317" t="s">
        <v>707</v>
      </c>
      <c r="C162" s="328" t="s">
        <v>498</v>
      </c>
      <c r="D162" s="328" t="s">
        <v>498</v>
      </c>
      <c r="E162" s="328" t="s">
        <v>524</v>
      </c>
      <c r="F162" s="328" t="s">
        <v>435</v>
      </c>
      <c r="G162" s="318"/>
      <c r="H162" s="318"/>
    </row>
    <row r="163" spans="1:8" s="327" customFormat="1" x14ac:dyDescent="0.2">
      <c r="A163" s="347" t="s">
        <v>525</v>
      </c>
      <c r="B163" s="322" t="s">
        <v>707</v>
      </c>
      <c r="C163" s="338" t="s">
        <v>498</v>
      </c>
      <c r="D163" s="338" t="s">
        <v>498</v>
      </c>
      <c r="E163" s="322" t="s">
        <v>526</v>
      </c>
      <c r="F163" s="322"/>
      <c r="G163" s="355">
        <f>SUM(G164)</f>
        <v>400</v>
      </c>
      <c r="H163" s="355">
        <f>SUM(H164)</f>
        <v>400</v>
      </c>
    </row>
    <row r="164" spans="1:8" s="319" customFormat="1" ht="25.5" x14ac:dyDescent="0.2">
      <c r="A164" s="315" t="s">
        <v>709</v>
      </c>
      <c r="B164" s="317" t="s">
        <v>707</v>
      </c>
      <c r="C164" s="328" t="s">
        <v>498</v>
      </c>
      <c r="D164" s="328" t="s">
        <v>498</v>
      </c>
      <c r="E164" s="328" t="s">
        <v>526</v>
      </c>
      <c r="F164" s="317" t="s">
        <v>384</v>
      </c>
      <c r="G164" s="358">
        <v>400</v>
      </c>
      <c r="H164" s="358">
        <v>400</v>
      </c>
    </row>
    <row r="165" spans="1:8" s="337" customFormat="1" x14ac:dyDescent="0.2">
      <c r="A165" s="305" t="s">
        <v>527</v>
      </c>
      <c r="B165" s="307" t="s">
        <v>707</v>
      </c>
      <c r="C165" s="306" t="s">
        <v>498</v>
      </c>
      <c r="D165" s="306" t="s">
        <v>457</v>
      </c>
      <c r="E165" s="306"/>
      <c r="F165" s="307"/>
      <c r="G165" s="334">
        <f>SUM(G166)</f>
        <v>250</v>
      </c>
      <c r="H165" s="334">
        <f>SUM(H166)</f>
        <v>250</v>
      </c>
    </row>
    <row r="166" spans="1:8" s="319" customFormat="1" ht="38.25" x14ac:dyDescent="0.2">
      <c r="A166" s="315" t="s">
        <v>500</v>
      </c>
      <c r="B166" s="317" t="s">
        <v>707</v>
      </c>
      <c r="C166" s="328" t="s">
        <v>498</v>
      </c>
      <c r="D166" s="328" t="s">
        <v>457</v>
      </c>
      <c r="E166" s="328" t="s">
        <v>529</v>
      </c>
      <c r="F166" s="317"/>
      <c r="G166" s="358">
        <f>SUM(G167)</f>
        <v>250</v>
      </c>
      <c r="H166" s="358">
        <f>SUM(H167)</f>
        <v>250</v>
      </c>
    </row>
    <row r="167" spans="1:8" s="327" customFormat="1" ht="25.5" x14ac:dyDescent="0.2">
      <c r="A167" s="320" t="s">
        <v>709</v>
      </c>
      <c r="B167" s="322" t="s">
        <v>707</v>
      </c>
      <c r="C167" s="338" t="s">
        <v>498</v>
      </c>
      <c r="D167" s="338" t="s">
        <v>457</v>
      </c>
      <c r="E167" s="338" t="s">
        <v>795</v>
      </c>
      <c r="F167" s="322" t="s">
        <v>384</v>
      </c>
      <c r="G167" s="355">
        <v>250</v>
      </c>
      <c r="H167" s="355">
        <v>250</v>
      </c>
    </row>
    <row r="168" spans="1:8" ht="15.75" x14ac:dyDescent="0.25">
      <c r="A168" s="353" t="s">
        <v>530</v>
      </c>
      <c r="B168" s="332" t="s">
        <v>707</v>
      </c>
      <c r="C168" s="349" t="s">
        <v>453</v>
      </c>
      <c r="D168" s="349"/>
      <c r="E168" s="349"/>
      <c r="F168" s="349"/>
      <c r="G168" s="350">
        <f>SUM(G169+G181)</f>
        <v>38935.9</v>
      </c>
      <c r="H168" s="350">
        <f>SUM(H169+H181)</f>
        <v>38935.9</v>
      </c>
    </row>
    <row r="169" spans="1:8" ht="14.25" x14ac:dyDescent="0.2">
      <c r="A169" s="324" t="s">
        <v>531</v>
      </c>
      <c r="B169" s="307" t="s">
        <v>707</v>
      </c>
      <c r="C169" s="303" t="s">
        <v>453</v>
      </c>
      <c r="D169" s="303" t="s">
        <v>371</v>
      </c>
      <c r="E169" s="303"/>
      <c r="F169" s="303"/>
      <c r="G169" s="304">
        <f>SUM(G172+G170)</f>
        <v>36735.9</v>
      </c>
      <c r="H169" s="304">
        <f>SUM(H172+H170)</f>
        <v>36735.9</v>
      </c>
    </row>
    <row r="170" spans="1:8" s="319" customFormat="1" ht="13.5" x14ac:dyDescent="0.25">
      <c r="A170" s="310" t="s">
        <v>532</v>
      </c>
      <c r="B170" s="312" t="s">
        <v>707</v>
      </c>
      <c r="C170" s="325" t="s">
        <v>453</v>
      </c>
      <c r="D170" s="325" t="s">
        <v>371</v>
      </c>
      <c r="E170" s="325" t="s">
        <v>533</v>
      </c>
      <c r="F170" s="325"/>
      <c r="G170" s="313">
        <f>SUM(G171)</f>
        <v>119.9</v>
      </c>
      <c r="H170" s="313">
        <f>SUM(H171)</f>
        <v>119.9</v>
      </c>
    </row>
    <row r="171" spans="1:8" s="327" customFormat="1" ht="38.25" x14ac:dyDescent="0.2">
      <c r="A171" s="315" t="s">
        <v>434</v>
      </c>
      <c r="B171" s="317" t="s">
        <v>707</v>
      </c>
      <c r="C171" s="328" t="s">
        <v>453</v>
      </c>
      <c r="D171" s="328" t="s">
        <v>371</v>
      </c>
      <c r="E171" s="328" t="s">
        <v>533</v>
      </c>
      <c r="F171" s="338" t="s">
        <v>435</v>
      </c>
      <c r="G171" s="323">
        <v>119.9</v>
      </c>
      <c r="H171" s="323">
        <v>119.9</v>
      </c>
    </row>
    <row r="172" spans="1:8" s="346" customFormat="1" ht="40.5" x14ac:dyDescent="0.25">
      <c r="A172" s="352" t="s">
        <v>534</v>
      </c>
      <c r="B172" s="312" t="s">
        <v>707</v>
      </c>
      <c r="C172" s="325" t="s">
        <v>453</v>
      </c>
      <c r="D172" s="325" t="s">
        <v>371</v>
      </c>
      <c r="E172" s="325" t="s">
        <v>536</v>
      </c>
      <c r="F172" s="325"/>
      <c r="G172" s="313">
        <f>SUM(G173+G175+G177)</f>
        <v>36616</v>
      </c>
      <c r="H172" s="313">
        <f>SUM(H173+H175+H177)</f>
        <v>36616</v>
      </c>
    </row>
    <row r="173" spans="1:8" ht="27" x14ac:dyDescent="0.25">
      <c r="A173" s="310" t="s">
        <v>537</v>
      </c>
      <c r="B173" s="312" t="s">
        <v>707</v>
      </c>
      <c r="C173" s="325" t="s">
        <v>453</v>
      </c>
      <c r="D173" s="325" t="s">
        <v>371</v>
      </c>
      <c r="E173" s="325" t="s">
        <v>538</v>
      </c>
      <c r="F173" s="325"/>
      <c r="G173" s="313">
        <f>SUM(G174)</f>
        <v>17400</v>
      </c>
      <c r="H173" s="313">
        <f>SUM(H174)</f>
        <v>17400</v>
      </c>
    </row>
    <row r="174" spans="1:8" ht="38.25" x14ac:dyDescent="0.2">
      <c r="A174" s="315" t="s">
        <v>434</v>
      </c>
      <c r="B174" s="328" t="s">
        <v>707</v>
      </c>
      <c r="C174" s="328" t="s">
        <v>453</v>
      </c>
      <c r="D174" s="328" t="s">
        <v>371</v>
      </c>
      <c r="E174" s="328" t="s">
        <v>538</v>
      </c>
      <c r="F174" s="328" t="s">
        <v>435</v>
      </c>
      <c r="G174" s="318">
        <v>17400</v>
      </c>
      <c r="H174" s="318">
        <v>17400</v>
      </c>
    </row>
    <row r="175" spans="1:8" ht="13.5" x14ac:dyDescent="0.25">
      <c r="A175" s="310" t="s">
        <v>539</v>
      </c>
      <c r="B175" s="372">
        <v>510</v>
      </c>
      <c r="C175" s="325" t="s">
        <v>453</v>
      </c>
      <c r="D175" s="325" t="s">
        <v>371</v>
      </c>
      <c r="E175" s="325" t="s">
        <v>540</v>
      </c>
      <c r="F175" s="325"/>
      <c r="G175" s="313">
        <f>SUM(G176)</f>
        <v>2600</v>
      </c>
      <c r="H175" s="313">
        <f>SUM(H176)</f>
        <v>2600</v>
      </c>
    </row>
    <row r="176" spans="1:8" ht="38.25" x14ac:dyDescent="0.2">
      <c r="A176" s="315" t="s">
        <v>434</v>
      </c>
      <c r="B176" s="317" t="s">
        <v>707</v>
      </c>
      <c r="C176" s="328" t="s">
        <v>453</v>
      </c>
      <c r="D176" s="328" t="s">
        <v>371</v>
      </c>
      <c r="E176" s="328" t="s">
        <v>540</v>
      </c>
      <c r="F176" s="328" t="s">
        <v>435</v>
      </c>
      <c r="G176" s="318">
        <v>2600</v>
      </c>
      <c r="H176" s="318">
        <v>2600</v>
      </c>
    </row>
    <row r="177" spans="1:8" ht="13.5" x14ac:dyDescent="0.25">
      <c r="A177" s="310" t="s">
        <v>541</v>
      </c>
      <c r="B177" s="325" t="s">
        <v>707</v>
      </c>
      <c r="C177" s="325" t="s">
        <v>453</v>
      </c>
      <c r="D177" s="325" t="s">
        <v>371</v>
      </c>
      <c r="E177" s="325" t="s">
        <v>542</v>
      </c>
      <c r="F177" s="325"/>
      <c r="G177" s="313">
        <f>SUM(G178)</f>
        <v>16616</v>
      </c>
      <c r="H177" s="313">
        <f>SUM(H178)</f>
        <v>16616</v>
      </c>
    </row>
    <row r="178" spans="1:8" ht="38.25" x14ac:dyDescent="0.2">
      <c r="A178" s="315" t="s">
        <v>434</v>
      </c>
      <c r="B178" s="377">
        <v>510</v>
      </c>
      <c r="C178" s="328" t="s">
        <v>453</v>
      </c>
      <c r="D178" s="328" t="s">
        <v>371</v>
      </c>
      <c r="E178" s="328" t="s">
        <v>542</v>
      </c>
      <c r="F178" s="328" t="s">
        <v>435</v>
      </c>
      <c r="G178" s="318">
        <v>16616</v>
      </c>
      <c r="H178" s="318">
        <v>16616</v>
      </c>
    </row>
    <row r="179" spans="1:8" hidden="1" x14ac:dyDescent="0.2">
      <c r="A179" s="315" t="s">
        <v>796</v>
      </c>
      <c r="B179" s="377">
        <v>510</v>
      </c>
      <c r="C179" s="328" t="s">
        <v>453</v>
      </c>
      <c r="D179" s="328" t="s">
        <v>371</v>
      </c>
      <c r="E179" s="328" t="s">
        <v>419</v>
      </c>
      <c r="F179" s="328"/>
      <c r="G179" s="318"/>
      <c r="H179" s="318">
        <f>SUM(H180)</f>
        <v>0</v>
      </c>
    </row>
    <row r="180" spans="1:8" ht="38.25" hidden="1" x14ac:dyDescent="0.2">
      <c r="A180" s="320" t="s">
        <v>434</v>
      </c>
      <c r="B180" s="378">
        <v>510</v>
      </c>
      <c r="C180" s="338" t="s">
        <v>453</v>
      </c>
      <c r="D180" s="338" t="s">
        <v>371</v>
      </c>
      <c r="E180" s="338" t="s">
        <v>419</v>
      </c>
      <c r="F180" s="338" t="s">
        <v>435</v>
      </c>
      <c r="G180" s="323"/>
      <c r="H180" s="323"/>
    </row>
    <row r="181" spans="1:8" ht="25.5" x14ac:dyDescent="0.2">
      <c r="A181" s="383" t="s">
        <v>766</v>
      </c>
      <c r="B181" s="307" t="s">
        <v>707</v>
      </c>
      <c r="C181" s="306" t="s">
        <v>453</v>
      </c>
      <c r="D181" s="306" t="s">
        <v>388</v>
      </c>
      <c r="E181" s="306"/>
      <c r="F181" s="306"/>
      <c r="G181" s="308">
        <f>SUM(G182)</f>
        <v>2200</v>
      </c>
      <c r="H181" s="308">
        <f>SUM(H182)</f>
        <v>2200</v>
      </c>
    </row>
    <row r="182" spans="1:8" ht="13.5" x14ac:dyDescent="0.25">
      <c r="A182" s="310" t="s">
        <v>425</v>
      </c>
      <c r="B182" s="325" t="s">
        <v>707</v>
      </c>
      <c r="C182" s="325" t="s">
        <v>453</v>
      </c>
      <c r="D182" s="325" t="s">
        <v>388</v>
      </c>
      <c r="E182" s="325" t="s">
        <v>426</v>
      </c>
      <c r="F182" s="325"/>
      <c r="G182" s="313">
        <f>SUM(G183)</f>
        <v>2200</v>
      </c>
      <c r="H182" s="313">
        <f>SUM(H183)</f>
        <v>2200</v>
      </c>
    </row>
    <row r="183" spans="1:8" s="319" customFormat="1" ht="38.25" x14ac:dyDescent="0.2">
      <c r="A183" s="315" t="s">
        <v>534</v>
      </c>
      <c r="B183" s="317" t="s">
        <v>707</v>
      </c>
      <c r="C183" s="328" t="s">
        <v>453</v>
      </c>
      <c r="D183" s="328" t="s">
        <v>388</v>
      </c>
      <c r="E183" s="328" t="s">
        <v>536</v>
      </c>
      <c r="F183" s="328"/>
      <c r="G183" s="318">
        <f>SUM(G184:G184)</f>
        <v>2200</v>
      </c>
      <c r="H183" s="318">
        <f>SUM(H184:H184)</f>
        <v>2200</v>
      </c>
    </row>
    <row r="184" spans="1:8" s="327" customFormat="1" ht="25.5" x14ac:dyDescent="0.2">
      <c r="A184" s="315" t="s">
        <v>709</v>
      </c>
      <c r="B184" s="378">
        <v>510</v>
      </c>
      <c r="C184" s="338" t="s">
        <v>453</v>
      </c>
      <c r="D184" s="338" t="s">
        <v>388</v>
      </c>
      <c r="E184" s="338" t="s">
        <v>536</v>
      </c>
      <c r="F184" s="338" t="s">
        <v>384</v>
      </c>
      <c r="G184" s="323">
        <v>2200</v>
      </c>
      <c r="H184" s="323">
        <v>2200</v>
      </c>
    </row>
    <row r="185" spans="1:8" ht="15.75" x14ac:dyDescent="0.25">
      <c r="A185" s="353" t="s">
        <v>544</v>
      </c>
      <c r="B185" s="303" t="s">
        <v>707</v>
      </c>
      <c r="C185" s="349" t="s">
        <v>545</v>
      </c>
      <c r="D185" s="349"/>
      <c r="E185" s="349"/>
      <c r="F185" s="349"/>
      <c r="G185" s="350">
        <f>SUM(G186+G191+G195)</f>
        <v>9809.2999999999993</v>
      </c>
      <c r="H185" s="350">
        <f>SUM(H186+H191+H195)</f>
        <v>10119.4</v>
      </c>
    </row>
    <row r="186" spans="1:8" ht="14.25" x14ac:dyDescent="0.2">
      <c r="A186" s="324" t="s">
        <v>546</v>
      </c>
      <c r="B186" s="303" t="s">
        <v>707</v>
      </c>
      <c r="C186" s="303" t="s">
        <v>545</v>
      </c>
      <c r="D186" s="303" t="s">
        <v>371</v>
      </c>
      <c r="E186" s="306" t="s">
        <v>547</v>
      </c>
      <c r="F186" s="303"/>
      <c r="G186" s="304">
        <f>SUM(G187)</f>
        <v>2100</v>
      </c>
      <c r="H186" s="304">
        <f>SUM(H187)</f>
        <v>2100</v>
      </c>
    </row>
    <row r="187" spans="1:8" s="343" customFormat="1" ht="27" x14ac:dyDescent="0.25">
      <c r="A187" s="310" t="s">
        <v>548</v>
      </c>
      <c r="B187" s="325" t="s">
        <v>707</v>
      </c>
      <c r="C187" s="325" t="s">
        <v>545</v>
      </c>
      <c r="D187" s="325" t="s">
        <v>371</v>
      </c>
      <c r="E187" s="325" t="s">
        <v>547</v>
      </c>
      <c r="F187" s="325"/>
      <c r="G187" s="313">
        <f>SUM(G188)</f>
        <v>2100</v>
      </c>
      <c r="H187" s="313">
        <f>SUM(H188)</f>
        <v>2100</v>
      </c>
    </row>
    <row r="188" spans="1:8" ht="25.5" x14ac:dyDescent="0.2">
      <c r="A188" s="315" t="s">
        <v>549</v>
      </c>
      <c r="B188" s="328" t="s">
        <v>707</v>
      </c>
      <c r="C188" s="328" t="s">
        <v>545</v>
      </c>
      <c r="D188" s="328" t="s">
        <v>371</v>
      </c>
      <c r="E188" s="328" t="s">
        <v>547</v>
      </c>
      <c r="F188" s="328"/>
      <c r="G188" s="318">
        <f>SUM(G190+G189)</f>
        <v>2100</v>
      </c>
      <c r="H188" s="318">
        <f>SUM(H190+H189)</f>
        <v>2100</v>
      </c>
    </row>
    <row r="189" spans="1:8" ht="25.5" x14ac:dyDescent="0.2">
      <c r="A189" s="315" t="s">
        <v>709</v>
      </c>
      <c r="B189" s="338" t="s">
        <v>707</v>
      </c>
      <c r="C189" s="338" t="s">
        <v>545</v>
      </c>
      <c r="D189" s="338" t="s">
        <v>371</v>
      </c>
      <c r="E189" s="338" t="s">
        <v>547</v>
      </c>
      <c r="F189" s="338" t="s">
        <v>384</v>
      </c>
      <c r="G189" s="323">
        <v>10</v>
      </c>
      <c r="H189" s="323">
        <v>10</v>
      </c>
    </row>
    <row r="190" spans="1:8" ht="25.5" x14ac:dyDescent="0.2">
      <c r="A190" s="320" t="s">
        <v>393</v>
      </c>
      <c r="B190" s="338" t="s">
        <v>707</v>
      </c>
      <c r="C190" s="322" t="s">
        <v>545</v>
      </c>
      <c r="D190" s="322" t="s">
        <v>371</v>
      </c>
      <c r="E190" s="322" t="s">
        <v>547</v>
      </c>
      <c r="F190" s="322" t="s">
        <v>394</v>
      </c>
      <c r="G190" s="323">
        <v>2090</v>
      </c>
      <c r="H190" s="323">
        <v>2090</v>
      </c>
    </row>
    <row r="191" spans="1:8" ht="14.25" x14ac:dyDescent="0.2">
      <c r="A191" s="324" t="s">
        <v>550</v>
      </c>
      <c r="B191" s="306" t="s">
        <v>707</v>
      </c>
      <c r="C191" s="332" t="s">
        <v>545</v>
      </c>
      <c r="D191" s="332" t="s">
        <v>373</v>
      </c>
      <c r="E191" s="332"/>
      <c r="F191" s="332"/>
      <c r="G191" s="304">
        <f t="shared" ref="G191:H193" si="4">SUM(G192)</f>
        <v>7709.3</v>
      </c>
      <c r="H191" s="304">
        <f t="shared" si="4"/>
        <v>8019.4</v>
      </c>
    </row>
    <row r="192" spans="1:8" ht="27" x14ac:dyDescent="0.25">
      <c r="A192" s="310" t="s">
        <v>551</v>
      </c>
      <c r="B192" s="325" t="s">
        <v>707</v>
      </c>
      <c r="C192" s="312" t="s">
        <v>545</v>
      </c>
      <c r="D192" s="312" t="s">
        <v>373</v>
      </c>
      <c r="E192" s="312" t="s">
        <v>768</v>
      </c>
      <c r="F192" s="312"/>
      <c r="G192" s="313">
        <f t="shared" si="4"/>
        <v>7709.3</v>
      </c>
      <c r="H192" s="313">
        <f t="shared" si="4"/>
        <v>8019.4</v>
      </c>
    </row>
    <row r="193" spans="1:8" ht="25.5" x14ac:dyDescent="0.2">
      <c r="A193" s="320" t="s">
        <v>553</v>
      </c>
      <c r="B193" s="342" t="s">
        <v>707</v>
      </c>
      <c r="C193" s="322" t="s">
        <v>545</v>
      </c>
      <c r="D193" s="322" t="s">
        <v>373</v>
      </c>
      <c r="E193" s="322" t="s">
        <v>769</v>
      </c>
      <c r="F193" s="322"/>
      <c r="G193" s="323">
        <f t="shared" si="4"/>
        <v>7709.3</v>
      </c>
      <c r="H193" s="323">
        <f t="shared" si="4"/>
        <v>8019.4</v>
      </c>
    </row>
    <row r="194" spans="1:8" s="319" customFormat="1" ht="38.25" x14ac:dyDescent="0.2">
      <c r="A194" s="315" t="s">
        <v>434</v>
      </c>
      <c r="B194" s="317" t="s">
        <v>707</v>
      </c>
      <c r="C194" s="317" t="s">
        <v>545</v>
      </c>
      <c r="D194" s="317" t="s">
        <v>373</v>
      </c>
      <c r="E194" s="317" t="s">
        <v>768</v>
      </c>
      <c r="F194" s="317" t="s">
        <v>435</v>
      </c>
      <c r="G194" s="318">
        <v>7709.3</v>
      </c>
      <c r="H194" s="318">
        <v>8019.4</v>
      </c>
    </row>
    <row r="195" spans="1:8" s="359" customFormat="1" ht="14.25" hidden="1" x14ac:dyDescent="0.2">
      <c r="A195" s="385" t="s">
        <v>554</v>
      </c>
      <c r="B195" s="332" t="s">
        <v>707</v>
      </c>
      <c r="C195" s="332" t="s">
        <v>545</v>
      </c>
      <c r="D195" s="332" t="s">
        <v>380</v>
      </c>
      <c r="E195" s="332"/>
      <c r="F195" s="332"/>
      <c r="G195" s="386">
        <f>SUM(G196)</f>
        <v>0</v>
      </c>
      <c r="H195" s="386">
        <f>SUM(H196)</f>
        <v>0</v>
      </c>
    </row>
    <row r="196" spans="1:8" ht="45" hidden="1" customHeight="1" x14ac:dyDescent="0.2">
      <c r="A196" s="347" t="s">
        <v>569</v>
      </c>
      <c r="B196" s="322" t="s">
        <v>707</v>
      </c>
      <c r="C196" s="322" t="s">
        <v>545</v>
      </c>
      <c r="D196" s="322" t="s">
        <v>380</v>
      </c>
      <c r="E196" s="338" t="s">
        <v>570</v>
      </c>
      <c r="F196" s="338"/>
      <c r="G196" s="323">
        <f>SUM(G197)</f>
        <v>0</v>
      </c>
      <c r="H196" s="323">
        <f>SUM(H197)</f>
        <v>0</v>
      </c>
    </row>
    <row r="197" spans="1:8" s="319" customFormat="1" ht="25.5" hidden="1" x14ac:dyDescent="0.2">
      <c r="A197" s="315" t="s">
        <v>709</v>
      </c>
      <c r="B197" s="328" t="s">
        <v>707</v>
      </c>
      <c r="C197" s="317" t="s">
        <v>545</v>
      </c>
      <c r="D197" s="317" t="s">
        <v>380</v>
      </c>
      <c r="E197" s="317" t="s">
        <v>570</v>
      </c>
      <c r="F197" s="328" t="s">
        <v>384</v>
      </c>
      <c r="G197" s="318"/>
      <c r="H197" s="318"/>
    </row>
    <row r="198" spans="1:8" s="339" customFormat="1" ht="14.25" x14ac:dyDescent="0.2">
      <c r="A198" s="324" t="s">
        <v>590</v>
      </c>
      <c r="B198" s="303" t="s">
        <v>707</v>
      </c>
      <c r="C198" s="332" t="s">
        <v>402</v>
      </c>
      <c r="D198" s="332"/>
      <c r="E198" s="332"/>
      <c r="F198" s="303"/>
      <c r="G198" s="304">
        <f>SUM(G199+G202)</f>
        <v>4600</v>
      </c>
      <c r="H198" s="304">
        <f>SUM(H199+H202)</f>
        <v>0</v>
      </c>
    </row>
    <row r="199" spans="1:8" s="346" customFormat="1" ht="13.5" x14ac:dyDescent="0.25">
      <c r="A199" s="310" t="s">
        <v>772</v>
      </c>
      <c r="B199" s="325" t="s">
        <v>707</v>
      </c>
      <c r="C199" s="312" t="s">
        <v>402</v>
      </c>
      <c r="D199" s="312" t="s">
        <v>371</v>
      </c>
      <c r="E199" s="312"/>
      <c r="F199" s="325"/>
      <c r="G199" s="313">
        <f>SUM(G200)</f>
        <v>3600</v>
      </c>
      <c r="H199" s="313">
        <f>SUM(H200)</f>
        <v>0</v>
      </c>
    </row>
    <row r="200" spans="1:8" s="319" customFormat="1" ht="51" x14ac:dyDescent="0.2">
      <c r="A200" s="315" t="s">
        <v>592</v>
      </c>
      <c r="B200" s="328" t="s">
        <v>707</v>
      </c>
      <c r="C200" s="317" t="s">
        <v>402</v>
      </c>
      <c r="D200" s="317" t="s">
        <v>371</v>
      </c>
      <c r="E200" s="317" t="s">
        <v>593</v>
      </c>
      <c r="F200" s="328"/>
      <c r="G200" s="318">
        <f>SUM(G201)</f>
        <v>3600</v>
      </c>
      <c r="H200" s="318">
        <f>SUM(H201)</f>
        <v>0</v>
      </c>
    </row>
    <row r="201" spans="1:8" s="327" customFormat="1" ht="38.25" x14ac:dyDescent="0.2">
      <c r="A201" s="320" t="s">
        <v>434</v>
      </c>
      <c r="B201" s="338" t="s">
        <v>707</v>
      </c>
      <c r="C201" s="322" t="s">
        <v>402</v>
      </c>
      <c r="D201" s="322" t="s">
        <v>371</v>
      </c>
      <c r="E201" s="322" t="s">
        <v>593</v>
      </c>
      <c r="F201" s="338" t="s">
        <v>435</v>
      </c>
      <c r="G201" s="323">
        <v>3600</v>
      </c>
      <c r="H201" s="323"/>
    </row>
    <row r="202" spans="1:8" s="346" customFormat="1" ht="27" x14ac:dyDescent="0.25">
      <c r="A202" s="310" t="s">
        <v>594</v>
      </c>
      <c r="B202" s="325" t="s">
        <v>707</v>
      </c>
      <c r="C202" s="312" t="s">
        <v>402</v>
      </c>
      <c r="D202" s="312" t="s">
        <v>397</v>
      </c>
      <c r="E202" s="312"/>
      <c r="F202" s="325"/>
      <c r="G202" s="313">
        <f>SUM(G203)</f>
        <v>1000</v>
      </c>
      <c r="H202" s="313">
        <f>SUM(H203)</f>
        <v>0</v>
      </c>
    </row>
    <row r="203" spans="1:8" s="319" customFormat="1" ht="51" x14ac:dyDescent="0.2">
      <c r="A203" s="315" t="s">
        <v>592</v>
      </c>
      <c r="B203" s="328" t="s">
        <v>707</v>
      </c>
      <c r="C203" s="317" t="s">
        <v>402</v>
      </c>
      <c r="D203" s="317" t="s">
        <v>397</v>
      </c>
      <c r="E203" s="317" t="s">
        <v>593</v>
      </c>
      <c r="F203" s="328"/>
      <c r="G203" s="318">
        <f>SUM(G204:G206)</f>
        <v>1000</v>
      </c>
      <c r="H203" s="318">
        <f>SUM(H204:H206)</f>
        <v>0</v>
      </c>
    </row>
    <row r="204" spans="1:8" s="327" customFormat="1" ht="25.5" x14ac:dyDescent="0.2">
      <c r="A204" s="320" t="s">
        <v>709</v>
      </c>
      <c r="B204" s="338" t="s">
        <v>707</v>
      </c>
      <c r="C204" s="322" t="s">
        <v>402</v>
      </c>
      <c r="D204" s="322" t="s">
        <v>397</v>
      </c>
      <c r="E204" s="322" t="s">
        <v>593</v>
      </c>
      <c r="F204" s="338" t="s">
        <v>384</v>
      </c>
      <c r="G204" s="323">
        <v>200</v>
      </c>
      <c r="H204" s="323"/>
    </row>
    <row r="205" spans="1:8" s="327" customFormat="1" ht="28.5" hidden="1" customHeight="1" x14ac:dyDescent="0.2">
      <c r="A205" s="320" t="s">
        <v>717</v>
      </c>
      <c r="B205" s="338" t="s">
        <v>707</v>
      </c>
      <c r="C205" s="322" t="s">
        <v>402</v>
      </c>
      <c r="D205" s="322" t="s">
        <v>397</v>
      </c>
      <c r="E205" s="322" t="s">
        <v>593</v>
      </c>
      <c r="F205" s="338" t="s">
        <v>433</v>
      </c>
      <c r="G205" s="323"/>
      <c r="H205" s="323"/>
    </row>
    <row r="206" spans="1:8" s="319" customFormat="1" ht="38.25" x14ac:dyDescent="0.2">
      <c r="A206" s="320" t="s">
        <v>434</v>
      </c>
      <c r="B206" s="338" t="s">
        <v>707</v>
      </c>
      <c r="C206" s="322" t="s">
        <v>402</v>
      </c>
      <c r="D206" s="322" t="s">
        <v>397</v>
      </c>
      <c r="E206" s="322" t="s">
        <v>593</v>
      </c>
      <c r="F206" s="338" t="s">
        <v>435</v>
      </c>
      <c r="G206" s="318">
        <v>800</v>
      </c>
      <c r="H206" s="318"/>
    </row>
    <row r="207" spans="1:8" ht="15.75" x14ac:dyDescent="0.25">
      <c r="A207" s="353" t="s">
        <v>597</v>
      </c>
      <c r="B207" s="371">
        <v>510</v>
      </c>
      <c r="C207" s="349" t="s">
        <v>462</v>
      </c>
      <c r="D207" s="349"/>
      <c r="E207" s="349"/>
      <c r="F207" s="349"/>
      <c r="G207" s="350">
        <f>SUM(G208)</f>
        <v>1682.8</v>
      </c>
      <c r="H207" s="350">
        <f>SUM(H208)</f>
        <v>1682.8</v>
      </c>
    </row>
    <row r="208" spans="1:8" ht="15" x14ac:dyDescent="0.25">
      <c r="A208" s="364" t="s">
        <v>598</v>
      </c>
      <c r="B208" s="372">
        <v>510</v>
      </c>
      <c r="C208" s="361" t="s">
        <v>462</v>
      </c>
      <c r="D208" s="361" t="s">
        <v>373</v>
      </c>
      <c r="E208" s="361"/>
      <c r="F208" s="361"/>
      <c r="G208" s="362">
        <f>SUM(G211+G209)</f>
        <v>1682.8</v>
      </c>
      <c r="H208" s="362">
        <f>SUM(H211+H209)</f>
        <v>1682.8</v>
      </c>
    </row>
    <row r="209" spans="1:8" s="327" customFormat="1" x14ac:dyDescent="0.2">
      <c r="A209" s="320" t="s">
        <v>600</v>
      </c>
      <c r="B209" s="378">
        <v>510</v>
      </c>
      <c r="C209" s="338" t="s">
        <v>601</v>
      </c>
      <c r="D209" s="338" t="s">
        <v>373</v>
      </c>
      <c r="E209" s="338" t="s">
        <v>621</v>
      </c>
      <c r="F209" s="338"/>
      <c r="G209" s="323">
        <f>SUM(G210)</f>
        <v>182.8</v>
      </c>
      <c r="H209" s="323">
        <f>SUM(H210)</f>
        <v>182.8</v>
      </c>
    </row>
    <row r="210" spans="1:8" ht="38.25" x14ac:dyDescent="0.2">
      <c r="A210" s="315" t="s">
        <v>434</v>
      </c>
      <c r="B210" s="377">
        <v>510</v>
      </c>
      <c r="C210" s="328" t="s">
        <v>462</v>
      </c>
      <c r="D210" s="328" t="s">
        <v>373</v>
      </c>
      <c r="E210" s="328" t="s">
        <v>621</v>
      </c>
      <c r="F210" s="328" t="s">
        <v>435</v>
      </c>
      <c r="G210" s="318">
        <v>182.8</v>
      </c>
      <c r="H210" s="318">
        <v>182.8</v>
      </c>
    </row>
    <row r="211" spans="1:8" s="327" customFormat="1" x14ac:dyDescent="0.2">
      <c r="A211" s="320" t="s">
        <v>598</v>
      </c>
      <c r="B211" s="378">
        <v>510</v>
      </c>
      <c r="C211" s="338" t="s">
        <v>462</v>
      </c>
      <c r="D211" s="338" t="s">
        <v>373</v>
      </c>
      <c r="E211" s="338" t="s">
        <v>599</v>
      </c>
      <c r="F211" s="338"/>
      <c r="G211" s="323">
        <f>SUM(G212)</f>
        <v>1500</v>
      </c>
      <c r="H211" s="323">
        <f>SUM(H212)</f>
        <v>1500</v>
      </c>
    </row>
    <row r="212" spans="1:8" ht="38.25" x14ac:dyDescent="0.2">
      <c r="A212" s="315" t="s">
        <v>434</v>
      </c>
      <c r="B212" s="377">
        <v>510</v>
      </c>
      <c r="C212" s="328" t="s">
        <v>462</v>
      </c>
      <c r="D212" s="328" t="s">
        <v>373</v>
      </c>
      <c r="E212" s="328" t="s">
        <v>599</v>
      </c>
      <c r="F212" s="328" t="s">
        <v>435</v>
      </c>
      <c r="G212" s="318">
        <v>1500</v>
      </c>
      <c r="H212" s="318">
        <v>1500</v>
      </c>
    </row>
    <row r="213" spans="1:8" ht="31.5" x14ac:dyDescent="0.25">
      <c r="A213" s="353" t="s">
        <v>603</v>
      </c>
      <c r="B213" s="388">
        <v>510</v>
      </c>
      <c r="C213" s="349" t="s">
        <v>406</v>
      </c>
      <c r="D213" s="349"/>
      <c r="E213" s="349"/>
      <c r="F213" s="349"/>
      <c r="G213" s="350">
        <f>SUM(G214)</f>
        <v>10700</v>
      </c>
      <c r="H213" s="350">
        <f>SUM(H214)</f>
        <v>10000</v>
      </c>
    </row>
    <row r="214" spans="1:8" s="327" customFormat="1" ht="27" x14ac:dyDescent="0.25">
      <c r="A214" s="310" t="s">
        <v>604</v>
      </c>
      <c r="B214" s="372">
        <v>510</v>
      </c>
      <c r="C214" s="325" t="s">
        <v>406</v>
      </c>
      <c r="D214" s="325" t="s">
        <v>371</v>
      </c>
      <c r="E214" s="325" t="s">
        <v>606</v>
      </c>
      <c r="F214" s="325"/>
      <c r="G214" s="313">
        <f>SUM(G215+G217)</f>
        <v>10700</v>
      </c>
      <c r="H214" s="313">
        <f>SUM(H215+H217)</f>
        <v>10000</v>
      </c>
    </row>
    <row r="215" spans="1:8" ht="25.5" x14ac:dyDescent="0.2">
      <c r="A215" s="315" t="s">
        <v>605</v>
      </c>
      <c r="B215" s="377">
        <v>510</v>
      </c>
      <c r="C215" s="328" t="s">
        <v>406</v>
      </c>
      <c r="D215" s="328" t="s">
        <v>371</v>
      </c>
      <c r="E215" s="328" t="s">
        <v>606</v>
      </c>
      <c r="F215" s="328"/>
      <c r="G215" s="318">
        <f>SUM(G216)</f>
        <v>4000</v>
      </c>
      <c r="H215" s="318">
        <f>SUM(H216)</f>
        <v>4000</v>
      </c>
    </row>
    <row r="216" spans="1:8" x14ac:dyDescent="0.2">
      <c r="A216" s="320" t="s">
        <v>607</v>
      </c>
      <c r="B216" s="378">
        <v>510</v>
      </c>
      <c r="C216" s="338" t="s">
        <v>406</v>
      </c>
      <c r="D216" s="338" t="s">
        <v>371</v>
      </c>
      <c r="E216" s="338" t="s">
        <v>606</v>
      </c>
      <c r="F216" s="338" t="s">
        <v>608</v>
      </c>
      <c r="G216" s="323">
        <v>4000</v>
      </c>
      <c r="H216" s="323">
        <v>4000</v>
      </c>
    </row>
    <row r="217" spans="1:8" ht="25.5" x14ac:dyDescent="0.2">
      <c r="A217" s="344" t="s">
        <v>605</v>
      </c>
      <c r="B217" s="377">
        <v>510</v>
      </c>
      <c r="C217" s="328" t="s">
        <v>406</v>
      </c>
      <c r="D217" s="328" t="s">
        <v>371</v>
      </c>
      <c r="E217" s="328" t="s">
        <v>609</v>
      </c>
      <c r="F217" s="328"/>
      <c r="G217" s="318">
        <f>SUM(G218)</f>
        <v>6700</v>
      </c>
      <c r="H217" s="318">
        <f>SUM(H218)</f>
        <v>6000</v>
      </c>
    </row>
    <row r="218" spans="1:8" x14ac:dyDescent="0.2">
      <c r="A218" s="320" t="s">
        <v>607</v>
      </c>
      <c r="B218" s="378">
        <v>510</v>
      </c>
      <c r="C218" s="338" t="s">
        <v>406</v>
      </c>
      <c r="D218" s="338" t="s">
        <v>371</v>
      </c>
      <c r="E218" s="338" t="s">
        <v>609</v>
      </c>
      <c r="F218" s="338" t="s">
        <v>608</v>
      </c>
      <c r="G218" s="323">
        <v>6700</v>
      </c>
      <c r="H218" s="323">
        <v>6000</v>
      </c>
    </row>
    <row r="219" spans="1:8" s="309" customFormat="1" ht="43.5" x14ac:dyDescent="0.25">
      <c r="A219" s="330" t="s">
        <v>774</v>
      </c>
      <c r="B219" s="389">
        <v>510</v>
      </c>
      <c r="C219" s="390"/>
      <c r="D219" s="390"/>
      <c r="E219" s="390"/>
      <c r="F219" s="390"/>
      <c r="G219" s="391">
        <f>SUM(G230+G270+G220+G225+G259)</f>
        <v>37038.520000000004</v>
      </c>
      <c r="H219" s="391">
        <f>SUM(H230+H270+H220+H225+H259)</f>
        <v>33074.949999999997</v>
      </c>
    </row>
    <row r="220" spans="1:8" s="309" customFormat="1" ht="15.75" hidden="1" x14ac:dyDescent="0.25">
      <c r="A220" s="353" t="s">
        <v>465</v>
      </c>
      <c r="B220" s="303" t="s">
        <v>707</v>
      </c>
      <c r="C220" s="303" t="s">
        <v>397</v>
      </c>
      <c r="D220" s="349"/>
      <c r="E220" s="390"/>
      <c r="F220" s="390"/>
      <c r="G220" s="391">
        <f t="shared" ref="G220:H223" si="5">SUM(G221)</f>
        <v>0</v>
      </c>
      <c r="H220" s="391">
        <f t="shared" si="5"/>
        <v>0</v>
      </c>
    </row>
    <row r="221" spans="1:8" s="327" customFormat="1" ht="25.5" hidden="1" x14ac:dyDescent="0.2">
      <c r="A221" s="305" t="s">
        <v>482</v>
      </c>
      <c r="B221" s="306" t="s">
        <v>707</v>
      </c>
      <c r="C221" s="307" t="s">
        <v>397</v>
      </c>
      <c r="D221" s="307" t="s">
        <v>397</v>
      </c>
      <c r="E221" s="306"/>
      <c r="F221" s="306"/>
      <c r="G221" s="308">
        <f t="shared" si="5"/>
        <v>0</v>
      </c>
      <c r="H221" s="308">
        <f t="shared" si="5"/>
        <v>0</v>
      </c>
    </row>
    <row r="222" spans="1:8" s="309" customFormat="1" ht="26.25" hidden="1" x14ac:dyDescent="0.25">
      <c r="A222" s="383" t="s">
        <v>483</v>
      </c>
      <c r="B222" s="312" t="s">
        <v>707</v>
      </c>
      <c r="C222" s="312" t="s">
        <v>397</v>
      </c>
      <c r="D222" s="306" t="s">
        <v>397</v>
      </c>
      <c r="E222" s="306" t="s">
        <v>487</v>
      </c>
      <c r="F222" s="306"/>
      <c r="G222" s="392">
        <f t="shared" si="5"/>
        <v>0</v>
      </c>
      <c r="H222" s="392">
        <f t="shared" si="5"/>
        <v>0</v>
      </c>
    </row>
    <row r="223" spans="1:8" s="309" customFormat="1" ht="39" hidden="1" x14ac:dyDescent="0.25">
      <c r="A223" s="347" t="s">
        <v>797</v>
      </c>
      <c r="B223" s="317" t="s">
        <v>707</v>
      </c>
      <c r="C223" s="317" t="s">
        <v>397</v>
      </c>
      <c r="D223" s="338" t="s">
        <v>397</v>
      </c>
      <c r="E223" s="338" t="s">
        <v>487</v>
      </c>
      <c r="F223" s="338"/>
      <c r="G223" s="323">
        <f t="shared" si="5"/>
        <v>0</v>
      </c>
      <c r="H223" s="323">
        <f t="shared" si="5"/>
        <v>0</v>
      </c>
    </row>
    <row r="224" spans="1:8" s="336" customFormat="1" ht="15" hidden="1" x14ac:dyDescent="0.25">
      <c r="A224" s="315" t="s">
        <v>385</v>
      </c>
      <c r="B224" s="317" t="s">
        <v>707</v>
      </c>
      <c r="C224" s="317" t="s">
        <v>397</v>
      </c>
      <c r="D224" s="328" t="s">
        <v>397</v>
      </c>
      <c r="E224" s="328" t="s">
        <v>487</v>
      </c>
      <c r="F224" s="328" t="s">
        <v>386</v>
      </c>
      <c r="G224" s="318"/>
      <c r="H224" s="318"/>
    </row>
    <row r="225" spans="1:8" s="309" customFormat="1" ht="15.75" hidden="1" x14ac:dyDescent="0.25">
      <c r="A225" s="353" t="s">
        <v>497</v>
      </c>
      <c r="B225" s="389">
        <v>510</v>
      </c>
      <c r="C225" s="303" t="s">
        <v>498</v>
      </c>
      <c r="D225" s="390"/>
      <c r="E225" s="390"/>
      <c r="F225" s="357"/>
      <c r="G225" s="391">
        <f t="shared" ref="G225:H228" si="6">SUM(G226)</f>
        <v>0</v>
      </c>
      <c r="H225" s="391">
        <f t="shared" si="6"/>
        <v>0</v>
      </c>
    </row>
    <row r="226" spans="1:8" s="309" customFormat="1" ht="15" hidden="1" x14ac:dyDescent="0.25">
      <c r="A226" s="305" t="s">
        <v>775</v>
      </c>
      <c r="B226" s="307" t="s">
        <v>707</v>
      </c>
      <c r="C226" s="306" t="s">
        <v>498</v>
      </c>
      <c r="D226" s="306" t="s">
        <v>498</v>
      </c>
      <c r="E226" s="306"/>
      <c r="F226" s="357"/>
      <c r="G226" s="392">
        <f t="shared" si="6"/>
        <v>0</v>
      </c>
      <c r="H226" s="392">
        <f t="shared" si="6"/>
        <v>0</v>
      </c>
    </row>
    <row r="227" spans="1:8" s="309" customFormat="1" ht="27" hidden="1" x14ac:dyDescent="0.25">
      <c r="A227" s="310" t="s">
        <v>776</v>
      </c>
      <c r="B227" s="312" t="s">
        <v>707</v>
      </c>
      <c r="C227" s="325" t="s">
        <v>498</v>
      </c>
      <c r="D227" s="325" t="s">
        <v>498</v>
      </c>
      <c r="E227" s="325"/>
      <c r="F227" s="357"/>
      <c r="G227" s="392">
        <f t="shared" si="6"/>
        <v>0</v>
      </c>
      <c r="H227" s="392">
        <f t="shared" si="6"/>
        <v>0</v>
      </c>
    </row>
    <row r="228" spans="1:8" s="300" customFormat="1" ht="26.25" hidden="1" x14ac:dyDescent="0.25">
      <c r="A228" s="315" t="s">
        <v>617</v>
      </c>
      <c r="B228" s="317" t="s">
        <v>707</v>
      </c>
      <c r="C228" s="328" t="s">
        <v>498</v>
      </c>
      <c r="D228" s="328" t="s">
        <v>498</v>
      </c>
      <c r="E228" s="328" t="s">
        <v>522</v>
      </c>
      <c r="F228" s="328"/>
      <c r="G228" s="318">
        <f t="shared" si="6"/>
        <v>0</v>
      </c>
      <c r="H228" s="318">
        <f t="shared" si="6"/>
        <v>0</v>
      </c>
    </row>
    <row r="229" spans="1:8" s="300" customFormat="1" ht="26.25" hidden="1" x14ac:dyDescent="0.25">
      <c r="A229" s="320" t="s">
        <v>393</v>
      </c>
      <c r="B229" s="322" t="s">
        <v>707</v>
      </c>
      <c r="C229" s="338" t="s">
        <v>498</v>
      </c>
      <c r="D229" s="338" t="s">
        <v>498</v>
      </c>
      <c r="E229" s="338" t="s">
        <v>522</v>
      </c>
      <c r="F229" s="338" t="s">
        <v>394</v>
      </c>
      <c r="G229" s="323"/>
      <c r="H229" s="323"/>
    </row>
    <row r="230" spans="1:8" s="359" customFormat="1" ht="14.25" x14ac:dyDescent="0.2">
      <c r="A230" s="385" t="s">
        <v>554</v>
      </c>
      <c r="B230" s="332" t="s">
        <v>707</v>
      </c>
      <c r="C230" s="332" t="s">
        <v>545</v>
      </c>
      <c r="D230" s="332" t="s">
        <v>380</v>
      </c>
      <c r="E230" s="332"/>
      <c r="F230" s="332"/>
      <c r="G230" s="386">
        <f>SUM(G231)</f>
        <v>7025.8899999999994</v>
      </c>
      <c r="H230" s="386">
        <f>SUM(H231)</f>
        <v>2795.14</v>
      </c>
    </row>
    <row r="231" spans="1:8" ht="13.5" x14ac:dyDescent="0.25">
      <c r="A231" s="393" t="s">
        <v>555</v>
      </c>
      <c r="B231" s="325" t="s">
        <v>707</v>
      </c>
      <c r="C231" s="312" t="s">
        <v>545</v>
      </c>
      <c r="D231" s="312" t="s">
        <v>380</v>
      </c>
      <c r="E231" s="312"/>
      <c r="F231" s="312"/>
      <c r="G231" s="363">
        <f>SUM(G250+G232+G248+S245)</f>
        <v>7025.8899999999994</v>
      </c>
      <c r="H231" s="363">
        <f>SUM(H250+H232+H248)</f>
        <v>2795.14</v>
      </c>
    </row>
    <row r="232" spans="1:8" ht="24.75" x14ac:dyDescent="0.25">
      <c r="A232" s="395" t="s">
        <v>548</v>
      </c>
      <c r="B232" s="325" t="s">
        <v>707</v>
      </c>
      <c r="C232" s="312" t="s">
        <v>545</v>
      </c>
      <c r="D232" s="312" t="s">
        <v>380</v>
      </c>
      <c r="E232" s="312"/>
      <c r="F232" s="312"/>
      <c r="G232" s="363">
        <f>SUM(G233)</f>
        <v>1213.1399999999999</v>
      </c>
      <c r="H232" s="363">
        <f>SUM(H233)</f>
        <v>1213.1399999999999</v>
      </c>
    </row>
    <row r="233" spans="1:8" ht="25.5" x14ac:dyDescent="0.2">
      <c r="A233" s="320" t="s">
        <v>393</v>
      </c>
      <c r="B233" s="338" t="s">
        <v>707</v>
      </c>
      <c r="C233" s="322" t="s">
        <v>545</v>
      </c>
      <c r="D233" s="322" t="s">
        <v>380</v>
      </c>
      <c r="E233" s="322" t="s">
        <v>558</v>
      </c>
      <c r="F233" s="322"/>
      <c r="G233" s="355">
        <f>SUM(G242+G239+G234+G237+G245)</f>
        <v>1213.1399999999999</v>
      </c>
      <c r="H233" s="355">
        <f>SUM(H242+H239+H234+H237+H245)</f>
        <v>1213.1399999999999</v>
      </c>
    </row>
    <row r="234" spans="1:8" ht="51" x14ac:dyDescent="0.2">
      <c r="A234" s="320" t="s">
        <v>798</v>
      </c>
      <c r="B234" s="338" t="s">
        <v>707</v>
      </c>
      <c r="C234" s="322" t="s">
        <v>545</v>
      </c>
      <c r="D234" s="322" t="s">
        <v>380</v>
      </c>
      <c r="E234" s="322" t="s">
        <v>559</v>
      </c>
      <c r="F234" s="322"/>
      <c r="G234" s="355">
        <f>SUM(G235:G236)</f>
        <v>100</v>
      </c>
      <c r="H234" s="355">
        <f>SUM(H235:H236)</f>
        <v>100</v>
      </c>
    </row>
    <row r="235" spans="1:8" s="319" customFormat="1" ht="25.5" x14ac:dyDescent="0.2">
      <c r="A235" s="315" t="s">
        <v>709</v>
      </c>
      <c r="B235" s="328" t="s">
        <v>707</v>
      </c>
      <c r="C235" s="317" t="s">
        <v>545</v>
      </c>
      <c r="D235" s="317" t="s">
        <v>380</v>
      </c>
      <c r="E235" s="317" t="s">
        <v>559</v>
      </c>
      <c r="F235" s="317" t="s">
        <v>384</v>
      </c>
      <c r="G235" s="358">
        <v>1</v>
      </c>
      <c r="H235" s="358">
        <v>1</v>
      </c>
    </row>
    <row r="236" spans="1:8" s="319" customFormat="1" ht="25.5" x14ac:dyDescent="0.2">
      <c r="A236" s="315" t="s">
        <v>393</v>
      </c>
      <c r="B236" s="328" t="s">
        <v>707</v>
      </c>
      <c r="C236" s="317" t="s">
        <v>545</v>
      </c>
      <c r="D236" s="317" t="s">
        <v>380</v>
      </c>
      <c r="E236" s="317" t="s">
        <v>559</v>
      </c>
      <c r="F236" s="317" t="s">
        <v>394</v>
      </c>
      <c r="G236" s="358">
        <v>99</v>
      </c>
      <c r="H236" s="358">
        <v>99</v>
      </c>
    </row>
    <row r="237" spans="1:8" ht="51" x14ac:dyDescent="0.2">
      <c r="A237" s="320" t="s">
        <v>799</v>
      </c>
      <c r="B237" s="338" t="s">
        <v>707</v>
      </c>
      <c r="C237" s="322" t="s">
        <v>545</v>
      </c>
      <c r="D237" s="322" t="s">
        <v>380</v>
      </c>
      <c r="E237" s="322" t="s">
        <v>561</v>
      </c>
      <c r="F237" s="322"/>
      <c r="G237" s="355">
        <f>SUM(G238)</f>
        <v>100</v>
      </c>
      <c r="H237" s="355">
        <f>SUM(H238)</f>
        <v>100</v>
      </c>
    </row>
    <row r="238" spans="1:8" ht="25.5" x14ac:dyDescent="0.2">
      <c r="A238" s="315" t="s">
        <v>393</v>
      </c>
      <c r="B238" s="328" t="s">
        <v>707</v>
      </c>
      <c r="C238" s="317" t="s">
        <v>545</v>
      </c>
      <c r="D238" s="317" t="s">
        <v>380</v>
      </c>
      <c r="E238" s="317" t="s">
        <v>561</v>
      </c>
      <c r="F238" s="317" t="s">
        <v>394</v>
      </c>
      <c r="G238" s="358">
        <v>100</v>
      </c>
      <c r="H238" s="358">
        <v>100</v>
      </c>
    </row>
    <row r="239" spans="1:8" s="356" customFormat="1" ht="51.75" x14ac:dyDescent="0.25">
      <c r="A239" s="397" t="s">
        <v>779</v>
      </c>
      <c r="B239" s="338" t="s">
        <v>707</v>
      </c>
      <c r="C239" s="322" t="s">
        <v>545</v>
      </c>
      <c r="D239" s="322" t="s">
        <v>380</v>
      </c>
      <c r="E239" s="322" t="s">
        <v>563</v>
      </c>
      <c r="F239" s="322"/>
      <c r="G239" s="355">
        <f>SUM(G241+G240)</f>
        <v>325</v>
      </c>
      <c r="H239" s="355">
        <f>SUM(H241+H240)</f>
        <v>325</v>
      </c>
    </row>
    <row r="240" spans="1:8" s="337" customFormat="1" ht="25.5" x14ac:dyDescent="0.2">
      <c r="A240" s="315" t="s">
        <v>709</v>
      </c>
      <c r="B240" s="328" t="s">
        <v>707</v>
      </c>
      <c r="C240" s="317" t="s">
        <v>545</v>
      </c>
      <c r="D240" s="317" t="s">
        <v>380</v>
      </c>
      <c r="E240" s="317" t="s">
        <v>563</v>
      </c>
      <c r="F240" s="317" t="s">
        <v>384</v>
      </c>
      <c r="G240" s="358">
        <v>1</v>
      </c>
      <c r="H240" s="358">
        <v>1</v>
      </c>
    </row>
    <row r="241" spans="1:8" ht="25.5" x14ac:dyDescent="0.2">
      <c r="A241" s="315" t="s">
        <v>393</v>
      </c>
      <c r="B241" s="328" t="s">
        <v>707</v>
      </c>
      <c r="C241" s="317" t="s">
        <v>545</v>
      </c>
      <c r="D241" s="317" t="s">
        <v>380</v>
      </c>
      <c r="E241" s="317" t="s">
        <v>563</v>
      </c>
      <c r="F241" s="317" t="s">
        <v>394</v>
      </c>
      <c r="G241" s="358">
        <v>324</v>
      </c>
      <c r="H241" s="358">
        <v>324</v>
      </c>
    </row>
    <row r="242" spans="1:8" s="356" customFormat="1" ht="51.75" x14ac:dyDescent="0.25">
      <c r="A242" s="397" t="s">
        <v>780</v>
      </c>
      <c r="B242" s="338" t="s">
        <v>707</v>
      </c>
      <c r="C242" s="322" t="s">
        <v>545</v>
      </c>
      <c r="D242" s="322" t="s">
        <v>380</v>
      </c>
      <c r="E242" s="322" t="s">
        <v>565</v>
      </c>
      <c r="F242" s="322"/>
      <c r="G242" s="355">
        <f>SUM(G244+G243)</f>
        <v>252.6</v>
      </c>
      <c r="H242" s="355">
        <f>SUM(H244+H243)</f>
        <v>252.6</v>
      </c>
    </row>
    <row r="243" spans="1:8" s="337" customFormat="1" ht="25.5" x14ac:dyDescent="0.2">
      <c r="A243" s="315" t="s">
        <v>709</v>
      </c>
      <c r="B243" s="328" t="s">
        <v>707</v>
      </c>
      <c r="C243" s="317" t="s">
        <v>545</v>
      </c>
      <c r="D243" s="317" t="s">
        <v>380</v>
      </c>
      <c r="E243" s="317" t="s">
        <v>565</v>
      </c>
      <c r="F243" s="317" t="s">
        <v>384</v>
      </c>
      <c r="G243" s="358">
        <v>0.6</v>
      </c>
      <c r="H243" s="358">
        <v>0.6</v>
      </c>
    </row>
    <row r="244" spans="1:8" s="319" customFormat="1" ht="25.5" x14ac:dyDescent="0.2">
      <c r="A244" s="315" t="s">
        <v>393</v>
      </c>
      <c r="B244" s="328" t="s">
        <v>707</v>
      </c>
      <c r="C244" s="317" t="s">
        <v>545</v>
      </c>
      <c r="D244" s="317" t="s">
        <v>380</v>
      </c>
      <c r="E244" s="317" t="s">
        <v>565</v>
      </c>
      <c r="F244" s="317" t="s">
        <v>394</v>
      </c>
      <c r="G244" s="358">
        <v>252</v>
      </c>
      <c r="H244" s="358">
        <v>252</v>
      </c>
    </row>
    <row r="245" spans="1:8" ht="51" x14ac:dyDescent="0.2">
      <c r="A245" s="407" t="s">
        <v>802</v>
      </c>
      <c r="B245" s="338" t="s">
        <v>707</v>
      </c>
      <c r="C245" s="322" t="s">
        <v>545</v>
      </c>
      <c r="D245" s="322" t="s">
        <v>380</v>
      </c>
      <c r="E245" s="322" t="s">
        <v>566</v>
      </c>
      <c r="F245" s="322"/>
      <c r="G245" s="355">
        <f>SUM(G246:G247)</f>
        <v>435.53999999999996</v>
      </c>
      <c r="H245" s="355">
        <f>SUM(H246:H247)</f>
        <v>435.53999999999996</v>
      </c>
    </row>
    <row r="246" spans="1:8" ht="25.5" x14ac:dyDescent="0.2">
      <c r="A246" s="315" t="s">
        <v>709</v>
      </c>
      <c r="B246" s="328" t="s">
        <v>707</v>
      </c>
      <c r="C246" s="317" t="s">
        <v>545</v>
      </c>
      <c r="D246" s="317" t="s">
        <v>380</v>
      </c>
      <c r="E246" s="317" t="s">
        <v>566</v>
      </c>
      <c r="F246" s="317" t="s">
        <v>384</v>
      </c>
      <c r="G246" s="358">
        <v>1.64</v>
      </c>
      <c r="H246" s="358">
        <v>1.64</v>
      </c>
    </row>
    <row r="247" spans="1:8" ht="25.5" x14ac:dyDescent="0.2">
      <c r="A247" s="315" t="s">
        <v>393</v>
      </c>
      <c r="B247" s="328" t="s">
        <v>707</v>
      </c>
      <c r="C247" s="317" t="s">
        <v>545</v>
      </c>
      <c r="D247" s="317" t="s">
        <v>380</v>
      </c>
      <c r="E247" s="317" t="s">
        <v>566</v>
      </c>
      <c r="F247" s="317" t="s">
        <v>394</v>
      </c>
      <c r="G247" s="358">
        <v>433.9</v>
      </c>
      <c r="H247" s="358">
        <v>433.9</v>
      </c>
    </row>
    <row r="248" spans="1:8" s="327" customFormat="1" ht="102" x14ac:dyDescent="0.2">
      <c r="A248" s="422" t="s">
        <v>556</v>
      </c>
      <c r="B248" s="322" t="s">
        <v>707</v>
      </c>
      <c r="C248" s="322" t="s">
        <v>545</v>
      </c>
      <c r="D248" s="322" t="s">
        <v>380</v>
      </c>
      <c r="E248" s="338" t="s">
        <v>557</v>
      </c>
      <c r="F248" s="338"/>
      <c r="G248" s="323">
        <f>SUM(G249)</f>
        <v>630.75</v>
      </c>
      <c r="H248" s="323">
        <f>SUM(H249)</f>
        <v>0</v>
      </c>
    </row>
    <row r="249" spans="1:8" ht="25.5" x14ac:dyDescent="0.2">
      <c r="A249" s="315" t="s">
        <v>709</v>
      </c>
      <c r="B249" s="317" t="s">
        <v>707</v>
      </c>
      <c r="C249" s="317" t="s">
        <v>545</v>
      </c>
      <c r="D249" s="317" t="s">
        <v>380</v>
      </c>
      <c r="E249" s="328" t="s">
        <v>557</v>
      </c>
      <c r="F249" s="328" t="s">
        <v>384</v>
      </c>
      <c r="G249" s="318">
        <v>630.75</v>
      </c>
      <c r="H249" s="318"/>
    </row>
    <row r="250" spans="1:8" s="356" customFormat="1" ht="13.5" x14ac:dyDescent="0.25">
      <c r="A250" s="310" t="s">
        <v>425</v>
      </c>
      <c r="B250" s="398" t="s">
        <v>707</v>
      </c>
      <c r="C250" s="312" t="s">
        <v>545</v>
      </c>
      <c r="D250" s="312" t="s">
        <v>380</v>
      </c>
      <c r="E250" s="312" t="s">
        <v>781</v>
      </c>
      <c r="F250" s="312"/>
      <c r="G250" s="363">
        <f>SUM(G255+G257+G253+G251)</f>
        <v>5182</v>
      </c>
      <c r="H250" s="363">
        <f>SUM(H255+H257+H253+H251)</f>
        <v>1582</v>
      </c>
    </row>
    <row r="251" spans="1:8" s="327" customFormat="1" ht="38.25" x14ac:dyDescent="0.2">
      <c r="A251" s="320" t="s">
        <v>486</v>
      </c>
      <c r="B251" s="338" t="s">
        <v>707</v>
      </c>
      <c r="C251" s="322" t="s">
        <v>545</v>
      </c>
      <c r="D251" s="322" t="s">
        <v>380</v>
      </c>
      <c r="E251" s="322" t="s">
        <v>487</v>
      </c>
      <c r="F251" s="322"/>
      <c r="G251" s="355">
        <f>SUM(G252)</f>
        <v>1182</v>
      </c>
      <c r="H251" s="355">
        <f>SUM(H252)</f>
        <v>1182</v>
      </c>
    </row>
    <row r="252" spans="1:8" s="356" customFormat="1" ht="26.25" x14ac:dyDescent="0.25">
      <c r="A252" s="315" t="s">
        <v>393</v>
      </c>
      <c r="B252" s="328" t="s">
        <v>707</v>
      </c>
      <c r="C252" s="317" t="s">
        <v>545</v>
      </c>
      <c r="D252" s="317" t="s">
        <v>380</v>
      </c>
      <c r="E252" s="317" t="s">
        <v>487</v>
      </c>
      <c r="F252" s="317" t="s">
        <v>394</v>
      </c>
      <c r="G252" s="358">
        <v>1182</v>
      </c>
      <c r="H252" s="358">
        <v>1182</v>
      </c>
    </row>
    <row r="253" spans="1:8" ht="51.75" customHeight="1" x14ac:dyDescent="0.2">
      <c r="A253" s="347" t="s">
        <v>569</v>
      </c>
      <c r="B253" s="322" t="s">
        <v>707</v>
      </c>
      <c r="C253" s="322" t="s">
        <v>545</v>
      </c>
      <c r="D253" s="322" t="s">
        <v>380</v>
      </c>
      <c r="E253" s="338" t="s">
        <v>570</v>
      </c>
      <c r="F253" s="338"/>
      <c r="G253" s="323">
        <f>SUM(G254)</f>
        <v>500</v>
      </c>
      <c r="H253" s="323">
        <f>SUM(H254)</f>
        <v>0</v>
      </c>
    </row>
    <row r="254" spans="1:8" ht="25.5" x14ac:dyDescent="0.2">
      <c r="A254" s="315" t="s">
        <v>709</v>
      </c>
      <c r="B254" s="317" t="s">
        <v>707</v>
      </c>
      <c r="C254" s="317" t="s">
        <v>545</v>
      </c>
      <c r="D254" s="317" t="s">
        <v>380</v>
      </c>
      <c r="E254" s="328" t="s">
        <v>570</v>
      </c>
      <c r="F254" s="328" t="s">
        <v>384</v>
      </c>
      <c r="G254" s="318">
        <v>500</v>
      </c>
      <c r="H254" s="318"/>
    </row>
    <row r="255" spans="1:8" ht="89.25" x14ac:dyDescent="0.2">
      <c r="A255" s="320" t="s">
        <v>800</v>
      </c>
      <c r="B255" s="321" t="s">
        <v>707</v>
      </c>
      <c r="C255" s="322" t="s">
        <v>545</v>
      </c>
      <c r="D255" s="322" t="s">
        <v>380</v>
      </c>
      <c r="E255" s="322" t="s">
        <v>568</v>
      </c>
      <c r="F255" s="322"/>
      <c r="G255" s="355">
        <f>SUM(G256)</f>
        <v>3100</v>
      </c>
      <c r="H255" s="355">
        <f>SUM(H256)</f>
        <v>0</v>
      </c>
    </row>
    <row r="256" spans="1:8" s="356" customFormat="1" ht="26.25" x14ac:dyDescent="0.25">
      <c r="A256" s="315" t="s">
        <v>393</v>
      </c>
      <c r="B256" s="328" t="s">
        <v>707</v>
      </c>
      <c r="C256" s="317" t="s">
        <v>545</v>
      </c>
      <c r="D256" s="317" t="s">
        <v>380</v>
      </c>
      <c r="E256" s="317" t="s">
        <v>568</v>
      </c>
      <c r="F256" s="317" t="s">
        <v>394</v>
      </c>
      <c r="G256" s="358">
        <v>3100</v>
      </c>
      <c r="H256" s="358"/>
    </row>
    <row r="257" spans="1:8" s="327" customFormat="1" ht="77.25" customHeight="1" x14ac:dyDescent="0.2">
      <c r="A257" s="347" t="s">
        <v>801</v>
      </c>
      <c r="B257" s="338" t="s">
        <v>707</v>
      </c>
      <c r="C257" s="338" t="s">
        <v>545</v>
      </c>
      <c r="D257" s="338" t="s">
        <v>380</v>
      </c>
      <c r="E257" s="338" t="s">
        <v>572</v>
      </c>
      <c r="F257" s="338"/>
      <c r="G257" s="323">
        <f>SUM(G258)</f>
        <v>400</v>
      </c>
      <c r="H257" s="323">
        <f>SUM(H258)</f>
        <v>400</v>
      </c>
    </row>
    <row r="258" spans="1:8" s="319" customFormat="1" ht="25.5" x14ac:dyDescent="0.2">
      <c r="A258" s="315" t="s">
        <v>709</v>
      </c>
      <c r="B258" s="328" t="s">
        <v>707</v>
      </c>
      <c r="C258" s="328" t="s">
        <v>545</v>
      </c>
      <c r="D258" s="328" t="s">
        <v>380</v>
      </c>
      <c r="E258" s="328" t="s">
        <v>572</v>
      </c>
      <c r="F258" s="328" t="s">
        <v>384</v>
      </c>
      <c r="G258" s="318">
        <v>400</v>
      </c>
      <c r="H258" s="318">
        <v>400</v>
      </c>
    </row>
    <row r="259" spans="1:8" ht="14.25" x14ac:dyDescent="0.2">
      <c r="A259" s="385" t="s">
        <v>573</v>
      </c>
      <c r="B259" s="307" t="s">
        <v>707</v>
      </c>
      <c r="C259" s="332" t="s">
        <v>545</v>
      </c>
      <c r="D259" s="332" t="s">
        <v>388</v>
      </c>
      <c r="E259" s="332"/>
      <c r="F259" s="332"/>
      <c r="G259" s="386">
        <f>SUM(G262+G260)</f>
        <v>23393</v>
      </c>
      <c r="H259" s="386">
        <f>SUM(H262+H260)</f>
        <v>23393</v>
      </c>
    </row>
    <row r="260" spans="1:8" s="300" customFormat="1" ht="26.25" hidden="1" x14ac:dyDescent="0.25">
      <c r="A260" s="315" t="s">
        <v>617</v>
      </c>
      <c r="B260" s="317" t="s">
        <v>707</v>
      </c>
      <c r="C260" s="328" t="s">
        <v>545</v>
      </c>
      <c r="D260" s="328" t="s">
        <v>388</v>
      </c>
      <c r="E260" s="328" t="s">
        <v>520</v>
      </c>
      <c r="F260" s="328"/>
      <c r="G260" s="323">
        <f>SUM(G261)</f>
        <v>0</v>
      </c>
      <c r="H260" s="323">
        <f>SUM(H261)</f>
        <v>0</v>
      </c>
    </row>
    <row r="261" spans="1:8" s="300" customFormat="1" ht="26.25" hidden="1" x14ac:dyDescent="0.25">
      <c r="A261" s="320" t="s">
        <v>393</v>
      </c>
      <c r="B261" s="322" t="s">
        <v>707</v>
      </c>
      <c r="C261" s="338" t="s">
        <v>545</v>
      </c>
      <c r="D261" s="338" t="s">
        <v>388</v>
      </c>
      <c r="E261" s="338" t="s">
        <v>520</v>
      </c>
      <c r="F261" s="338" t="s">
        <v>394</v>
      </c>
      <c r="G261" s="323"/>
      <c r="H261" s="323"/>
    </row>
    <row r="262" spans="1:8" ht="28.5" x14ac:dyDescent="0.2">
      <c r="A262" s="385" t="s">
        <v>574</v>
      </c>
      <c r="B262" s="399">
        <v>510</v>
      </c>
      <c r="C262" s="332" t="s">
        <v>545</v>
      </c>
      <c r="D262" s="332" t="s">
        <v>388</v>
      </c>
      <c r="E262" s="332"/>
      <c r="F262" s="332"/>
      <c r="G262" s="386">
        <f>SUM(G263)</f>
        <v>23393</v>
      </c>
      <c r="H262" s="386">
        <f>SUM(H263)</f>
        <v>23393</v>
      </c>
    </row>
    <row r="263" spans="1:8" ht="27" x14ac:dyDescent="0.25">
      <c r="A263" s="393" t="s">
        <v>575</v>
      </c>
      <c r="B263" s="372">
        <v>510</v>
      </c>
      <c r="C263" s="312" t="s">
        <v>545</v>
      </c>
      <c r="D263" s="312" t="s">
        <v>388</v>
      </c>
      <c r="E263" s="312"/>
      <c r="F263" s="312"/>
      <c r="G263" s="363">
        <f>SUM(G264+G266+G268)</f>
        <v>23393</v>
      </c>
      <c r="H263" s="363">
        <f>SUM(H264+H266+H268)</f>
        <v>23393</v>
      </c>
    </row>
    <row r="264" spans="1:8" x14ac:dyDescent="0.2">
      <c r="A264" s="375" t="s">
        <v>576</v>
      </c>
      <c r="B264" s="377">
        <v>510</v>
      </c>
      <c r="C264" s="317" t="s">
        <v>545</v>
      </c>
      <c r="D264" s="317" t="s">
        <v>388</v>
      </c>
      <c r="E264" s="317" t="s">
        <v>577</v>
      </c>
      <c r="F264" s="317"/>
      <c r="G264" s="358">
        <f>SUM(G265)</f>
        <v>5000</v>
      </c>
      <c r="H264" s="358">
        <f>SUM(H265)</f>
        <v>5000</v>
      </c>
    </row>
    <row r="265" spans="1:8" ht="25.5" x14ac:dyDescent="0.2">
      <c r="A265" s="320" t="s">
        <v>393</v>
      </c>
      <c r="B265" s="387">
        <v>510</v>
      </c>
      <c r="C265" s="322" t="s">
        <v>545</v>
      </c>
      <c r="D265" s="322" t="s">
        <v>388</v>
      </c>
      <c r="E265" s="322" t="s">
        <v>577</v>
      </c>
      <c r="F265" s="322" t="s">
        <v>394</v>
      </c>
      <c r="G265" s="355">
        <v>5000</v>
      </c>
      <c r="H265" s="355">
        <v>5000</v>
      </c>
    </row>
    <row r="266" spans="1:8" x14ac:dyDescent="0.2">
      <c r="A266" s="375" t="s">
        <v>578</v>
      </c>
      <c r="B266" s="377">
        <v>510</v>
      </c>
      <c r="C266" s="317" t="s">
        <v>545</v>
      </c>
      <c r="D266" s="317" t="s">
        <v>388</v>
      </c>
      <c r="E266" s="317" t="s">
        <v>579</v>
      </c>
      <c r="F266" s="317"/>
      <c r="G266" s="358">
        <f>SUM(G267)</f>
        <v>4750</v>
      </c>
      <c r="H266" s="358">
        <f>SUM(H267)</f>
        <v>4750</v>
      </c>
    </row>
    <row r="267" spans="1:8" ht="25.5" x14ac:dyDescent="0.2">
      <c r="A267" s="320" t="s">
        <v>393</v>
      </c>
      <c r="B267" s="387">
        <v>510</v>
      </c>
      <c r="C267" s="322" t="s">
        <v>545</v>
      </c>
      <c r="D267" s="322" t="s">
        <v>388</v>
      </c>
      <c r="E267" s="322" t="s">
        <v>579</v>
      </c>
      <c r="F267" s="322" t="s">
        <v>394</v>
      </c>
      <c r="G267" s="355">
        <v>4750</v>
      </c>
      <c r="H267" s="355">
        <v>4750</v>
      </c>
    </row>
    <row r="268" spans="1:8" x14ac:dyDescent="0.2">
      <c r="A268" s="375" t="s">
        <v>576</v>
      </c>
      <c r="B268" s="377">
        <v>510</v>
      </c>
      <c r="C268" s="317" t="s">
        <v>545</v>
      </c>
      <c r="D268" s="317" t="s">
        <v>388</v>
      </c>
      <c r="E268" s="317" t="s">
        <v>580</v>
      </c>
      <c r="F268" s="317"/>
      <c r="G268" s="358">
        <f>SUM(G269)</f>
        <v>13643</v>
      </c>
      <c r="H268" s="358">
        <f>SUM(H269)</f>
        <v>13643</v>
      </c>
    </row>
    <row r="269" spans="1:8" ht="25.5" x14ac:dyDescent="0.2">
      <c r="A269" s="320" t="s">
        <v>393</v>
      </c>
      <c r="B269" s="387">
        <v>510</v>
      </c>
      <c r="C269" s="322" t="s">
        <v>545</v>
      </c>
      <c r="D269" s="322" t="s">
        <v>388</v>
      </c>
      <c r="E269" s="322" t="s">
        <v>580</v>
      </c>
      <c r="F269" s="322" t="s">
        <v>394</v>
      </c>
      <c r="G269" s="355">
        <v>13643</v>
      </c>
      <c r="H269" s="355">
        <v>13643</v>
      </c>
    </row>
    <row r="270" spans="1:8" ht="31.5" x14ac:dyDescent="0.25">
      <c r="A270" s="353" t="s">
        <v>581</v>
      </c>
      <c r="B270" s="371">
        <v>510</v>
      </c>
      <c r="C270" s="349" t="s">
        <v>545</v>
      </c>
      <c r="D270" s="349" t="s">
        <v>493</v>
      </c>
      <c r="E270" s="349"/>
      <c r="F270" s="349"/>
      <c r="G270" s="350">
        <f>SUM(G271)</f>
        <v>6619.63</v>
      </c>
      <c r="H270" s="350">
        <f>SUM(H271)</f>
        <v>6886.8099999999995</v>
      </c>
    </row>
    <row r="271" spans="1:8" ht="38.25" x14ac:dyDescent="0.2">
      <c r="A271" s="305" t="s">
        <v>410</v>
      </c>
      <c r="B271" s="371">
        <v>510</v>
      </c>
      <c r="C271" s="306" t="s">
        <v>545</v>
      </c>
      <c r="D271" s="306" t="s">
        <v>493</v>
      </c>
      <c r="E271" s="306"/>
      <c r="F271" s="306"/>
      <c r="G271" s="308">
        <f>SUM(G272+G278+G281)</f>
        <v>6619.63</v>
      </c>
      <c r="H271" s="308">
        <f>SUM(H272+H278+H281)</f>
        <v>6886.8099999999995</v>
      </c>
    </row>
    <row r="272" spans="1:8" x14ac:dyDescent="0.2">
      <c r="A272" s="320" t="s">
        <v>382</v>
      </c>
      <c r="B272" s="387">
        <v>510</v>
      </c>
      <c r="C272" s="338" t="s">
        <v>545</v>
      </c>
      <c r="D272" s="338" t="s">
        <v>493</v>
      </c>
      <c r="E272" s="338"/>
      <c r="F272" s="338"/>
      <c r="G272" s="323">
        <f>SUM(G275+G273)</f>
        <v>2557.2600000000002</v>
      </c>
      <c r="H272" s="323">
        <f>SUM(H275+H273)</f>
        <v>2649.5499999999997</v>
      </c>
    </row>
    <row r="273" spans="1:8" ht="39.75" customHeight="1" x14ac:dyDescent="0.2">
      <c r="A273" s="320" t="s">
        <v>582</v>
      </c>
      <c r="B273" s="378">
        <v>510</v>
      </c>
      <c r="C273" s="338" t="s">
        <v>545</v>
      </c>
      <c r="D273" s="338" t="s">
        <v>493</v>
      </c>
      <c r="E273" s="338" t="s">
        <v>583</v>
      </c>
      <c r="F273" s="338"/>
      <c r="G273" s="323">
        <f>SUM(G274)</f>
        <v>250</v>
      </c>
      <c r="H273" s="323">
        <f>SUM(H274)</f>
        <v>250</v>
      </c>
    </row>
    <row r="274" spans="1:8" ht="25.5" x14ac:dyDescent="0.2">
      <c r="A274" s="315" t="s">
        <v>709</v>
      </c>
      <c r="B274" s="377">
        <v>510</v>
      </c>
      <c r="C274" s="328" t="s">
        <v>545</v>
      </c>
      <c r="D274" s="328" t="s">
        <v>493</v>
      </c>
      <c r="E274" s="328" t="s">
        <v>583</v>
      </c>
      <c r="F274" s="317" t="s">
        <v>384</v>
      </c>
      <c r="G274" s="318">
        <v>250</v>
      </c>
      <c r="H274" s="318">
        <v>250</v>
      </c>
    </row>
    <row r="275" spans="1:8" s="327" customFormat="1" ht="51" x14ac:dyDescent="0.2">
      <c r="A275" s="400" t="s">
        <v>586</v>
      </c>
      <c r="B275" s="378">
        <v>510</v>
      </c>
      <c r="C275" s="338" t="s">
        <v>545</v>
      </c>
      <c r="D275" s="338" t="s">
        <v>493</v>
      </c>
      <c r="E275" s="338" t="s">
        <v>620</v>
      </c>
      <c r="F275" s="338"/>
      <c r="G275" s="323">
        <f>SUM(G276+G277)</f>
        <v>2307.2600000000002</v>
      </c>
      <c r="H275" s="323">
        <f>SUM(H276+H277)</f>
        <v>2399.5499999999997</v>
      </c>
    </row>
    <row r="276" spans="1:8" ht="63.75" x14ac:dyDescent="0.2">
      <c r="A276" s="315" t="s">
        <v>708</v>
      </c>
      <c r="B276" s="377">
        <v>510</v>
      </c>
      <c r="C276" s="328" t="s">
        <v>545</v>
      </c>
      <c r="D276" s="328" t="s">
        <v>493</v>
      </c>
      <c r="E276" s="328" t="s">
        <v>620</v>
      </c>
      <c r="F276" s="317" t="s">
        <v>378</v>
      </c>
      <c r="G276" s="318">
        <v>2137.2600000000002</v>
      </c>
      <c r="H276" s="318">
        <v>2155.6999999999998</v>
      </c>
    </row>
    <row r="277" spans="1:8" ht="25.5" x14ac:dyDescent="0.2">
      <c r="A277" s="315" t="s">
        <v>709</v>
      </c>
      <c r="B277" s="377">
        <v>510</v>
      </c>
      <c r="C277" s="328" t="s">
        <v>545</v>
      </c>
      <c r="D277" s="328" t="s">
        <v>493</v>
      </c>
      <c r="E277" s="328" t="s">
        <v>620</v>
      </c>
      <c r="F277" s="317" t="s">
        <v>384</v>
      </c>
      <c r="G277" s="318">
        <v>170</v>
      </c>
      <c r="H277" s="318">
        <v>243.85</v>
      </c>
    </row>
    <row r="278" spans="1:8" s="327" customFormat="1" ht="38.25" x14ac:dyDescent="0.2">
      <c r="A278" s="320" t="s">
        <v>588</v>
      </c>
      <c r="B278" s="378">
        <v>510</v>
      </c>
      <c r="C278" s="338" t="s">
        <v>545</v>
      </c>
      <c r="D278" s="338" t="s">
        <v>493</v>
      </c>
      <c r="E278" s="338" t="s">
        <v>589</v>
      </c>
      <c r="F278" s="338"/>
      <c r="G278" s="323">
        <f>SUM(G279+G280)</f>
        <v>1217.92</v>
      </c>
      <c r="H278" s="323">
        <f>SUM(H279+H280)</f>
        <v>1266.6399999999999</v>
      </c>
    </row>
    <row r="279" spans="1:8" ht="63.75" x14ac:dyDescent="0.2">
      <c r="A279" s="315" t="s">
        <v>708</v>
      </c>
      <c r="B279" s="387">
        <v>510</v>
      </c>
      <c r="C279" s="338" t="s">
        <v>545</v>
      </c>
      <c r="D279" s="338" t="s">
        <v>493</v>
      </c>
      <c r="E279" s="328" t="s">
        <v>589</v>
      </c>
      <c r="F279" s="322" t="s">
        <v>378</v>
      </c>
      <c r="G279" s="323">
        <v>882.96</v>
      </c>
      <c r="H279" s="323">
        <v>893.24</v>
      </c>
    </row>
    <row r="280" spans="1:8" ht="25.5" x14ac:dyDescent="0.2">
      <c r="A280" s="315" t="s">
        <v>709</v>
      </c>
      <c r="B280" s="387">
        <v>510</v>
      </c>
      <c r="C280" s="338" t="s">
        <v>545</v>
      </c>
      <c r="D280" s="338" t="s">
        <v>493</v>
      </c>
      <c r="E280" s="328" t="s">
        <v>589</v>
      </c>
      <c r="F280" s="322" t="s">
        <v>384</v>
      </c>
      <c r="G280" s="323">
        <v>334.96</v>
      </c>
      <c r="H280" s="323">
        <v>373.4</v>
      </c>
    </row>
    <row r="281" spans="1:8" s="319" customFormat="1" ht="51" x14ac:dyDescent="0.2">
      <c r="A281" s="344" t="s">
        <v>584</v>
      </c>
      <c r="B281" s="317" t="s">
        <v>707</v>
      </c>
      <c r="C281" s="328" t="s">
        <v>545</v>
      </c>
      <c r="D281" s="328" t="s">
        <v>493</v>
      </c>
      <c r="E281" s="328" t="s">
        <v>585</v>
      </c>
      <c r="F281" s="328"/>
      <c r="G281" s="318">
        <f>SUM(G282+G283)</f>
        <v>2844.45</v>
      </c>
      <c r="H281" s="318">
        <f>SUM(H282+H283)</f>
        <v>2970.62</v>
      </c>
    </row>
    <row r="282" spans="1:8" ht="63.75" x14ac:dyDescent="0.2">
      <c r="A282" s="315" t="s">
        <v>708</v>
      </c>
      <c r="B282" s="317" t="s">
        <v>707</v>
      </c>
      <c r="C282" s="317" t="s">
        <v>545</v>
      </c>
      <c r="D282" s="317" t="s">
        <v>493</v>
      </c>
      <c r="E282" s="328" t="s">
        <v>585</v>
      </c>
      <c r="F282" s="317" t="s">
        <v>378</v>
      </c>
      <c r="G282" s="318">
        <v>2834.45</v>
      </c>
      <c r="H282" s="318">
        <v>2960.62</v>
      </c>
    </row>
    <row r="283" spans="1:8" ht="25.5" x14ac:dyDescent="0.2">
      <c r="A283" s="315" t="s">
        <v>709</v>
      </c>
      <c r="B283" s="317" t="s">
        <v>707</v>
      </c>
      <c r="C283" s="317" t="s">
        <v>545</v>
      </c>
      <c r="D283" s="317" t="s">
        <v>493</v>
      </c>
      <c r="E283" s="328" t="s">
        <v>585</v>
      </c>
      <c r="F283" s="317" t="s">
        <v>384</v>
      </c>
      <c r="G283" s="318">
        <v>10</v>
      </c>
      <c r="H283" s="318">
        <v>10</v>
      </c>
    </row>
    <row r="284" spans="1:8" s="339" customFormat="1" ht="71.25" x14ac:dyDescent="0.2">
      <c r="A284" s="401" t="s">
        <v>783</v>
      </c>
      <c r="B284" s="402">
        <v>510</v>
      </c>
      <c r="C284" s="403"/>
      <c r="D284" s="403"/>
      <c r="E284" s="423"/>
      <c r="F284" s="332"/>
      <c r="G284" s="304">
        <f>SUM(G285)</f>
        <v>11348</v>
      </c>
      <c r="H284" s="304">
        <f>SUM(H285)</f>
        <v>11688</v>
      </c>
    </row>
    <row r="285" spans="1:8" ht="25.5" x14ac:dyDescent="0.2">
      <c r="A285" s="404" t="s">
        <v>423</v>
      </c>
      <c r="B285" s="377">
        <v>510</v>
      </c>
      <c r="C285" s="405" t="s">
        <v>371</v>
      </c>
      <c r="D285" s="328" t="s">
        <v>406</v>
      </c>
      <c r="E285" s="424"/>
      <c r="F285" s="425"/>
      <c r="G285" s="318">
        <f>SUM(G286+G287)</f>
        <v>11348</v>
      </c>
      <c r="H285" s="318">
        <f>SUM(H286+H287)</f>
        <v>11688</v>
      </c>
    </row>
    <row r="286" spans="1:8" ht="63.75" x14ac:dyDescent="0.2">
      <c r="A286" s="320" t="s">
        <v>708</v>
      </c>
      <c r="B286" s="378">
        <v>510</v>
      </c>
      <c r="C286" s="409" t="s">
        <v>371</v>
      </c>
      <c r="D286" s="409" t="s">
        <v>406</v>
      </c>
      <c r="E286" s="409" t="s">
        <v>424</v>
      </c>
      <c r="F286" s="426" t="s">
        <v>378</v>
      </c>
      <c r="G286" s="412">
        <v>10231.19</v>
      </c>
      <c r="H286" s="412">
        <v>10571.19</v>
      </c>
    </row>
    <row r="287" spans="1:8" s="327" customFormat="1" ht="25.5" x14ac:dyDescent="0.2">
      <c r="A287" s="315" t="s">
        <v>709</v>
      </c>
      <c r="B287" s="378">
        <v>510</v>
      </c>
      <c r="C287" s="427" t="s">
        <v>371</v>
      </c>
      <c r="D287" s="338" t="s">
        <v>406</v>
      </c>
      <c r="E287" s="428" t="s">
        <v>424</v>
      </c>
      <c r="F287" s="429" t="s">
        <v>384</v>
      </c>
      <c r="G287" s="430">
        <v>1116.81</v>
      </c>
      <c r="H287" s="430">
        <v>1116.81</v>
      </c>
    </row>
    <row r="288" spans="1:8" ht="14.25" x14ac:dyDescent="0.2">
      <c r="A288" s="460" t="s">
        <v>610</v>
      </c>
      <c r="B288" s="461"/>
      <c r="C288" s="461"/>
      <c r="D288" s="461"/>
      <c r="E288" s="461"/>
      <c r="F288" s="462"/>
      <c r="G288" s="418">
        <f>SUM(G10+G21+G219+G284+G68)</f>
        <v>771775.94000000018</v>
      </c>
      <c r="H288" s="418">
        <f>SUM(H10+H21+H219+H284+H68)</f>
        <v>784256.36</v>
      </c>
    </row>
    <row r="289" spans="1:8" x14ac:dyDescent="0.2">
      <c r="A289" s="287"/>
      <c r="B289" s="431"/>
    </row>
    <row r="293" spans="1:8" x14ac:dyDescent="0.2">
      <c r="A293" s="287"/>
      <c r="G293" s="421"/>
      <c r="H293" s="421"/>
    </row>
    <row r="303" spans="1:8" x14ac:dyDescent="0.2">
      <c r="A303" s="287"/>
      <c r="B303" s="287"/>
      <c r="C303" s="287"/>
      <c r="D303" s="287"/>
      <c r="E303" s="287"/>
      <c r="F303" s="287"/>
      <c r="G303" s="287"/>
      <c r="H303" s="287"/>
    </row>
    <row r="304" spans="1:8" x14ac:dyDescent="0.2">
      <c r="A304" s="287"/>
      <c r="B304" s="287"/>
      <c r="C304" s="287"/>
      <c r="D304" s="287"/>
      <c r="E304" s="287"/>
      <c r="F304" s="287"/>
      <c r="G304" s="287"/>
      <c r="H304" s="287"/>
    </row>
    <row r="305" spans="1:8" x14ac:dyDescent="0.2">
      <c r="A305" s="287"/>
      <c r="B305" s="287"/>
      <c r="C305" s="287"/>
      <c r="D305" s="287"/>
      <c r="E305" s="287"/>
      <c r="F305" s="287"/>
      <c r="G305" s="287"/>
      <c r="H305" s="287"/>
    </row>
    <row r="306" spans="1:8" x14ac:dyDescent="0.2">
      <c r="A306" s="287"/>
      <c r="B306" s="287"/>
      <c r="C306" s="287"/>
      <c r="D306" s="287"/>
      <c r="E306" s="287"/>
      <c r="F306" s="287"/>
      <c r="G306" s="287"/>
      <c r="H306" s="287"/>
    </row>
    <row r="307" spans="1:8" x14ac:dyDescent="0.2">
      <c r="A307" s="287"/>
      <c r="B307" s="287"/>
      <c r="C307" s="287"/>
      <c r="D307" s="287"/>
      <c r="E307" s="287"/>
      <c r="F307" s="287"/>
      <c r="G307" s="287"/>
      <c r="H307" s="287"/>
    </row>
    <row r="308" spans="1:8" x14ac:dyDescent="0.2">
      <c r="A308" s="287"/>
      <c r="B308" s="287"/>
      <c r="C308" s="287"/>
      <c r="D308" s="287"/>
      <c r="E308" s="287"/>
      <c r="F308" s="287"/>
      <c r="G308" s="287"/>
      <c r="H308" s="287"/>
    </row>
    <row r="309" spans="1:8" x14ac:dyDescent="0.2">
      <c r="A309" s="287"/>
      <c r="B309" s="287"/>
      <c r="C309" s="287"/>
      <c r="D309" s="287"/>
      <c r="E309" s="287"/>
      <c r="F309" s="287"/>
      <c r="G309" s="287"/>
      <c r="H309" s="287"/>
    </row>
    <row r="310" spans="1:8" x14ac:dyDescent="0.2">
      <c r="A310" s="287"/>
      <c r="B310" s="287"/>
      <c r="C310" s="287"/>
      <c r="D310" s="287"/>
      <c r="E310" s="287"/>
      <c r="F310" s="287"/>
      <c r="G310" s="287"/>
      <c r="H310" s="287"/>
    </row>
    <row r="311" spans="1:8" x14ac:dyDescent="0.2">
      <c r="A311" s="287"/>
      <c r="B311" s="287"/>
      <c r="C311" s="287"/>
      <c r="D311" s="287"/>
      <c r="E311" s="287"/>
      <c r="F311" s="287"/>
      <c r="G311" s="287"/>
      <c r="H311" s="287"/>
    </row>
    <row r="312" spans="1:8" x14ac:dyDescent="0.2">
      <c r="A312" s="287"/>
      <c r="B312" s="287"/>
      <c r="C312" s="287"/>
      <c r="D312" s="287"/>
      <c r="E312" s="287"/>
      <c r="F312" s="287"/>
      <c r="G312" s="287"/>
      <c r="H312" s="287"/>
    </row>
    <row r="313" spans="1:8" x14ac:dyDescent="0.2">
      <c r="A313" s="287"/>
      <c r="B313" s="287"/>
      <c r="C313" s="287"/>
      <c r="D313" s="287"/>
      <c r="E313" s="287"/>
      <c r="F313" s="287"/>
      <c r="G313" s="287"/>
      <c r="H313" s="287"/>
    </row>
    <row r="314" spans="1:8" x14ac:dyDescent="0.2">
      <c r="A314" s="287"/>
      <c r="B314" s="287"/>
      <c r="C314" s="287"/>
      <c r="D314" s="287"/>
      <c r="E314" s="287"/>
      <c r="F314" s="287"/>
      <c r="G314" s="287"/>
      <c r="H314" s="287"/>
    </row>
    <row r="315" spans="1:8" x14ac:dyDescent="0.2">
      <c r="A315" s="287"/>
      <c r="B315" s="287"/>
      <c r="C315" s="287"/>
      <c r="D315" s="287"/>
      <c r="E315" s="287"/>
      <c r="F315" s="287"/>
      <c r="G315" s="287"/>
      <c r="H315" s="287"/>
    </row>
    <row r="316" spans="1:8" x14ac:dyDescent="0.2">
      <c r="A316" s="287"/>
      <c r="B316" s="287"/>
      <c r="C316" s="287"/>
      <c r="D316" s="287"/>
      <c r="E316" s="287"/>
      <c r="F316" s="287"/>
      <c r="G316" s="287"/>
      <c r="H316" s="287"/>
    </row>
    <row r="317" spans="1:8" x14ac:dyDescent="0.2">
      <c r="A317" s="287"/>
      <c r="B317" s="287"/>
      <c r="C317" s="287"/>
      <c r="D317" s="287"/>
      <c r="E317" s="287"/>
      <c r="F317" s="287"/>
      <c r="G317" s="287"/>
      <c r="H317" s="287"/>
    </row>
    <row r="318" spans="1:8" x14ac:dyDescent="0.2">
      <c r="A318" s="287"/>
      <c r="B318" s="287"/>
      <c r="C318" s="287"/>
      <c r="D318" s="287"/>
      <c r="E318" s="287"/>
      <c r="F318" s="287"/>
      <c r="G318" s="287"/>
      <c r="H318" s="287"/>
    </row>
    <row r="319" spans="1:8" x14ac:dyDescent="0.2">
      <c r="A319" s="287"/>
      <c r="B319" s="287"/>
      <c r="C319" s="287"/>
      <c r="D319" s="287"/>
      <c r="E319" s="287"/>
      <c r="F319" s="287"/>
      <c r="G319" s="287"/>
      <c r="H319" s="287"/>
    </row>
    <row r="320" spans="1:8" x14ac:dyDescent="0.2">
      <c r="A320" s="287"/>
      <c r="B320" s="287"/>
      <c r="C320" s="287"/>
      <c r="D320" s="287"/>
      <c r="E320" s="287"/>
      <c r="F320" s="287"/>
      <c r="G320" s="287"/>
      <c r="H320" s="287"/>
    </row>
    <row r="321" spans="1:8" x14ac:dyDescent="0.2">
      <c r="A321" s="287"/>
      <c r="B321" s="287"/>
      <c r="C321" s="287"/>
      <c r="D321" s="287"/>
      <c r="E321" s="287"/>
      <c r="F321" s="287"/>
      <c r="G321" s="287"/>
      <c r="H321" s="287"/>
    </row>
    <row r="322" spans="1:8" x14ac:dyDescent="0.2">
      <c r="A322" s="287"/>
      <c r="B322" s="287"/>
      <c r="C322" s="287"/>
      <c r="D322" s="287"/>
      <c r="E322" s="287"/>
      <c r="F322" s="287"/>
      <c r="G322" s="287"/>
      <c r="H322" s="287"/>
    </row>
    <row r="323" spans="1:8" x14ac:dyDescent="0.2">
      <c r="A323" s="287"/>
      <c r="B323" s="287"/>
      <c r="C323" s="287"/>
      <c r="D323" s="287"/>
      <c r="E323" s="287"/>
      <c r="F323" s="287"/>
      <c r="G323" s="287"/>
      <c r="H323" s="287"/>
    </row>
    <row r="324" spans="1:8" x14ac:dyDescent="0.2">
      <c r="A324" s="287"/>
      <c r="B324" s="287"/>
      <c r="C324" s="287"/>
      <c r="D324" s="287"/>
      <c r="E324" s="287"/>
      <c r="F324" s="287"/>
      <c r="G324" s="287"/>
      <c r="H324" s="287"/>
    </row>
    <row r="325" spans="1:8" x14ac:dyDescent="0.2">
      <c r="A325" s="287"/>
      <c r="B325" s="287"/>
      <c r="C325" s="287"/>
      <c r="D325" s="287"/>
      <c r="E325" s="287"/>
      <c r="F325" s="287"/>
      <c r="G325" s="287"/>
      <c r="H325" s="287"/>
    </row>
    <row r="326" spans="1:8" x14ac:dyDescent="0.2">
      <c r="A326" s="287"/>
      <c r="B326" s="287"/>
      <c r="C326" s="287"/>
      <c r="D326" s="287"/>
      <c r="E326" s="287"/>
      <c r="F326" s="287"/>
      <c r="G326" s="287"/>
      <c r="H326" s="287"/>
    </row>
    <row r="327" spans="1:8" x14ac:dyDescent="0.2">
      <c r="A327" s="287"/>
      <c r="B327" s="287"/>
      <c r="C327" s="287"/>
      <c r="D327" s="287"/>
      <c r="E327" s="287"/>
      <c r="F327" s="287"/>
      <c r="G327" s="287"/>
      <c r="H327" s="287"/>
    </row>
    <row r="328" spans="1:8" x14ac:dyDescent="0.2">
      <c r="A328" s="287"/>
      <c r="B328" s="287"/>
      <c r="C328" s="287"/>
      <c r="D328" s="287"/>
      <c r="E328" s="287"/>
      <c r="F328" s="287"/>
      <c r="G328" s="287"/>
      <c r="H328" s="287"/>
    </row>
    <row r="329" spans="1:8" x14ac:dyDescent="0.2">
      <c r="A329" s="287"/>
      <c r="B329" s="287"/>
      <c r="C329" s="287"/>
      <c r="D329" s="287"/>
      <c r="E329" s="287"/>
      <c r="F329" s="287"/>
      <c r="G329" s="287"/>
      <c r="H329" s="287"/>
    </row>
    <row r="330" spans="1:8" x14ac:dyDescent="0.2">
      <c r="A330" s="287"/>
      <c r="B330" s="287"/>
      <c r="C330" s="287"/>
      <c r="D330" s="287"/>
      <c r="E330" s="287"/>
      <c r="F330" s="287"/>
      <c r="G330" s="287"/>
      <c r="H330" s="287"/>
    </row>
    <row r="331" spans="1:8" x14ac:dyDescent="0.2">
      <c r="A331" s="287"/>
      <c r="B331" s="287"/>
      <c r="C331" s="287"/>
      <c r="D331" s="287"/>
      <c r="E331" s="287"/>
      <c r="F331" s="287"/>
      <c r="G331" s="287"/>
      <c r="H331" s="287"/>
    </row>
    <row r="332" spans="1:8" x14ac:dyDescent="0.2">
      <c r="A332" s="287"/>
      <c r="B332" s="287"/>
      <c r="C332" s="287"/>
      <c r="D332" s="287"/>
      <c r="E332" s="287"/>
      <c r="F332" s="287"/>
      <c r="G332" s="287"/>
      <c r="H332" s="287"/>
    </row>
    <row r="333" spans="1:8" x14ac:dyDescent="0.2">
      <c r="A333" s="287"/>
      <c r="B333" s="287"/>
      <c r="C333" s="287"/>
      <c r="D333" s="287"/>
      <c r="E333" s="287"/>
      <c r="F333" s="287"/>
      <c r="G333" s="287"/>
      <c r="H333" s="287"/>
    </row>
    <row r="334" spans="1:8" x14ac:dyDescent="0.2">
      <c r="A334" s="287"/>
      <c r="B334" s="287"/>
      <c r="C334" s="287"/>
      <c r="D334" s="287"/>
      <c r="E334" s="287"/>
      <c r="F334" s="287"/>
      <c r="G334" s="287"/>
      <c r="H334" s="287"/>
    </row>
    <row r="335" spans="1:8" x14ac:dyDescent="0.2">
      <c r="A335" s="287"/>
      <c r="B335" s="287"/>
      <c r="C335" s="287"/>
      <c r="D335" s="287"/>
      <c r="E335" s="287"/>
      <c r="F335" s="287"/>
      <c r="G335" s="287"/>
      <c r="H335" s="287"/>
    </row>
    <row r="336" spans="1:8" x14ac:dyDescent="0.2">
      <c r="A336" s="287"/>
      <c r="B336" s="287"/>
      <c r="C336" s="287"/>
      <c r="D336" s="287"/>
      <c r="E336" s="287"/>
      <c r="F336" s="287"/>
      <c r="G336" s="287"/>
      <c r="H336" s="287"/>
    </row>
    <row r="337" spans="1:8" x14ac:dyDescent="0.2">
      <c r="A337" s="287"/>
      <c r="B337" s="287"/>
      <c r="C337" s="287"/>
      <c r="D337" s="287"/>
      <c r="E337" s="287"/>
      <c r="F337" s="287"/>
      <c r="G337" s="287"/>
      <c r="H337" s="287"/>
    </row>
    <row r="338" spans="1:8" x14ac:dyDescent="0.2">
      <c r="A338" s="287"/>
      <c r="B338" s="287"/>
      <c r="C338" s="287"/>
      <c r="D338" s="287"/>
      <c r="E338" s="287"/>
      <c r="F338" s="287"/>
      <c r="G338" s="287"/>
      <c r="H338" s="287"/>
    </row>
    <row r="339" spans="1:8" x14ac:dyDescent="0.2">
      <c r="A339" s="287"/>
      <c r="B339" s="287"/>
      <c r="C339" s="287"/>
      <c r="D339" s="287"/>
      <c r="E339" s="287"/>
      <c r="F339" s="287"/>
      <c r="G339" s="287"/>
      <c r="H339" s="287"/>
    </row>
    <row r="340" spans="1:8" x14ac:dyDescent="0.2">
      <c r="A340" s="287"/>
      <c r="B340" s="287"/>
      <c r="C340" s="287"/>
      <c r="D340" s="287"/>
      <c r="E340" s="287"/>
      <c r="F340" s="287"/>
      <c r="G340" s="287"/>
      <c r="H340" s="287"/>
    </row>
    <row r="341" spans="1:8" x14ac:dyDescent="0.2">
      <c r="A341" s="287"/>
      <c r="B341" s="287"/>
      <c r="C341" s="287"/>
      <c r="D341" s="287"/>
      <c r="E341" s="287"/>
      <c r="F341" s="287"/>
      <c r="G341" s="287"/>
      <c r="H341" s="287"/>
    </row>
    <row r="342" spans="1:8" x14ac:dyDescent="0.2">
      <c r="A342" s="287"/>
      <c r="B342" s="287"/>
      <c r="C342" s="287"/>
      <c r="D342" s="287"/>
      <c r="E342" s="287"/>
      <c r="F342" s="287"/>
      <c r="G342" s="287"/>
      <c r="H342" s="287"/>
    </row>
    <row r="343" spans="1:8" x14ac:dyDescent="0.2">
      <c r="A343" s="287"/>
      <c r="B343" s="287"/>
      <c r="C343" s="287"/>
      <c r="D343" s="287"/>
      <c r="E343" s="287"/>
      <c r="F343" s="287"/>
      <c r="G343" s="287"/>
      <c r="H343" s="287"/>
    </row>
    <row r="344" spans="1:8" x14ac:dyDescent="0.2">
      <c r="A344" s="287"/>
      <c r="B344" s="287"/>
      <c r="C344" s="287"/>
      <c r="D344" s="287"/>
      <c r="E344" s="287"/>
      <c r="F344" s="287"/>
      <c r="G344" s="287"/>
      <c r="H344" s="287"/>
    </row>
    <row r="345" spans="1:8" x14ac:dyDescent="0.2">
      <c r="A345" s="287"/>
      <c r="B345" s="287"/>
      <c r="C345" s="287"/>
      <c r="D345" s="287"/>
      <c r="E345" s="287"/>
      <c r="F345" s="287"/>
      <c r="G345" s="287"/>
      <c r="H345" s="287"/>
    </row>
    <row r="346" spans="1:8" x14ac:dyDescent="0.2">
      <c r="A346" s="287"/>
      <c r="B346" s="287"/>
      <c r="C346" s="287"/>
      <c r="D346" s="287"/>
      <c r="E346" s="287"/>
      <c r="F346" s="287"/>
      <c r="G346" s="287"/>
      <c r="H346" s="287"/>
    </row>
    <row r="347" spans="1:8" x14ac:dyDescent="0.2">
      <c r="A347" s="287"/>
      <c r="B347" s="287"/>
      <c r="C347" s="287"/>
      <c r="D347" s="287"/>
      <c r="E347" s="287"/>
      <c r="F347" s="287"/>
      <c r="G347" s="287"/>
      <c r="H347" s="287"/>
    </row>
    <row r="348" spans="1:8" x14ac:dyDescent="0.2">
      <c r="A348" s="287"/>
      <c r="B348" s="287"/>
      <c r="C348" s="287"/>
      <c r="D348" s="287"/>
      <c r="E348" s="287"/>
      <c r="F348" s="287"/>
      <c r="G348" s="287"/>
      <c r="H348" s="287"/>
    </row>
    <row r="349" spans="1:8" x14ac:dyDescent="0.2">
      <c r="A349" s="287"/>
      <c r="B349" s="287"/>
      <c r="C349" s="287"/>
      <c r="D349" s="287"/>
      <c r="E349" s="287"/>
      <c r="F349" s="287"/>
      <c r="G349" s="287"/>
      <c r="H349" s="287"/>
    </row>
    <row r="350" spans="1:8" x14ac:dyDescent="0.2">
      <c r="A350" s="287"/>
      <c r="B350" s="287"/>
      <c r="C350" s="287"/>
      <c r="D350" s="287"/>
      <c r="E350" s="287"/>
      <c r="F350" s="287"/>
      <c r="G350" s="287"/>
      <c r="H350" s="287"/>
    </row>
    <row r="351" spans="1:8" x14ac:dyDescent="0.2">
      <c r="A351" s="287"/>
      <c r="B351" s="287"/>
      <c r="C351" s="287"/>
      <c r="D351" s="287"/>
      <c r="E351" s="287"/>
      <c r="F351" s="287"/>
      <c r="G351" s="287"/>
      <c r="H351" s="287"/>
    </row>
    <row r="352" spans="1:8" x14ac:dyDescent="0.2">
      <c r="A352" s="287"/>
      <c r="B352" s="287"/>
      <c r="C352" s="287"/>
      <c r="D352" s="287"/>
      <c r="E352" s="287"/>
      <c r="F352" s="287"/>
      <c r="G352" s="287"/>
      <c r="H352" s="287"/>
    </row>
    <row r="353" spans="1:8" x14ac:dyDescent="0.2">
      <c r="A353" s="287"/>
      <c r="B353" s="287"/>
      <c r="C353" s="287"/>
      <c r="D353" s="287"/>
      <c r="E353" s="287"/>
      <c r="F353" s="287"/>
      <c r="G353" s="287"/>
      <c r="H353" s="287"/>
    </row>
    <row r="354" spans="1:8" x14ac:dyDescent="0.2">
      <c r="A354" s="287"/>
      <c r="B354" s="287"/>
      <c r="C354" s="287"/>
      <c r="D354" s="287"/>
      <c r="E354" s="287"/>
      <c r="F354" s="287"/>
      <c r="G354" s="287"/>
      <c r="H354" s="287"/>
    </row>
    <row r="355" spans="1:8" x14ac:dyDescent="0.2">
      <c r="A355" s="287"/>
      <c r="B355" s="287"/>
      <c r="C355" s="287"/>
      <c r="D355" s="287"/>
      <c r="E355" s="287"/>
      <c r="F355" s="287"/>
      <c r="G355" s="287"/>
      <c r="H355" s="287"/>
    </row>
    <row r="356" spans="1:8" x14ac:dyDescent="0.2">
      <c r="A356" s="287"/>
      <c r="B356" s="287"/>
      <c r="C356" s="287"/>
      <c r="D356" s="287"/>
      <c r="E356" s="287"/>
      <c r="F356" s="287"/>
      <c r="G356" s="287"/>
      <c r="H356" s="287"/>
    </row>
    <row r="357" spans="1:8" x14ac:dyDescent="0.2">
      <c r="A357" s="287"/>
      <c r="B357" s="287"/>
      <c r="C357" s="287"/>
      <c r="D357" s="287"/>
      <c r="E357" s="287"/>
      <c r="F357" s="287"/>
      <c r="G357" s="287"/>
      <c r="H357" s="287"/>
    </row>
    <row r="358" spans="1:8" x14ac:dyDescent="0.2">
      <c r="A358" s="287"/>
      <c r="B358" s="287"/>
      <c r="C358" s="287"/>
      <c r="D358" s="287"/>
      <c r="E358" s="287"/>
      <c r="F358" s="287"/>
      <c r="G358" s="287"/>
      <c r="H358" s="287"/>
    </row>
    <row r="359" spans="1:8" x14ac:dyDescent="0.2">
      <c r="A359" s="287"/>
      <c r="B359" s="287"/>
      <c r="C359" s="287"/>
      <c r="D359" s="287"/>
      <c r="E359" s="287"/>
      <c r="F359" s="287"/>
      <c r="G359" s="287"/>
      <c r="H359" s="287"/>
    </row>
    <row r="360" spans="1:8" x14ac:dyDescent="0.2">
      <c r="A360" s="287"/>
      <c r="B360" s="287"/>
      <c r="C360" s="287"/>
      <c r="D360" s="287"/>
      <c r="E360" s="287"/>
      <c r="F360" s="287"/>
      <c r="G360" s="287"/>
      <c r="H360" s="287"/>
    </row>
    <row r="361" spans="1:8" x14ac:dyDescent="0.2">
      <c r="A361" s="287"/>
      <c r="B361" s="287"/>
      <c r="C361" s="287"/>
      <c r="D361" s="287"/>
      <c r="E361" s="287"/>
      <c r="F361" s="287"/>
      <c r="G361" s="287"/>
      <c r="H361" s="287"/>
    </row>
    <row r="362" spans="1:8" x14ac:dyDescent="0.2">
      <c r="A362" s="287"/>
      <c r="B362" s="287"/>
      <c r="C362" s="287"/>
      <c r="D362" s="287"/>
      <c r="E362" s="287"/>
      <c r="F362" s="287"/>
      <c r="G362" s="287"/>
      <c r="H362" s="287"/>
    </row>
    <row r="363" spans="1:8" x14ac:dyDescent="0.2">
      <c r="A363" s="287"/>
      <c r="B363" s="287"/>
      <c r="C363" s="287"/>
      <c r="D363" s="287"/>
      <c r="E363" s="287"/>
      <c r="F363" s="287"/>
      <c r="G363" s="287"/>
      <c r="H363" s="287"/>
    </row>
    <row r="364" spans="1:8" x14ac:dyDescent="0.2">
      <c r="A364" s="287"/>
      <c r="B364" s="287"/>
      <c r="C364" s="287"/>
      <c r="D364" s="287"/>
      <c r="E364" s="287"/>
      <c r="F364" s="287"/>
      <c r="G364" s="287"/>
      <c r="H364" s="287"/>
    </row>
    <row r="365" spans="1:8" x14ac:dyDescent="0.2">
      <c r="A365" s="287"/>
      <c r="B365" s="287"/>
      <c r="C365" s="287"/>
      <c r="D365" s="287"/>
      <c r="E365" s="287"/>
      <c r="F365" s="287"/>
      <c r="G365" s="287"/>
      <c r="H365" s="287"/>
    </row>
    <row r="366" spans="1:8" x14ac:dyDescent="0.2">
      <c r="A366" s="287"/>
      <c r="B366" s="287"/>
      <c r="C366" s="287"/>
      <c r="D366" s="287"/>
      <c r="E366" s="287"/>
      <c r="F366" s="287"/>
      <c r="G366" s="287"/>
      <c r="H366" s="287"/>
    </row>
    <row r="367" spans="1:8" x14ac:dyDescent="0.2">
      <c r="A367" s="287"/>
      <c r="B367" s="287"/>
      <c r="C367" s="287"/>
      <c r="D367" s="287"/>
      <c r="E367" s="287"/>
      <c r="F367" s="287"/>
      <c r="G367" s="287"/>
      <c r="H367" s="287"/>
    </row>
    <row r="368" spans="1:8" x14ac:dyDescent="0.2">
      <c r="A368" s="287"/>
      <c r="B368" s="287"/>
      <c r="C368" s="287"/>
      <c r="D368" s="287"/>
      <c r="E368" s="287"/>
      <c r="F368" s="287"/>
      <c r="G368" s="287"/>
      <c r="H368" s="287"/>
    </row>
    <row r="369" spans="1:8" x14ac:dyDescent="0.2">
      <c r="A369" s="287"/>
      <c r="B369" s="287"/>
      <c r="C369" s="287"/>
      <c r="D369" s="287"/>
      <c r="E369" s="287"/>
      <c r="F369" s="287"/>
      <c r="G369" s="287"/>
      <c r="H369" s="287"/>
    </row>
    <row r="370" spans="1:8" x14ac:dyDescent="0.2">
      <c r="A370" s="287"/>
      <c r="B370" s="287"/>
      <c r="C370" s="287"/>
      <c r="D370" s="287"/>
      <c r="E370" s="287"/>
      <c r="F370" s="287"/>
      <c r="G370" s="287"/>
      <c r="H370" s="287"/>
    </row>
    <row r="371" spans="1:8" x14ac:dyDescent="0.2">
      <c r="A371" s="287"/>
      <c r="B371" s="287"/>
      <c r="C371" s="287"/>
      <c r="D371" s="287"/>
      <c r="E371" s="287"/>
      <c r="F371" s="287"/>
      <c r="G371" s="287"/>
      <c r="H371" s="287"/>
    </row>
    <row r="372" spans="1:8" x14ac:dyDescent="0.2">
      <c r="A372" s="287"/>
      <c r="B372" s="287"/>
      <c r="C372" s="287"/>
      <c r="D372" s="287"/>
      <c r="E372" s="287"/>
      <c r="F372" s="287"/>
      <c r="G372" s="287"/>
      <c r="H372" s="287"/>
    </row>
    <row r="373" spans="1:8" x14ac:dyDescent="0.2">
      <c r="A373" s="287"/>
      <c r="B373" s="287"/>
      <c r="C373" s="287"/>
      <c r="D373" s="287"/>
      <c r="E373" s="287"/>
      <c r="F373" s="287"/>
      <c r="G373" s="287"/>
      <c r="H373" s="287"/>
    </row>
    <row r="374" spans="1:8" x14ac:dyDescent="0.2">
      <c r="A374" s="287"/>
      <c r="B374" s="287"/>
      <c r="C374" s="287"/>
      <c r="D374" s="287"/>
      <c r="E374" s="287"/>
      <c r="F374" s="287"/>
      <c r="G374" s="287"/>
      <c r="H374" s="287"/>
    </row>
    <row r="375" spans="1:8" x14ac:dyDescent="0.2">
      <c r="A375" s="287"/>
      <c r="B375" s="287"/>
      <c r="C375" s="287"/>
      <c r="D375" s="287"/>
      <c r="E375" s="287"/>
      <c r="F375" s="287"/>
      <c r="G375" s="287"/>
      <c r="H375" s="287"/>
    </row>
    <row r="376" spans="1:8" x14ac:dyDescent="0.2">
      <c r="A376" s="287"/>
      <c r="B376" s="287"/>
      <c r="C376" s="287"/>
      <c r="D376" s="287"/>
      <c r="E376" s="287"/>
      <c r="F376" s="287"/>
      <c r="G376" s="287"/>
      <c r="H376" s="287"/>
    </row>
    <row r="377" spans="1:8" x14ac:dyDescent="0.2">
      <c r="A377" s="287"/>
      <c r="B377" s="287"/>
      <c r="C377" s="287"/>
      <c r="D377" s="287"/>
      <c r="E377" s="287"/>
      <c r="F377" s="287"/>
      <c r="G377" s="287"/>
      <c r="H377" s="287"/>
    </row>
    <row r="378" spans="1:8" x14ac:dyDescent="0.2">
      <c r="A378" s="287"/>
      <c r="B378" s="287"/>
      <c r="C378" s="287"/>
      <c r="D378" s="287"/>
      <c r="E378" s="287"/>
      <c r="F378" s="287"/>
      <c r="G378" s="287"/>
      <c r="H378" s="287"/>
    </row>
    <row r="379" spans="1:8" x14ac:dyDescent="0.2">
      <c r="A379" s="287"/>
      <c r="B379" s="287"/>
      <c r="C379" s="287"/>
      <c r="D379" s="287"/>
      <c r="E379" s="287"/>
      <c r="F379" s="287"/>
      <c r="G379" s="287"/>
      <c r="H379" s="287"/>
    </row>
    <row r="380" spans="1:8" x14ac:dyDescent="0.2">
      <c r="A380" s="287"/>
      <c r="B380" s="287"/>
      <c r="C380" s="287"/>
      <c r="D380" s="287"/>
      <c r="E380" s="287"/>
      <c r="F380" s="287"/>
      <c r="G380" s="287"/>
      <c r="H380" s="287"/>
    </row>
    <row r="381" spans="1:8" x14ac:dyDescent="0.2">
      <c r="A381" s="287"/>
      <c r="B381" s="287"/>
      <c r="C381" s="287"/>
      <c r="D381" s="287"/>
      <c r="E381" s="287"/>
      <c r="F381" s="287"/>
      <c r="G381" s="287"/>
      <c r="H381" s="287"/>
    </row>
    <row r="382" spans="1:8" x14ac:dyDescent="0.2">
      <c r="A382" s="287"/>
      <c r="B382" s="287"/>
      <c r="C382" s="287"/>
      <c r="D382" s="287"/>
      <c r="E382" s="287"/>
      <c r="F382" s="287"/>
      <c r="G382" s="287"/>
      <c r="H382" s="287"/>
    </row>
    <row r="383" spans="1:8" x14ac:dyDescent="0.2">
      <c r="A383" s="287"/>
      <c r="B383" s="287"/>
      <c r="C383" s="287"/>
      <c r="D383" s="287"/>
      <c r="E383" s="287"/>
      <c r="F383" s="287"/>
      <c r="G383" s="287"/>
      <c r="H383" s="287"/>
    </row>
    <row r="384" spans="1:8" x14ac:dyDescent="0.2">
      <c r="A384" s="287"/>
      <c r="B384" s="287"/>
      <c r="C384" s="287"/>
      <c r="D384" s="287"/>
      <c r="E384" s="287"/>
      <c r="F384" s="287"/>
      <c r="G384" s="287"/>
      <c r="H384" s="287"/>
    </row>
    <row r="385" spans="1:8" x14ac:dyDescent="0.2">
      <c r="A385" s="287"/>
      <c r="B385" s="287"/>
      <c r="C385" s="287"/>
      <c r="D385" s="287"/>
      <c r="E385" s="287"/>
      <c r="F385" s="287"/>
      <c r="G385" s="287"/>
      <c r="H385" s="287"/>
    </row>
    <row r="386" spans="1:8" x14ac:dyDescent="0.2">
      <c r="A386" s="287"/>
      <c r="B386" s="287"/>
      <c r="C386" s="287"/>
      <c r="D386" s="287"/>
      <c r="E386" s="287"/>
      <c r="F386" s="287"/>
      <c r="G386" s="287"/>
      <c r="H386" s="287"/>
    </row>
    <row r="387" spans="1:8" x14ac:dyDescent="0.2">
      <c r="A387" s="287"/>
      <c r="B387" s="287"/>
      <c r="C387" s="287"/>
      <c r="D387" s="287"/>
      <c r="E387" s="287"/>
      <c r="F387" s="287"/>
      <c r="G387" s="287"/>
      <c r="H387" s="287"/>
    </row>
    <row r="388" spans="1:8" x14ac:dyDescent="0.2">
      <c r="A388" s="287"/>
      <c r="B388" s="287"/>
      <c r="C388" s="287"/>
      <c r="D388" s="287"/>
      <c r="E388" s="287"/>
      <c r="F388" s="287"/>
      <c r="G388" s="287"/>
      <c r="H388" s="287"/>
    </row>
    <row r="389" spans="1:8" x14ac:dyDescent="0.2">
      <c r="A389" s="287"/>
      <c r="B389" s="287"/>
      <c r="C389" s="287"/>
      <c r="D389" s="287"/>
      <c r="E389" s="287"/>
      <c r="F389" s="287"/>
      <c r="G389" s="287"/>
      <c r="H389" s="287"/>
    </row>
    <row r="390" spans="1:8" x14ac:dyDescent="0.2">
      <c r="A390" s="287"/>
      <c r="B390" s="287"/>
      <c r="C390" s="287"/>
      <c r="D390" s="287"/>
      <c r="E390" s="287"/>
      <c r="F390" s="287"/>
      <c r="G390" s="287"/>
      <c r="H390" s="287"/>
    </row>
    <row r="391" spans="1:8" x14ac:dyDescent="0.2">
      <c r="A391" s="287"/>
      <c r="B391" s="287"/>
      <c r="C391" s="287"/>
      <c r="D391" s="287"/>
      <c r="E391" s="287"/>
      <c r="F391" s="287"/>
      <c r="G391" s="287"/>
      <c r="H391" s="287"/>
    </row>
    <row r="392" spans="1:8" x14ac:dyDescent="0.2">
      <c r="A392" s="287"/>
      <c r="B392" s="287"/>
      <c r="C392" s="287"/>
      <c r="D392" s="287"/>
      <c r="E392" s="287"/>
      <c r="F392" s="287"/>
      <c r="G392" s="287"/>
      <c r="H392" s="287"/>
    </row>
    <row r="393" spans="1:8" x14ac:dyDescent="0.2">
      <c r="A393" s="287"/>
      <c r="B393" s="287"/>
      <c r="C393" s="287"/>
      <c r="D393" s="287"/>
      <c r="E393" s="287"/>
      <c r="F393" s="287"/>
      <c r="G393" s="287"/>
      <c r="H393" s="287"/>
    </row>
    <row r="394" spans="1:8" x14ac:dyDescent="0.2">
      <c r="A394" s="287"/>
      <c r="B394" s="287"/>
      <c r="C394" s="287"/>
      <c r="D394" s="287"/>
      <c r="E394" s="287"/>
      <c r="F394" s="287"/>
      <c r="G394" s="287"/>
      <c r="H394" s="287"/>
    </row>
    <row r="395" spans="1:8" x14ac:dyDescent="0.2">
      <c r="A395" s="287"/>
      <c r="B395" s="287"/>
      <c r="C395" s="287"/>
      <c r="D395" s="287"/>
      <c r="E395" s="287"/>
      <c r="F395" s="287"/>
      <c r="G395" s="287"/>
      <c r="H395" s="287"/>
    </row>
    <row r="396" spans="1:8" x14ac:dyDescent="0.2">
      <c r="A396" s="287"/>
      <c r="B396" s="287"/>
      <c r="C396" s="287"/>
      <c r="D396" s="287"/>
      <c r="E396" s="287"/>
      <c r="F396" s="287"/>
      <c r="G396" s="287"/>
      <c r="H396" s="287"/>
    </row>
    <row r="397" spans="1:8" x14ac:dyDescent="0.2">
      <c r="A397" s="287"/>
      <c r="B397" s="287"/>
      <c r="C397" s="287"/>
      <c r="D397" s="287"/>
      <c r="E397" s="287"/>
      <c r="F397" s="287"/>
      <c r="G397" s="287"/>
      <c r="H397" s="287"/>
    </row>
    <row r="398" spans="1:8" x14ac:dyDescent="0.2">
      <c r="A398" s="287"/>
      <c r="B398" s="287"/>
      <c r="C398" s="287"/>
      <c r="D398" s="287"/>
      <c r="E398" s="287"/>
      <c r="F398" s="287"/>
      <c r="G398" s="287"/>
      <c r="H398" s="287"/>
    </row>
    <row r="399" spans="1:8" x14ac:dyDescent="0.2">
      <c r="A399" s="287"/>
      <c r="B399" s="287"/>
      <c r="C399" s="287"/>
      <c r="D399" s="287"/>
      <c r="E399" s="287"/>
      <c r="F399" s="287"/>
      <c r="G399" s="287"/>
      <c r="H399" s="287"/>
    </row>
    <row r="400" spans="1:8" x14ac:dyDescent="0.2">
      <c r="A400" s="287"/>
      <c r="B400" s="287"/>
      <c r="C400" s="287"/>
      <c r="D400" s="287"/>
      <c r="E400" s="287"/>
      <c r="F400" s="287"/>
      <c r="G400" s="287"/>
      <c r="H400" s="287"/>
    </row>
    <row r="401" spans="1:8" x14ac:dyDescent="0.2">
      <c r="A401" s="287"/>
      <c r="B401" s="287"/>
      <c r="C401" s="287"/>
      <c r="D401" s="287"/>
      <c r="E401" s="287"/>
      <c r="F401" s="287"/>
      <c r="G401" s="287"/>
      <c r="H401" s="287"/>
    </row>
    <row r="402" spans="1:8" x14ac:dyDescent="0.2">
      <c r="A402" s="287"/>
      <c r="B402" s="287"/>
      <c r="C402" s="287"/>
      <c r="D402" s="287"/>
      <c r="E402" s="287"/>
      <c r="F402" s="287"/>
      <c r="G402" s="287"/>
      <c r="H402" s="287"/>
    </row>
    <row r="403" spans="1:8" x14ac:dyDescent="0.2">
      <c r="A403" s="287"/>
      <c r="B403" s="287"/>
      <c r="C403" s="287"/>
      <c r="D403" s="287"/>
      <c r="E403" s="287"/>
      <c r="F403" s="287"/>
      <c r="G403" s="287"/>
      <c r="H403" s="287"/>
    </row>
    <row r="404" spans="1:8" x14ac:dyDescent="0.2">
      <c r="A404" s="287"/>
      <c r="B404" s="287"/>
      <c r="C404" s="287"/>
      <c r="D404" s="287"/>
      <c r="E404" s="287"/>
      <c r="F404" s="287"/>
      <c r="G404" s="287"/>
      <c r="H404" s="287"/>
    </row>
    <row r="405" spans="1:8" x14ac:dyDescent="0.2">
      <c r="A405" s="287"/>
      <c r="B405" s="287"/>
      <c r="C405" s="287"/>
      <c r="D405" s="287"/>
      <c r="E405" s="287"/>
      <c r="F405" s="287"/>
      <c r="G405" s="287"/>
      <c r="H405" s="287"/>
    </row>
    <row r="406" spans="1:8" x14ac:dyDescent="0.2">
      <c r="A406" s="287"/>
      <c r="B406" s="287"/>
      <c r="C406" s="287"/>
      <c r="D406" s="287"/>
      <c r="E406" s="287"/>
      <c r="F406" s="287"/>
      <c r="G406" s="287"/>
      <c r="H406" s="287"/>
    </row>
    <row r="407" spans="1:8" x14ac:dyDescent="0.2">
      <c r="A407" s="287"/>
      <c r="B407" s="287"/>
      <c r="C407" s="287"/>
      <c r="D407" s="287"/>
      <c r="E407" s="287"/>
      <c r="F407" s="287"/>
      <c r="G407" s="287"/>
      <c r="H407" s="287"/>
    </row>
    <row r="408" spans="1:8" x14ac:dyDescent="0.2">
      <c r="A408" s="287"/>
      <c r="B408" s="287"/>
      <c r="C408" s="287"/>
      <c r="D408" s="287"/>
      <c r="E408" s="287"/>
      <c r="F408" s="287"/>
      <c r="G408" s="287"/>
      <c r="H408" s="287"/>
    </row>
    <row r="409" spans="1:8" x14ac:dyDescent="0.2">
      <c r="A409" s="287"/>
      <c r="B409" s="287"/>
      <c r="C409" s="287"/>
      <c r="D409" s="287"/>
      <c r="E409" s="287"/>
      <c r="F409" s="287"/>
      <c r="G409" s="287"/>
      <c r="H409" s="287"/>
    </row>
    <row r="410" spans="1:8" x14ac:dyDescent="0.2">
      <c r="A410" s="287"/>
      <c r="B410" s="287"/>
      <c r="C410" s="287"/>
      <c r="D410" s="287"/>
      <c r="E410" s="287"/>
      <c r="F410" s="287"/>
      <c r="G410" s="287"/>
      <c r="H410" s="287"/>
    </row>
    <row r="411" spans="1:8" x14ac:dyDescent="0.2">
      <c r="A411" s="287"/>
      <c r="B411" s="287"/>
      <c r="C411" s="287"/>
      <c r="D411" s="287"/>
      <c r="E411" s="287"/>
      <c r="F411" s="287"/>
      <c r="G411" s="287"/>
      <c r="H411" s="287"/>
    </row>
    <row r="412" spans="1:8" x14ac:dyDescent="0.2">
      <c r="A412" s="287"/>
      <c r="B412" s="287"/>
      <c r="C412" s="287"/>
      <c r="D412" s="287"/>
      <c r="E412" s="287"/>
      <c r="F412" s="287"/>
      <c r="G412" s="287"/>
      <c r="H412" s="287"/>
    </row>
    <row r="413" spans="1:8" x14ac:dyDescent="0.2">
      <c r="A413" s="287"/>
      <c r="B413" s="287"/>
      <c r="C413" s="287"/>
      <c r="D413" s="287"/>
      <c r="E413" s="287"/>
      <c r="F413" s="287"/>
      <c r="G413" s="287"/>
      <c r="H413" s="287"/>
    </row>
    <row r="414" spans="1:8" x14ac:dyDescent="0.2">
      <c r="A414" s="287"/>
      <c r="B414" s="287"/>
      <c r="C414" s="287"/>
      <c r="D414" s="287"/>
      <c r="E414" s="287"/>
      <c r="F414" s="287"/>
      <c r="G414" s="287"/>
      <c r="H414" s="287"/>
    </row>
    <row r="415" spans="1:8" x14ac:dyDescent="0.2">
      <c r="A415" s="287"/>
      <c r="B415" s="287"/>
      <c r="C415" s="287"/>
      <c r="D415" s="287"/>
      <c r="E415" s="287"/>
      <c r="F415" s="287"/>
      <c r="G415" s="287"/>
      <c r="H415" s="287"/>
    </row>
    <row r="416" spans="1:8" x14ac:dyDescent="0.2">
      <c r="A416" s="287"/>
      <c r="B416" s="287"/>
      <c r="C416" s="287"/>
      <c r="D416" s="287"/>
      <c r="E416" s="287"/>
      <c r="F416" s="287"/>
      <c r="G416" s="287"/>
      <c r="H416" s="287"/>
    </row>
    <row r="417" spans="1:8" x14ac:dyDescent="0.2">
      <c r="A417" s="287"/>
      <c r="B417" s="287"/>
      <c r="C417" s="287"/>
      <c r="D417" s="287"/>
      <c r="E417" s="287"/>
      <c r="F417" s="287"/>
      <c r="G417" s="287"/>
      <c r="H417" s="287"/>
    </row>
    <row r="418" spans="1:8" x14ac:dyDescent="0.2">
      <c r="A418" s="287"/>
      <c r="B418" s="287"/>
      <c r="C418" s="287"/>
      <c r="D418" s="287"/>
      <c r="E418" s="287"/>
      <c r="F418" s="287"/>
      <c r="G418" s="287"/>
      <c r="H418" s="287"/>
    </row>
    <row r="419" spans="1:8" x14ac:dyDescent="0.2">
      <c r="A419" s="287"/>
      <c r="B419" s="287"/>
      <c r="C419" s="287"/>
      <c r="D419" s="287"/>
      <c r="E419" s="287"/>
      <c r="F419" s="287"/>
      <c r="G419" s="287"/>
      <c r="H419" s="287"/>
    </row>
    <row r="420" spans="1:8" x14ac:dyDescent="0.2">
      <c r="A420" s="287"/>
      <c r="B420" s="287"/>
      <c r="C420" s="287"/>
      <c r="D420" s="287"/>
      <c r="E420" s="287"/>
      <c r="F420" s="287"/>
      <c r="G420" s="287"/>
      <c r="H420" s="287"/>
    </row>
    <row r="421" spans="1:8" x14ac:dyDescent="0.2">
      <c r="A421" s="287"/>
      <c r="B421" s="287"/>
      <c r="C421" s="287"/>
      <c r="D421" s="287"/>
      <c r="E421" s="287"/>
      <c r="F421" s="287"/>
      <c r="G421" s="287"/>
      <c r="H421" s="287"/>
    </row>
    <row r="422" spans="1:8" x14ac:dyDescent="0.2">
      <c r="A422" s="287"/>
      <c r="B422" s="287"/>
      <c r="C422" s="287"/>
      <c r="D422" s="287"/>
      <c r="E422" s="287"/>
      <c r="F422" s="287"/>
      <c r="G422" s="287"/>
      <c r="H422" s="287"/>
    </row>
    <row r="423" spans="1:8" x14ac:dyDescent="0.2">
      <c r="A423" s="287"/>
      <c r="B423" s="287"/>
      <c r="C423" s="287"/>
      <c r="D423" s="287"/>
      <c r="E423" s="287"/>
      <c r="F423" s="287"/>
      <c r="G423" s="287"/>
      <c r="H423" s="287"/>
    </row>
    <row r="424" spans="1:8" x14ac:dyDescent="0.2">
      <c r="A424" s="287"/>
      <c r="B424" s="287"/>
      <c r="C424" s="287"/>
      <c r="D424" s="287"/>
      <c r="E424" s="287"/>
      <c r="F424" s="287"/>
      <c r="G424" s="287"/>
      <c r="H424" s="287"/>
    </row>
    <row r="425" spans="1:8" x14ac:dyDescent="0.2">
      <c r="A425" s="287"/>
      <c r="B425" s="287"/>
      <c r="C425" s="287"/>
      <c r="D425" s="287"/>
      <c r="E425" s="287"/>
      <c r="F425" s="287"/>
      <c r="G425" s="287"/>
      <c r="H425" s="287"/>
    </row>
    <row r="426" spans="1:8" x14ac:dyDescent="0.2">
      <c r="A426" s="287"/>
      <c r="B426" s="287"/>
      <c r="C426" s="287"/>
      <c r="D426" s="287"/>
      <c r="E426" s="287"/>
      <c r="F426" s="287"/>
      <c r="G426" s="287"/>
      <c r="H426" s="287"/>
    </row>
    <row r="427" spans="1:8" x14ac:dyDescent="0.2">
      <c r="A427" s="287"/>
      <c r="B427" s="287"/>
      <c r="C427" s="287"/>
      <c r="D427" s="287"/>
      <c r="E427" s="287"/>
      <c r="F427" s="287"/>
      <c r="G427" s="287"/>
      <c r="H427" s="287"/>
    </row>
    <row r="428" spans="1:8" x14ac:dyDescent="0.2">
      <c r="A428" s="287"/>
      <c r="B428" s="287"/>
      <c r="C428" s="287"/>
      <c r="D428" s="287"/>
      <c r="E428" s="287"/>
      <c r="F428" s="287"/>
      <c r="G428" s="287"/>
      <c r="H428" s="287"/>
    </row>
    <row r="429" spans="1:8" x14ac:dyDescent="0.2">
      <c r="A429" s="287"/>
      <c r="B429" s="287"/>
      <c r="C429" s="287"/>
      <c r="D429" s="287"/>
      <c r="E429" s="287"/>
      <c r="F429" s="287"/>
      <c r="G429" s="287"/>
      <c r="H429" s="287"/>
    </row>
    <row r="430" spans="1:8" x14ac:dyDescent="0.2">
      <c r="A430" s="287"/>
      <c r="B430" s="287"/>
      <c r="C430" s="287"/>
      <c r="D430" s="287"/>
      <c r="E430" s="287"/>
      <c r="F430" s="287"/>
      <c r="G430" s="287"/>
      <c r="H430" s="287"/>
    </row>
    <row r="431" spans="1:8" x14ac:dyDescent="0.2">
      <c r="A431" s="287"/>
      <c r="B431" s="287"/>
      <c r="C431" s="287"/>
      <c r="D431" s="287"/>
      <c r="E431" s="287"/>
      <c r="F431" s="287"/>
      <c r="G431" s="287"/>
      <c r="H431" s="287"/>
    </row>
    <row r="432" spans="1:8" x14ac:dyDescent="0.2">
      <c r="A432" s="287"/>
      <c r="B432" s="287"/>
      <c r="C432" s="287"/>
      <c r="D432" s="287"/>
      <c r="E432" s="287"/>
      <c r="F432" s="287"/>
      <c r="G432" s="287"/>
      <c r="H432" s="287"/>
    </row>
    <row r="433" spans="1:8" x14ac:dyDescent="0.2">
      <c r="A433" s="287"/>
      <c r="B433" s="287"/>
      <c r="C433" s="287"/>
      <c r="D433" s="287"/>
      <c r="E433" s="287"/>
      <c r="F433" s="287"/>
      <c r="G433" s="287"/>
      <c r="H433" s="287"/>
    </row>
    <row r="434" spans="1:8" x14ac:dyDescent="0.2">
      <c r="A434" s="287"/>
      <c r="B434" s="287"/>
      <c r="C434" s="287"/>
      <c r="D434" s="287"/>
      <c r="E434" s="287"/>
      <c r="F434" s="287"/>
      <c r="G434" s="287"/>
      <c r="H434" s="287"/>
    </row>
    <row r="435" spans="1:8" x14ac:dyDescent="0.2">
      <c r="A435" s="287"/>
      <c r="B435" s="287"/>
      <c r="C435" s="287"/>
      <c r="D435" s="287"/>
      <c r="E435" s="287"/>
      <c r="F435" s="287"/>
      <c r="G435" s="287"/>
      <c r="H435" s="287"/>
    </row>
    <row r="436" spans="1:8" x14ac:dyDescent="0.2">
      <c r="A436" s="287"/>
      <c r="B436" s="287"/>
      <c r="C436" s="287"/>
      <c r="D436" s="287"/>
      <c r="E436" s="287"/>
      <c r="F436" s="287"/>
      <c r="G436" s="287"/>
      <c r="H436" s="287"/>
    </row>
    <row r="437" spans="1:8" x14ac:dyDescent="0.2">
      <c r="A437" s="287"/>
      <c r="B437" s="287"/>
      <c r="C437" s="287"/>
      <c r="D437" s="287"/>
      <c r="E437" s="287"/>
      <c r="F437" s="287"/>
      <c r="G437" s="287"/>
      <c r="H437" s="287"/>
    </row>
    <row r="438" spans="1:8" x14ac:dyDescent="0.2">
      <c r="A438" s="287"/>
      <c r="B438" s="287"/>
      <c r="C438" s="287"/>
      <c r="D438" s="287"/>
      <c r="E438" s="287"/>
      <c r="F438" s="287"/>
      <c r="G438" s="287"/>
      <c r="H438" s="287"/>
    </row>
    <row r="439" spans="1:8" x14ac:dyDescent="0.2">
      <c r="A439" s="287"/>
      <c r="B439" s="287"/>
      <c r="C439" s="287"/>
      <c r="D439" s="287"/>
      <c r="E439" s="287"/>
      <c r="F439" s="287"/>
      <c r="G439" s="287"/>
      <c r="H439" s="287"/>
    </row>
    <row r="440" spans="1:8" x14ac:dyDescent="0.2">
      <c r="A440" s="287"/>
      <c r="B440" s="287"/>
      <c r="C440" s="287"/>
      <c r="D440" s="287"/>
      <c r="E440" s="287"/>
      <c r="F440" s="287"/>
      <c r="G440" s="287"/>
      <c r="H440" s="287"/>
    </row>
    <row r="441" spans="1:8" x14ac:dyDescent="0.2">
      <c r="A441" s="287"/>
      <c r="B441" s="287"/>
      <c r="C441" s="287"/>
      <c r="D441" s="287"/>
      <c r="E441" s="287"/>
      <c r="F441" s="287"/>
      <c r="G441" s="287"/>
      <c r="H441" s="287"/>
    </row>
    <row r="442" spans="1:8" x14ac:dyDescent="0.2">
      <c r="A442" s="287"/>
      <c r="B442" s="287"/>
      <c r="C442" s="287"/>
      <c r="D442" s="287"/>
      <c r="E442" s="287"/>
      <c r="F442" s="287"/>
      <c r="G442" s="287"/>
      <c r="H442" s="287"/>
    </row>
    <row r="443" spans="1:8" x14ac:dyDescent="0.2">
      <c r="A443" s="287"/>
      <c r="B443" s="287"/>
      <c r="C443" s="287"/>
      <c r="D443" s="287"/>
      <c r="E443" s="287"/>
      <c r="F443" s="287"/>
      <c r="G443" s="287"/>
      <c r="H443" s="287"/>
    </row>
    <row r="444" spans="1:8" x14ac:dyDescent="0.2">
      <c r="A444" s="287"/>
      <c r="B444" s="287"/>
      <c r="C444" s="287"/>
      <c r="D444" s="287"/>
      <c r="E444" s="287"/>
      <c r="F444" s="287"/>
      <c r="G444" s="287"/>
      <c r="H444" s="287"/>
    </row>
    <row r="445" spans="1:8" x14ac:dyDescent="0.2">
      <c r="A445" s="287"/>
      <c r="B445" s="287"/>
      <c r="C445" s="287"/>
      <c r="D445" s="287"/>
      <c r="E445" s="287"/>
      <c r="F445" s="287"/>
      <c r="G445" s="287"/>
      <c r="H445" s="287"/>
    </row>
    <row r="446" spans="1:8" x14ac:dyDescent="0.2">
      <c r="A446" s="287"/>
      <c r="B446" s="287"/>
      <c r="C446" s="287"/>
      <c r="D446" s="287"/>
      <c r="E446" s="287"/>
      <c r="F446" s="287"/>
      <c r="G446" s="287"/>
      <c r="H446" s="287"/>
    </row>
    <row r="447" spans="1:8" x14ac:dyDescent="0.2">
      <c r="A447" s="287"/>
      <c r="B447" s="287"/>
      <c r="C447" s="287"/>
      <c r="D447" s="287"/>
      <c r="E447" s="287"/>
      <c r="F447" s="287"/>
      <c r="G447" s="287"/>
      <c r="H447" s="287"/>
    </row>
    <row r="448" spans="1:8" x14ac:dyDescent="0.2">
      <c r="A448" s="287"/>
      <c r="B448" s="287"/>
      <c r="C448" s="287"/>
      <c r="D448" s="287"/>
      <c r="E448" s="287"/>
      <c r="F448" s="287"/>
      <c r="G448" s="287"/>
      <c r="H448" s="287"/>
    </row>
    <row r="449" spans="1:8" x14ac:dyDescent="0.2">
      <c r="A449" s="287"/>
      <c r="B449" s="287"/>
      <c r="C449" s="287"/>
      <c r="D449" s="287"/>
      <c r="E449" s="287"/>
      <c r="F449" s="287"/>
      <c r="G449" s="287"/>
      <c r="H449" s="287"/>
    </row>
    <row r="450" spans="1:8" x14ac:dyDescent="0.2">
      <c r="A450" s="287"/>
      <c r="B450" s="287"/>
      <c r="C450" s="287"/>
      <c r="D450" s="287"/>
      <c r="E450" s="287"/>
      <c r="F450" s="287"/>
      <c r="G450" s="287"/>
      <c r="H450" s="287"/>
    </row>
    <row r="451" spans="1:8" x14ac:dyDescent="0.2">
      <c r="A451" s="287"/>
      <c r="B451" s="287"/>
      <c r="C451" s="287"/>
      <c r="D451" s="287"/>
      <c r="E451" s="287"/>
      <c r="F451" s="287"/>
      <c r="G451" s="287"/>
      <c r="H451" s="287"/>
    </row>
    <row r="452" spans="1:8" x14ac:dyDescent="0.2">
      <c r="A452" s="287"/>
      <c r="B452" s="287"/>
      <c r="C452" s="287"/>
      <c r="D452" s="287"/>
      <c r="E452" s="287"/>
      <c r="F452" s="287"/>
      <c r="G452" s="287"/>
      <c r="H452" s="287"/>
    </row>
    <row r="453" spans="1:8" x14ac:dyDescent="0.2">
      <c r="A453" s="287"/>
      <c r="B453" s="287"/>
      <c r="C453" s="287"/>
      <c r="D453" s="287"/>
      <c r="E453" s="287"/>
      <c r="F453" s="287"/>
      <c r="G453" s="287"/>
      <c r="H453" s="287"/>
    </row>
    <row r="454" spans="1:8" x14ac:dyDescent="0.2">
      <c r="A454" s="287"/>
      <c r="B454" s="287"/>
      <c r="C454" s="287"/>
      <c r="D454" s="287"/>
      <c r="E454" s="287"/>
      <c r="F454" s="287"/>
      <c r="G454" s="287"/>
      <c r="H454" s="287"/>
    </row>
    <row r="455" spans="1:8" x14ac:dyDescent="0.2">
      <c r="A455" s="287"/>
      <c r="B455" s="287"/>
      <c r="C455" s="287"/>
      <c r="D455" s="287"/>
      <c r="E455" s="287"/>
      <c r="F455" s="287"/>
      <c r="G455" s="287"/>
      <c r="H455" s="287"/>
    </row>
    <row r="456" spans="1:8" x14ac:dyDescent="0.2">
      <c r="A456" s="287"/>
      <c r="B456" s="287"/>
      <c r="C456" s="287"/>
      <c r="D456" s="287"/>
      <c r="E456" s="287"/>
      <c r="F456" s="287"/>
      <c r="G456" s="287"/>
      <c r="H456" s="287"/>
    </row>
    <row r="457" spans="1:8" x14ac:dyDescent="0.2">
      <c r="A457" s="287"/>
      <c r="B457" s="287"/>
      <c r="C457" s="287"/>
      <c r="D457" s="287"/>
      <c r="E457" s="287"/>
      <c r="F457" s="287"/>
      <c r="G457" s="287"/>
      <c r="H457" s="287"/>
    </row>
    <row r="458" spans="1:8" x14ac:dyDescent="0.2">
      <c r="A458" s="287"/>
      <c r="B458" s="287"/>
      <c r="C458" s="287"/>
      <c r="D458" s="287"/>
      <c r="E458" s="287"/>
      <c r="F458" s="287"/>
      <c r="G458" s="287"/>
      <c r="H458" s="287"/>
    </row>
    <row r="459" spans="1:8" x14ac:dyDescent="0.2">
      <c r="A459" s="287"/>
      <c r="B459" s="287"/>
      <c r="C459" s="287"/>
      <c r="D459" s="287"/>
      <c r="E459" s="287"/>
      <c r="F459" s="287"/>
      <c r="G459" s="287"/>
      <c r="H459" s="287"/>
    </row>
    <row r="460" spans="1:8" x14ac:dyDescent="0.2">
      <c r="A460" s="287"/>
      <c r="B460" s="287"/>
      <c r="C460" s="287"/>
      <c r="D460" s="287"/>
      <c r="E460" s="287"/>
      <c r="F460" s="287"/>
      <c r="G460" s="287"/>
      <c r="H460" s="287"/>
    </row>
    <row r="461" spans="1:8" x14ac:dyDescent="0.2">
      <c r="A461" s="287"/>
      <c r="B461" s="287"/>
      <c r="C461" s="287"/>
      <c r="D461" s="287"/>
      <c r="E461" s="287"/>
      <c r="F461" s="287"/>
      <c r="G461" s="287"/>
      <c r="H461" s="287"/>
    </row>
    <row r="462" spans="1:8" x14ac:dyDescent="0.2">
      <c r="A462" s="287"/>
      <c r="B462" s="287"/>
      <c r="C462" s="287"/>
      <c r="D462" s="287"/>
      <c r="E462" s="287"/>
      <c r="F462" s="287"/>
      <c r="G462" s="287"/>
      <c r="H462" s="287"/>
    </row>
    <row r="463" spans="1:8" x14ac:dyDescent="0.2">
      <c r="A463" s="287"/>
      <c r="B463" s="287"/>
      <c r="C463" s="287"/>
      <c r="D463" s="287"/>
      <c r="E463" s="287"/>
      <c r="F463" s="287"/>
      <c r="G463" s="287"/>
      <c r="H463" s="287"/>
    </row>
    <row r="464" spans="1:8" x14ac:dyDescent="0.2">
      <c r="A464" s="287"/>
      <c r="B464" s="287"/>
      <c r="C464" s="287"/>
      <c r="D464" s="287"/>
      <c r="E464" s="287"/>
      <c r="F464" s="287"/>
      <c r="G464" s="287"/>
      <c r="H464" s="287"/>
    </row>
    <row r="465" spans="1:8" x14ac:dyDescent="0.2">
      <c r="A465" s="287"/>
      <c r="B465" s="287"/>
      <c r="C465" s="287"/>
      <c r="D465" s="287"/>
      <c r="E465" s="287"/>
      <c r="F465" s="287"/>
      <c r="G465" s="287"/>
      <c r="H465" s="287"/>
    </row>
    <row r="466" spans="1:8" x14ac:dyDescent="0.2">
      <c r="A466" s="287"/>
      <c r="B466" s="287"/>
      <c r="C466" s="287"/>
      <c r="D466" s="287"/>
      <c r="E466" s="287"/>
      <c r="F466" s="287"/>
      <c r="G466" s="287"/>
      <c r="H466" s="287"/>
    </row>
    <row r="467" spans="1:8" x14ac:dyDescent="0.2">
      <c r="A467" s="287"/>
      <c r="B467" s="287"/>
      <c r="C467" s="287"/>
      <c r="D467" s="287"/>
      <c r="E467" s="287"/>
      <c r="F467" s="287"/>
      <c r="G467" s="287"/>
      <c r="H467" s="287"/>
    </row>
    <row r="468" spans="1:8" x14ac:dyDescent="0.2">
      <c r="A468" s="287"/>
      <c r="B468" s="287"/>
      <c r="C468" s="287"/>
      <c r="D468" s="287"/>
      <c r="E468" s="287"/>
      <c r="F468" s="287"/>
      <c r="G468" s="287"/>
      <c r="H468" s="287"/>
    </row>
    <row r="469" spans="1:8" x14ac:dyDescent="0.2">
      <c r="A469" s="287"/>
      <c r="B469" s="287"/>
      <c r="C469" s="287"/>
      <c r="D469" s="287"/>
      <c r="E469" s="287"/>
      <c r="F469" s="287"/>
      <c r="G469" s="287"/>
      <c r="H469" s="287"/>
    </row>
    <row r="470" spans="1:8" x14ac:dyDescent="0.2">
      <c r="A470" s="287"/>
      <c r="B470" s="287"/>
      <c r="C470" s="287"/>
      <c r="D470" s="287"/>
      <c r="E470" s="287"/>
      <c r="F470" s="287"/>
      <c r="G470" s="287"/>
      <c r="H470" s="287"/>
    </row>
    <row r="471" spans="1:8" x14ac:dyDescent="0.2">
      <c r="A471" s="287"/>
      <c r="B471" s="287"/>
      <c r="C471" s="287"/>
      <c r="D471" s="287"/>
      <c r="E471" s="287"/>
      <c r="F471" s="287"/>
      <c r="G471" s="287"/>
      <c r="H471" s="287"/>
    </row>
    <row r="472" spans="1:8" x14ac:dyDescent="0.2">
      <c r="A472" s="287"/>
      <c r="B472" s="287"/>
      <c r="C472" s="287"/>
      <c r="D472" s="287"/>
      <c r="E472" s="287"/>
      <c r="F472" s="287"/>
      <c r="G472" s="287"/>
      <c r="H472" s="287"/>
    </row>
    <row r="473" spans="1:8" x14ac:dyDescent="0.2">
      <c r="A473" s="287"/>
      <c r="B473" s="287"/>
      <c r="C473" s="287"/>
      <c r="D473" s="287"/>
      <c r="E473" s="287"/>
      <c r="F473" s="287"/>
      <c r="G473" s="287"/>
      <c r="H473" s="287"/>
    </row>
    <row r="474" spans="1:8" x14ac:dyDescent="0.2">
      <c r="A474" s="287"/>
      <c r="B474" s="287"/>
      <c r="C474" s="287"/>
      <c r="D474" s="287"/>
      <c r="E474" s="287"/>
      <c r="F474" s="287"/>
      <c r="G474" s="287"/>
      <c r="H474" s="287"/>
    </row>
    <row r="475" spans="1:8" x14ac:dyDescent="0.2">
      <c r="A475" s="287"/>
      <c r="B475" s="287"/>
      <c r="C475" s="287"/>
      <c r="D475" s="287"/>
      <c r="E475" s="287"/>
      <c r="F475" s="287"/>
      <c r="G475" s="287"/>
      <c r="H475" s="287"/>
    </row>
    <row r="476" spans="1:8" x14ac:dyDescent="0.2">
      <c r="A476" s="287"/>
      <c r="B476" s="287"/>
      <c r="C476" s="287"/>
      <c r="D476" s="287"/>
      <c r="E476" s="287"/>
      <c r="F476" s="287"/>
      <c r="G476" s="287"/>
      <c r="H476" s="287"/>
    </row>
    <row r="477" spans="1:8" x14ac:dyDescent="0.2">
      <c r="A477" s="287"/>
      <c r="B477" s="287"/>
      <c r="C477" s="287"/>
      <c r="D477" s="287"/>
      <c r="E477" s="287"/>
      <c r="F477" s="287"/>
      <c r="G477" s="287"/>
      <c r="H477" s="287"/>
    </row>
    <row r="478" spans="1:8" x14ac:dyDescent="0.2">
      <c r="A478" s="287"/>
      <c r="B478" s="287"/>
      <c r="C478" s="287"/>
      <c r="D478" s="287"/>
      <c r="E478" s="287"/>
      <c r="F478" s="287"/>
      <c r="G478" s="287"/>
      <c r="H478" s="287"/>
    </row>
    <row r="479" spans="1:8" x14ac:dyDescent="0.2">
      <c r="A479" s="287"/>
      <c r="B479" s="287"/>
      <c r="C479" s="287"/>
      <c r="D479" s="287"/>
      <c r="E479" s="287"/>
      <c r="F479" s="287"/>
      <c r="G479" s="287"/>
      <c r="H479" s="287"/>
    </row>
    <row r="480" spans="1:8" x14ac:dyDescent="0.2">
      <c r="A480" s="287"/>
      <c r="B480" s="287"/>
      <c r="C480" s="287"/>
      <c r="D480" s="287"/>
      <c r="E480" s="287"/>
      <c r="F480" s="287"/>
      <c r="G480" s="287"/>
      <c r="H480" s="287"/>
    </row>
    <row r="481" spans="1:8" x14ac:dyDescent="0.2">
      <c r="A481" s="287"/>
      <c r="B481" s="287"/>
      <c r="C481" s="287"/>
      <c r="D481" s="287"/>
      <c r="E481" s="287"/>
      <c r="F481" s="287"/>
      <c r="G481" s="287"/>
      <c r="H481" s="287"/>
    </row>
    <row r="482" spans="1:8" x14ac:dyDescent="0.2">
      <c r="A482" s="287"/>
      <c r="B482" s="287"/>
      <c r="C482" s="287"/>
      <c r="D482" s="287"/>
      <c r="E482" s="287"/>
      <c r="F482" s="287"/>
      <c r="G482" s="287"/>
      <c r="H482" s="287"/>
    </row>
    <row r="483" spans="1:8" x14ac:dyDescent="0.2">
      <c r="A483" s="287"/>
      <c r="B483" s="287"/>
      <c r="C483" s="287"/>
      <c r="D483" s="287"/>
      <c r="E483" s="287"/>
      <c r="F483" s="287"/>
      <c r="G483" s="287"/>
      <c r="H483" s="287"/>
    </row>
    <row r="484" spans="1:8" x14ac:dyDescent="0.2">
      <c r="A484" s="287"/>
      <c r="B484" s="287"/>
      <c r="C484" s="287"/>
      <c r="D484" s="287"/>
      <c r="E484" s="287"/>
      <c r="F484" s="287"/>
      <c r="G484" s="287"/>
      <c r="H484" s="287"/>
    </row>
    <row r="485" spans="1:8" x14ac:dyDescent="0.2">
      <c r="A485" s="287"/>
      <c r="B485" s="287"/>
      <c r="C485" s="287"/>
      <c r="D485" s="287"/>
      <c r="E485" s="287"/>
      <c r="F485" s="287"/>
      <c r="G485" s="287"/>
      <c r="H485" s="287"/>
    </row>
    <row r="486" spans="1:8" x14ac:dyDescent="0.2">
      <c r="A486" s="287"/>
      <c r="B486" s="287"/>
      <c r="C486" s="287"/>
      <c r="D486" s="287"/>
      <c r="E486" s="287"/>
      <c r="F486" s="287"/>
      <c r="G486" s="287"/>
      <c r="H486" s="287"/>
    </row>
    <row r="487" spans="1:8" x14ac:dyDescent="0.2">
      <c r="A487" s="287"/>
      <c r="B487" s="287"/>
      <c r="C487" s="287"/>
      <c r="D487" s="287"/>
      <c r="E487" s="287"/>
      <c r="F487" s="287"/>
      <c r="G487" s="287"/>
      <c r="H487" s="287"/>
    </row>
    <row r="488" spans="1:8" x14ac:dyDescent="0.2">
      <c r="A488" s="287"/>
      <c r="B488" s="287"/>
      <c r="C488" s="287"/>
      <c r="D488" s="287"/>
      <c r="E488" s="287"/>
      <c r="F488" s="287"/>
      <c r="G488" s="287"/>
      <c r="H488" s="287"/>
    </row>
    <row r="489" spans="1:8" x14ac:dyDescent="0.2">
      <c r="A489" s="287"/>
      <c r="B489" s="287"/>
      <c r="C489" s="287"/>
      <c r="D489" s="287"/>
      <c r="E489" s="287"/>
      <c r="F489" s="287"/>
      <c r="G489" s="287"/>
      <c r="H489" s="287"/>
    </row>
    <row r="490" spans="1:8" x14ac:dyDescent="0.2">
      <c r="A490" s="287"/>
      <c r="B490" s="287"/>
      <c r="C490" s="287"/>
      <c r="D490" s="287"/>
      <c r="E490" s="287"/>
      <c r="F490" s="287"/>
      <c r="G490" s="287"/>
      <c r="H490" s="287"/>
    </row>
    <row r="491" spans="1:8" x14ac:dyDescent="0.2">
      <c r="A491" s="287"/>
      <c r="B491" s="287"/>
      <c r="C491" s="287"/>
      <c r="D491" s="287"/>
      <c r="E491" s="287"/>
      <c r="F491" s="287"/>
      <c r="G491" s="287"/>
      <c r="H491" s="287"/>
    </row>
    <row r="492" spans="1:8" x14ac:dyDescent="0.2">
      <c r="A492" s="287"/>
      <c r="B492" s="287"/>
      <c r="C492" s="287"/>
      <c r="D492" s="287"/>
      <c r="E492" s="287"/>
      <c r="F492" s="287"/>
      <c r="G492" s="287"/>
      <c r="H492" s="287"/>
    </row>
    <row r="493" spans="1:8" x14ac:dyDescent="0.2">
      <c r="A493" s="287"/>
      <c r="B493" s="287"/>
      <c r="C493" s="287"/>
      <c r="D493" s="287"/>
      <c r="E493" s="287"/>
      <c r="F493" s="287"/>
      <c r="G493" s="287"/>
      <c r="H493" s="287"/>
    </row>
    <row r="494" spans="1:8" x14ac:dyDescent="0.2">
      <c r="A494" s="287"/>
      <c r="B494" s="287"/>
      <c r="C494" s="287"/>
      <c r="D494" s="287"/>
      <c r="E494" s="287"/>
      <c r="F494" s="287"/>
      <c r="G494" s="287"/>
      <c r="H494" s="287"/>
    </row>
    <row r="495" spans="1:8" x14ac:dyDescent="0.2">
      <c r="A495" s="287"/>
      <c r="B495" s="287"/>
      <c r="C495" s="287"/>
      <c r="D495" s="287"/>
      <c r="E495" s="287"/>
      <c r="F495" s="287"/>
      <c r="G495" s="287"/>
      <c r="H495" s="287"/>
    </row>
    <row r="496" spans="1:8" x14ac:dyDescent="0.2">
      <c r="A496" s="287"/>
      <c r="B496" s="287"/>
      <c r="C496" s="287"/>
      <c r="D496" s="287"/>
      <c r="E496" s="287"/>
      <c r="F496" s="287"/>
      <c r="G496" s="287"/>
      <c r="H496" s="287"/>
    </row>
    <row r="497" spans="1:8" x14ac:dyDescent="0.2">
      <c r="A497" s="287"/>
      <c r="B497" s="287"/>
      <c r="C497" s="287"/>
      <c r="D497" s="287"/>
      <c r="E497" s="287"/>
      <c r="F497" s="287"/>
      <c r="G497" s="287"/>
      <c r="H497" s="287"/>
    </row>
    <row r="498" spans="1:8" x14ac:dyDescent="0.2">
      <c r="A498" s="287"/>
      <c r="B498" s="287"/>
      <c r="C498" s="287"/>
      <c r="D498" s="287"/>
      <c r="E498" s="287"/>
      <c r="F498" s="287"/>
      <c r="G498" s="287"/>
      <c r="H498" s="287"/>
    </row>
    <row r="499" spans="1:8" x14ac:dyDescent="0.2">
      <c r="A499" s="287"/>
      <c r="B499" s="287"/>
      <c r="C499" s="287"/>
      <c r="D499" s="287"/>
      <c r="E499" s="287"/>
      <c r="F499" s="287"/>
      <c r="G499" s="287"/>
      <c r="H499" s="287"/>
    </row>
    <row r="500" spans="1:8" x14ac:dyDescent="0.2">
      <c r="A500" s="287"/>
      <c r="B500" s="287"/>
      <c r="C500" s="287"/>
      <c r="D500" s="287"/>
      <c r="E500" s="287"/>
      <c r="F500" s="287"/>
      <c r="G500" s="287"/>
      <c r="H500" s="287"/>
    </row>
    <row r="501" spans="1:8" x14ac:dyDescent="0.2">
      <c r="A501" s="287"/>
      <c r="B501" s="287"/>
      <c r="C501" s="287"/>
      <c r="D501" s="287"/>
      <c r="E501" s="287"/>
      <c r="F501" s="287"/>
      <c r="G501" s="287"/>
      <c r="H501" s="287"/>
    </row>
    <row r="502" spans="1:8" x14ac:dyDescent="0.2">
      <c r="A502" s="287"/>
      <c r="B502" s="287"/>
      <c r="C502" s="287"/>
      <c r="D502" s="287"/>
      <c r="E502" s="287"/>
      <c r="F502" s="287"/>
      <c r="G502" s="287"/>
      <c r="H502" s="287"/>
    </row>
    <row r="503" spans="1:8" x14ac:dyDescent="0.2">
      <c r="A503" s="287"/>
      <c r="B503" s="287"/>
      <c r="C503" s="287"/>
      <c r="D503" s="287"/>
      <c r="E503" s="287"/>
      <c r="F503" s="287"/>
      <c r="G503" s="287"/>
      <c r="H503" s="287"/>
    </row>
    <row r="504" spans="1:8" x14ac:dyDescent="0.2">
      <c r="A504" s="287"/>
      <c r="B504" s="287"/>
      <c r="C504" s="287"/>
      <c r="D504" s="287"/>
      <c r="E504" s="287"/>
      <c r="F504" s="287"/>
      <c r="G504" s="287"/>
      <c r="H504" s="287"/>
    </row>
    <row r="505" spans="1:8" x14ac:dyDescent="0.2">
      <c r="A505" s="287"/>
      <c r="B505" s="287"/>
      <c r="C505" s="287"/>
      <c r="D505" s="287"/>
      <c r="E505" s="287"/>
      <c r="F505" s="287"/>
      <c r="G505" s="287"/>
      <c r="H505" s="287"/>
    </row>
    <row r="506" spans="1:8" x14ac:dyDescent="0.2">
      <c r="A506" s="287"/>
      <c r="B506" s="287"/>
      <c r="C506" s="287"/>
      <c r="D506" s="287"/>
      <c r="E506" s="287"/>
      <c r="F506" s="287"/>
      <c r="G506" s="287"/>
      <c r="H506" s="287"/>
    </row>
    <row r="507" spans="1:8" x14ac:dyDescent="0.2">
      <c r="A507" s="287"/>
      <c r="B507" s="287"/>
      <c r="C507" s="287"/>
      <c r="D507" s="287"/>
      <c r="E507" s="287"/>
      <c r="F507" s="287"/>
      <c r="G507" s="287"/>
      <c r="H507" s="287"/>
    </row>
    <row r="508" spans="1:8" x14ac:dyDescent="0.2">
      <c r="A508" s="287"/>
      <c r="B508" s="287"/>
      <c r="C508" s="287"/>
      <c r="D508" s="287"/>
      <c r="E508" s="287"/>
      <c r="F508" s="287"/>
      <c r="G508" s="287"/>
      <c r="H508" s="287"/>
    </row>
    <row r="509" spans="1:8" x14ac:dyDescent="0.2">
      <c r="A509" s="287"/>
      <c r="B509" s="287"/>
      <c r="C509" s="287"/>
      <c r="D509" s="287"/>
      <c r="E509" s="287"/>
      <c r="F509" s="287"/>
      <c r="G509" s="287"/>
      <c r="H509" s="287"/>
    </row>
    <row r="510" spans="1:8" x14ac:dyDescent="0.2">
      <c r="A510" s="287"/>
      <c r="B510" s="287"/>
      <c r="C510" s="287"/>
      <c r="D510" s="287"/>
      <c r="E510" s="287"/>
      <c r="F510" s="287"/>
      <c r="G510" s="287"/>
      <c r="H510" s="287"/>
    </row>
    <row r="511" spans="1:8" x14ac:dyDescent="0.2">
      <c r="A511" s="287"/>
      <c r="B511" s="287"/>
      <c r="C511" s="287"/>
      <c r="D511" s="287"/>
      <c r="E511" s="287"/>
      <c r="F511" s="287"/>
      <c r="G511" s="287"/>
      <c r="H511" s="287"/>
    </row>
    <row r="512" spans="1:8" x14ac:dyDescent="0.2">
      <c r="A512" s="287"/>
      <c r="B512" s="287"/>
      <c r="C512" s="287"/>
      <c r="D512" s="287"/>
      <c r="E512" s="287"/>
      <c r="F512" s="287"/>
      <c r="G512" s="287"/>
      <c r="H512" s="287"/>
    </row>
    <row r="513" spans="1:8" x14ac:dyDescent="0.2">
      <c r="A513" s="287"/>
      <c r="B513" s="287"/>
      <c r="C513" s="287"/>
      <c r="D513" s="287"/>
      <c r="E513" s="287"/>
      <c r="F513" s="287"/>
      <c r="G513" s="287"/>
      <c r="H513" s="287"/>
    </row>
    <row r="514" spans="1:8" x14ac:dyDescent="0.2">
      <c r="A514" s="287"/>
      <c r="B514" s="287"/>
      <c r="C514" s="287"/>
      <c r="D514" s="287"/>
      <c r="E514" s="287"/>
      <c r="F514" s="287"/>
      <c r="G514" s="287"/>
      <c r="H514" s="287"/>
    </row>
    <row r="515" spans="1:8" x14ac:dyDescent="0.2">
      <c r="A515" s="287"/>
      <c r="B515" s="287"/>
      <c r="C515" s="287"/>
      <c r="D515" s="287"/>
      <c r="E515" s="287"/>
      <c r="F515" s="287"/>
      <c r="G515" s="287"/>
      <c r="H515" s="287"/>
    </row>
    <row r="516" spans="1:8" x14ac:dyDescent="0.2">
      <c r="A516" s="287"/>
      <c r="B516" s="287"/>
      <c r="C516" s="287"/>
      <c r="D516" s="287"/>
      <c r="E516" s="287"/>
      <c r="F516" s="287"/>
      <c r="G516" s="287"/>
      <c r="H516" s="287"/>
    </row>
    <row r="517" spans="1:8" x14ac:dyDescent="0.2">
      <c r="A517" s="287"/>
      <c r="B517" s="287"/>
      <c r="C517" s="287"/>
      <c r="D517" s="287"/>
      <c r="E517" s="287"/>
      <c r="F517" s="287"/>
      <c r="G517" s="287"/>
      <c r="H517" s="287"/>
    </row>
    <row r="518" spans="1:8" x14ac:dyDescent="0.2">
      <c r="A518" s="287"/>
      <c r="B518" s="287"/>
      <c r="C518" s="287"/>
      <c r="D518" s="287"/>
      <c r="E518" s="287"/>
      <c r="F518" s="287"/>
      <c r="G518" s="287"/>
      <c r="H518" s="287"/>
    </row>
    <row r="519" spans="1:8" x14ac:dyDescent="0.2">
      <c r="A519" s="287"/>
      <c r="B519" s="287"/>
      <c r="C519" s="287"/>
      <c r="D519" s="287"/>
      <c r="E519" s="287"/>
      <c r="F519" s="287"/>
      <c r="G519" s="287"/>
      <c r="H519" s="287"/>
    </row>
    <row r="520" spans="1:8" x14ac:dyDescent="0.2">
      <c r="A520" s="287"/>
      <c r="B520" s="287"/>
      <c r="C520" s="287"/>
      <c r="D520" s="287"/>
      <c r="E520" s="287"/>
      <c r="F520" s="287"/>
      <c r="G520" s="287"/>
      <c r="H520" s="287"/>
    </row>
    <row r="521" spans="1:8" x14ac:dyDescent="0.2">
      <c r="A521" s="287"/>
      <c r="B521" s="287"/>
      <c r="C521" s="287"/>
      <c r="D521" s="287"/>
      <c r="E521" s="287"/>
      <c r="F521" s="287"/>
      <c r="G521" s="287"/>
      <c r="H521" s="287"/>
    </row>
    <row r="522" spans="1:8" x14ac:dyDescent="0.2">
      <c r="A522" s="287"/>
      <c r="B522" s="287"/>
      <c r="C522" s="287"/>
      <c r="D522" s="287"/>
      <c r="E522" s="287"/>
      <c r="F522" s="287"/>
      <c r="G522" s="287"/>
      <c r="H522" s="287"/>
    </row>
    <row r="523" spans="1:8" x14ac:dyDescent="0.2">
      <c r="A523" s="287"/>
      <c r="B523" s="287"/>
      <c r="C523" s="287"/>
      <c r="D523" s="287"/>
      <c r="E523" s="287"/>
      <c r="F523" s="287"/>
      <c r="G523" s="287"/>
      <c r="H523" s="287"/>
    </row>
    <row r="524" spans="1:8" x14ac:dyDescent="0.2">
      <c r="A524" s="287"/>
      <c r="B524" s="287"/>
      <c r="C524" s="287"/>
      <c r="D524" s="287"/>
      <c r="E524" s="287"/>
      <c r="F524" s="287"/>
      <c r="G524" s="287"/>
      <c r="H524" s="287"/>
    </row>
    <row r="525" spans="1:8" x14ac:dyDescent="0.2">
      <c r="A525" s="287"/>
      <c r="B525" s="287"/>
      <c r="C525" s="287"/>
      <c r="D525" s="287"/>
      <c r="E525" s="287"/>
      <c r="F525" s="287"/>
      <c r="G525" s="287"/>
      <c r="H525" s="287"/>
    </row>
    <row r="526" spans="1:8" x14ac:dyDescent="0.2">
      <c r="A526" s="287"/>
      <c r="B526" s="287"/>
      <c r="C526" s="287"/>
      <c r="D526" s="287"/>
      <c r="E526" s="287"/>
      <c r="F526" s="287"/>
      <c r="G526" s="287"/>
      <c r="H526" s="287"/>
    </row>
    <row r="527" spans="1:8" x14ac:dyDescent="0.2">
      <c r="A527" s="287"/>
      <c r="B527" s="287"/>
      <c r="C527" s="287"/>
      <c r="D527" s="287"/>
      <c r="E527" s="287"/>
      <c r="F527" s="287"/>
      <c r="G527" s="287"/>
      <c r="H527" s="287"/>
    </row>
    <row r="528" spans="1:8" x14ac:dyDescent="0.2">
      <c r="A528" s="287"/>
      <c r="B528" s="287"/>
      <c r="C528" s="287"/>
      <c r="D528" s="287"/>
      <c r="E528" s="287"/>
      <c r="F528" s="287"/>
      <c r="G528" s="287"/>
      <c r="H528" s="287"/>
    </row>
    <row r="529" spans="1:8" x14ac:dyDescent="0.2">
      <c r="A529" s="287"/>
      <c r="B529" s="287"/>
      <c r="C529" s="287"/>
      <c r="D529" s="287"/>
      <c r="E529" s="287"/>
      <c r="F529" s="287"/>
      <c r="G529" s="287"/>
      <c r="H529" s="287"/>
    </row>
    <row r="530" spans="1:8" x14ac:dyDescent="0.2">
      <c r="A530" s="287"/>
      <c r="B530" s="287"/>
      <c r="C530" s="287"/>
      <c r="D530" s="287"/>
      <c r="E530" s="287"/>
      <c r="F530" s="287"/>
      <c r="G530" s="287"/>
      <c r="H530" s="287"/>
    </row>
    <row r="531" spans="1:8" x14ac:dyDescent="0.2">
      <c r="A531" s="287"/>
      <c r="B531" s="287"/>
      <c r="C531" s="287"/>
      <c r="D531" s="287"/>
      <c r="E531" s="287"/>
      <c r="F531" s="287"/>
      <c r="G531" s="287"/>
      <c r="H531" s="287"/>
    </row>
    <row r="532" spans="1:8" x14ac:dyDescent="0.2">
      <c r="A532" s="287"/>
      <c r="B532" s="287"/>
      <c r="C532" s="287"/>
      <c r="D532" s="287"/>
      <c r="E532" s="287"/>
      <c r="F532" s="287"/>
      <c r="G532" s="287"/>
      <c r="H532" s="287"/>
    </row>
    <row r="533" spans="1:8" x14ac:dyDescent="0.2">
      <c r="A533" s="287"/>
      <c r="B533" s="287"/>
      <c r="C533" s="287"/>
      <c r="D533" s="287"/>
      <c r="E533" s="287"/>
      <c r="F533" s="287"/>
      <c r="G533" s="287"/>
      <c r="H533" s="287"/>
    </row>
    <row r="534" spans="1:8" x14ac:dyDescent="0.2">
      <c r="A534" s="287"/>
      <c r="B534" s="287"/>
      <c r="C534" s="287"/>
      <c r="D534" s="287"/>
      <c r="E534" s="287"/>
      <c r="F534" s="287"/>
      <c r="G534" s="287"/>
      <c r="H534" s="287"/>
    </row>
    <row r="535" spans="1:8" x14ac:dyDescent="0.2">
      <c r="A535" s="287"/>
      <c r="B535" s="287"/>
      <c r="C535" s="287"/>
      <c r="D535" s="287"/>
      <c r="E535" s="287"/>
      <c r="F535" s="287"/>
      <c r="G535" s="287"/>
      <c r="H535" s="287"/>
    </row>
    <row r="536" spans="1:8" x14ac:dyDescent="0.2">
      <c r="A536" s="287"/>
      <c r="B536" s="287"/>
      <c r="C536" s="287"/>
      <c r="D536" s="287"/>
      <c r="E536" s="287"/>
      <c r="F536" s="287"/>
      <c r="G536" s="287"/>
      <c r="H536" s="287"/>
    </row>
    <row r="537" spans="1:8" x14ac:dyDescent="0.2">
      <c r="A537" s="287"/>
      <c r="B537" s="287"/>
      <c r="C537" s="287"/>
      <c r="D537" s="287"/>
      <c r="E537" s="287"/>
      <c r="F537" s="287"/>
      <c r="G537" s="287"/>
      <c r="H537" s="287"/>
    </row>
    <row r="538" spans="1:8" x14ac:dyDescent="0.2">
      <c r="A538" s="287"/>
      <c r="B538" s="287"/>
      <c r="C538" s="287"/>
      <c r="D538" s="287"/>
      <c r="E538" s="287"/>
      <c r="F538" s="287"/>
      <c r="G538" s="287"/>
      <c r="H538" s="287"/>
    </row>
    <row r="539" spans="1:8" x14ac:dyDescent="0.2">
      <c r="A539" s="287"/>
      <c r="B539" s="287"/>
      <c r="C539" s="287"/>
      <c r="D539" s="287"/>
      <c r="E539" s="287"/>
      <c r="F539" s="287"/>
      <c r="G539" s="287"/>
      <c r="H539" s="287"/>
    </row>
    <row r="540" spans="1:8" x14ac:dyDescent="0.2">
      <c r="A540" s="287"/>
      <c r="B540" s="287"/>
      <c r="C540" s="287"/>
      <c r="D540" s="287"/>
      <c r="E540" s="287"/>
      <c r="F540" s="287"/>
      <c r="G540" s="287"/>
      <c r="H540" s="287"/>
    </row>
    <row r="541" spans="1:8" x14ac:dyDescent="0.2">
      <c r="A541" s="287"/>
      <c r="B541" s="287"/>
      <c r="C541" s="287"/>
      <c r="D541" s="287"/>
      <c r="E541" s="287"/>
      <c r="F541" s="287"/>
      <c r="G541" s="287"/>
      <c r="H541" s="287"/>
    </row>
    <row r="542" spans="1:8" x14ac:dyDescent="0.2">
      <c r="A542" s="287"/>
      <c r="B542" s="287"/>
      <c r="C542" s="287"/>
      <c r="D542" s="287"/>
      <c r="E542" s="287"/>
      <c r="F542" s="287"/>
      <c r="G542" s="287"/>
      <c r="H542" s="287"/>
    </row>
    <row r="543" spans="1:8" x14ac:dyDescent="0.2">
      <c r="A543" s="287"/>
      <c r="B543" s="287"/>
      <c r="C543" s="287"/>
      <c r="D543" s="287"/>
      <c r="E543" s="287"/>
      <c r="F543" s="287"/>
      <c r="G543" s="287"/>
      <c r="H543" s="287"/>
    </row>
    <row r="544" spans="1:8" x14ac:dyDescent="0.2">
      <c r="A544" s="287"/>
      <c r="B544" s="287"/>
      <c r="C544" s="287"/>
      <c r="D544" s="287"/>
      <c r="E544" s="287"/>
      <c r="F544" s="287"/>
      <c r="G544" s="287"/>
      <c r="H544" s="287"/>
    </row>
    <row r="545" spans="1:8" x14ac:dyDescent="0.2">
      <c r="A545" s="287"/>
      <c r="B545" s="287"/>
      <c r="C545" s="287"/>
      <c r="D545" s="287"/>
      <c r="E545" s="287"/>
      <c r="F545" s="287"/>
      <c r="G545" s="287"/>
      <c r="H545" s="287"/>
    </row>
    <row r="546" spans="1:8" x14ac:dyDescent="0.2">
      <c r="A546" s="287"/>
      <c r="B546" s="287"/>
      <c r="C546" s="287"/>
      <c r="D546" s="287"/>
      <c r="E546" s="287"/>
      <c r="F546" s="287"/>
      <c r="G546" s="287"/>
      <c r="H546" s="287"/>
    </row>
    <row r="547" spans="1:8" x14ac:dyDescent="0.2">
      <c r="A547" s="287"/>
      <c r="B547" s="287"/>
      <c r="C547" s="287"/>
      <c r="D547" s="287"/>
      <c r="E547" s="287"/>
      <c r="F547" s="287"/>
      <c r="G547" s="287"/>
      <c r="H547" s="287"/>
    </row>
    <row r="548" spans="1:8" x14ac:dyDescent="0.2">
      <c r="A548" s="287"/>
      <c r="B548" s="287"/>
      <c r="C548" s="287"/>
      <c r="D548" s="287"/>
      <c r="E548" s="287"/>
      <c r="F548" s="287"/>
      <c r="G548" s="287"/>
      <c r="H548" s="287"/>
    </row>
    <row r="549" spans="1:8" x14ac:dyDescent="0.2">
      <c r="A549" s="287"/>
      <c r="B549" s="287"/>
      <c r="C549" s="287"/>
      <c r="D549" s="287"/>
      <c r="E549" s="287"/>
      <c r="F549" s="287"/>
      <c r="G549" s="287"/>
      <c r="H549" s="287"/>
    </row>
    <row r="550" spans="1:8" x14ac:dyDescent="0.2">
      <c r="A550" s="287"/>
      <c r="B550" s="287"/>
      <c r="C550" s="287"/>
      <c r="D550" s="287"/>
      <c r="E550" s="287"/>
      <c r="F550" s="287"/>
      <c r="G550" s="287"/>
      <c r="H550" s="287"/>
    </row>
    <row r="551" spans="1:8" x14ac:dyDescent="0.2">
      <c r="A551" s="287"/>
      <c r="B551" s="287"/>
      <c r="C551" s="287"/>
      <c r="D551" s="287"/>
      <c r="E551" s="287"/>
      <c r="F551" s="287"/>
      <c r="G551" s="287"/>
      <c r="H551" s="287"/>
    </row>
    <row r="552" spans="1:8" x14ac:dyDescent="0.2">
      <c r="A552" s="287"/>
      <c r="B552" s="287"/>
      <c r="C552" s="287"/>
      <c r="D552" s="287"/>
      <c r="E552" s="287"/>
      <c r="F552" s="287"/>
      <c r="G552" s="287"/>
      <c r="H552" s="287"/>
    </row>
    <row r="553" spans="1:8" x14ac:dyDescent="0.2">
      <c r="A553" s="287"/>
      <c r="B553" s="287"/>
      <c r="C553" s="287"/>
      <c r="D553" s="287"/>
      <c r="E553" s="287"/>
      <c r="F553" s="287"/>
      <c r="G553" s="287"/>
      <c r="H553" s="287"/>
    </row>
    <row r="554" spans="1:8" x14ac:dyDescent="0.2">
      <c r="A554" s="287"/>
      <c r="B554" s="287"/>
      <c r="C554" s="287"/>
      <c r="D554" s="287"/>
      <c r="E554" s="287"/>
      <c r="F554" s="287"/>
      <c r="G554" s="287"/>
      <c r="H554" s="287"/>
    </row>
    <row r="555" spans="1:8" x14ac:dyDescent="0.2">
      <c r="A555" s="287"/>
      <c r="B555" s="287"/>
      <c r="C555" s="287"/>
      <c r="D555" s="287"/>
      <c r="E555" s="287"/>
      <c r="F555" s="287"/>
      <c r="G555" s="287"/>
      <c r="H555" s="287"/>
    </row>
    <row r="556" spans="1:8" x14ac:dyDescent="0.2">
      <c r="A556" s="287"/>
      <c r="B556" s="287"/>
      <c r="C556" s="287"/>
      <c r="D556" s="287"/>
      <c r="E556" s="287"/>
      <c r="F556" s="287"/>
      <c r="G556" s="287"/>
      <c r="H556" s="287"/>
    </row>
    <row r="557" spans="1:8" x14ac:dyDescent="0.2">
      <c r="A557" s="287"/>
      <c r="B557" s="287"/>
      <c r="C557" s="287"/>
      <c r="D557" s="287"/>
      <c r="E557" s="287"/>
      <c r="F557" s="287"/>
      <c r="G557" s="287"/>
      <c r="H557" s="287"/>
    </row>
    <row r="558" spans="1:8" x14ac:dyDescent="0.2">
      <c r="A558" s="287"/>
      <c r="B558" s="287"/>
      <c r="C558" s="287"/>
      <c r="D558" s="287"/>
      <c r="E558" s="287"/>
      <c r="F558" s="287"/>
      <c r="G558" s="287"/>
      <c r="H558" s="287"/>
    </row>
    <row r="559" spans="1:8" x14ac:dyDescent="0.2">
      <c r="A559" s="287"/>
      <c r="B559" s="287"/>
      <c r="C559" s="287"/>
      <c r="D559" s="287"/>
      <c r="E559" s="287"/>
      <c r="F559" s="287"/>
      <c r="G559" s="287"/>
      <c r="H559" s="287"/>
    </row>
    <row r="560" spans="1:8" x14ac:dyDescent="0.2">
      <c r="A560" s="287"/>
      <c r="B560" s="287"/>
      <c r="C560" s="287"/>
      <c r="D560" s="287"/>
      <c r="E560" s="287"/>
      <c r="F560" s="287"/>
      <c r="G560" s="287"/>
      <c r="H560" s="287"/>
    </row>
    <row r="561" spans="1:8" x14ac:dyDescent="0.2">
      <c r="A561" s="287"/>
      <c r="B561" s="287"/>
      <c r="C561" s="287"/>
      <c r="D561" s="287"/>
      <c r="E561" s="287"/>
      <c r="F561" s="287"/>
      <c r="G561" s="287"/>
      <c r="H561" s="287"/>
    </row>
    <row r="562" spans="1:8" x14ac:dyDescent="0.2">
      <c r="A562" s="287"/>
      <c r="B562" s="287"/>
      <c r="C562" s="287"/>
      <c r="D562" s="287"/>
      <c r="E562" s="287"/>
      <c r="F562" s="287"/>
      <c r="G562" s="287"/>
      <c r="H562" s="287"/>
    </row>
    <row r="563" spans="1:8" x14ac:dyDescent="0.2">
      <c r="A563" s="287"/>
      <c r="B563" s="287"/>
      <c r="C563" s="287"/>
      <c r="D563" s="287"/>
      <c r="E563" s="287"/>
      <c r="F563" s="287"/>
      <c r="G563" s="287"/>
      <c r="H563" s="287"/>
    </row>
    <row r="564" spans="1:8" x14ac:dyDescent="0.2">
      <c r="A564" s="287"/>
      <c r="B564" s="287"/>
      <c r="C564" s="287"/>
      <c r="D564" s="287"/>
      <c r="E564" s="287"/>
      <c r="F564" s="287"/>
      <c r="G564" s="287"/>
      <c r="H564" s="287"/>
    </row>
    <row r="565" spans="1:8" x14ac:dyDescent="0.2">
      <c r="A565" s="287"/>
      <c r="B565" s="287"/>
      <c r="C565" s="287"/>
      <c r="D565" s="287"/>
      <c r="E565" s="287"/>
      <c r="F565" s="287"/>
      <c r="G565" s="287"/>
      <c r="H565" s="287"/>
    </row>
    <row r="566" spans="1:8" x14ac:dyDescent="0.2">
      <c r="A566" s="287"/>
      <c r="B566" s="287"/>
      <c r="C566" s="287"/>
      <c r="D566" s="287"/>
      <c r="E566" s="287"/>
      <c r="F566" s="287"/>
      <c r="G566" s="287"/>
      <c r="H566" s="287"/>
    </row>
    <row r="567" spans="1:8" x14ac:dyDescent="0.2">
      <c r="A567" s="287"/>
      <c r="B567" s="287"/>
      <c r="C567" s="287"/>
      <c r="D567" s="287"/>
      <c r="E567" s="287"/>
      <c r="F567" s="287"/>
      <c r="G567" s="287"/>
      <c r="H567" s="287"/>
    </row>
    <row r="568" spans="1:8" x14ac:dyDescent="0.2">
      <c r="A568" s="287"/>
      <c r="B568" s="287"/>
      <c r="C568" s="287"/>
      <c r="D568" s="287"/>
      <c r="E568" s="287"/>
      <c r="F568" s="287"/>
      <c r="G568" s="287"/>
      <c r="H568" s="287"/>
    </row>
    <row r="569" spans="1:8" x14ac:dyDescent="0.2">
      <c r="A569" s="287"/>
      <c r="B569" s="287"/>
      <c r="C569" s="287"/>
      <c r="D569" s="287"/>
      <c r="E569" s="287"/>
      <c r="F569" s="287"/>
      <c r="G569" s="287"/>
      <c r="H569" s="287"/>
    </row>
    <row r="570" spans="1:8" x14ac:dyDescent="0.2">
      <c r="A570" s="287"/>
      <c r="B570" s="287"/>
      <c r="C570" s="287"/>
      <c r="D570" s="287"/>
      <c r="E570" s="287"/>
      <c r="F570" s="287"/>
      <c r="G570" s="287"/>
      <c r="H570" s="287"/>
    </row>
    <row r="571" spans="1:8" x14ac:dyDescent="0.2">
      <c r="A571" s="287"/>
      <c r="B571" s="287"/>
      <c r="C571" s="287"/>
      <c r="D571" s="287"/>
      <c r="E571" s="287"/>
      <c r="F571" s="287"/>
      <c r="G571" s="287"/>
      <c r="H571" s="287"/>
    </row>
    <row r="572" spans="1:8" x14ac:dyDescent="0.2">
      <c r="A572" s="287"/>
      <c r="B572" s="287"/>
      <c r="C572" s="287"/>
      <c r="D572" s="287"/>
      <c r="E572" s="287"/>
      <c r="F572" s="287"/>
      <c r="G572" s="287"/>
      <c r="H572" s="287"/>
    </row>
    <row r="573" spans="1:8" x14ac:dyDescent="0.2">
      <c r="A573" s="287"/>
      <c r="B573" s="287"/>
      <c r="C573" s="287"/>
      <c r="D573" s="287"/>
      <c r="E573" s="287"/>
      <c r="F573" s="287"/>
      <c r="G573" s="287"/>
      <c r="H573" s="287"/>
    </row>
    <row r="574" spans="1:8" x14ac:dyDescent="0.2">
      <c r="A574" s="287"/>
      <c r="B574" s="287"/>
      <c r="C574" s="287"/>
      <c r="D574" s="287"/>
      <c r="E574" s="287"/>
      <c r="F574" s="287"/>
      <c r="G574" s="287"/>
      <c r="H574" s="287"/>
    </row>
    <row r="575" spans="1:8" x14ac:dyDescent="0.2">
      <c r="A575" s="287"/>
      <c r="B575" s="287"/>
      <c r="C575" s="287"/>
      <c r="D575" s="287"/>
      <c r="E575" s="287"/>
      <c r="F575" s="287"/>
      <c r="G575" s="287"/>
      <c r="H575" s="287"/>
    </row>
    <row r="576" spans="1:8" x14ac:dyDescent="0.2">
      <c r="A576" s="287"/>
      <c r="B576" s="287"/>
      <c r="C576" s="287"/>
      <c r="D576" s="287"/>
      <c r="E576" s="287"/>
      <c r="F576" s="287"/>
      <c r="G576" s="287"/>
      <c r="H576" s="287"/>
    </row>
    <row r="577" spans="1:8" x14ac:dyDescent="0.2">
      <c r="A577" s="287"/>
      <c r="B577" s="287"/>
      <c r="C577" s="287"/>
      <c r="D577" s="287"/>
      <c r="E577" s="287"/>
      <c r="F577" s="287"/>
      <c r="G577" s="287"/>
      <c r="H577" s="287"/>
    </row>
    <row r="578" spans="1:8" x14ac:dyDescent="0.2">
      <c r="A578" s="287"/>
      <c r="B578" s="287"/>
      <c r="C578" s="287"/>
      <c r="D578" s="287"/>
      <c r="E578" s="287"/>
      <c r="F578" s="287"/>
      <c r="G578" s="287"/>
      <c r="H578" s="287"/>
    </row>
    <row r="579" spans="1:8" x14ac:dyDescent="0.2">
      <c r="A579" s="287"/>
      <c r="B579" s="287"/>
      <c r="C579" s="287"/>
      <c r="D579" s="287"/>
      <c r="E579" s="287"/>
      <c r="F579" s="287"/>
      <c r="G579" s="287"/>
      <c r="H579" s="287"/>
    </row>
    <row r="580" spans="1:8" x14ac:dyDescent="0.2">
      <c r="A580" s="287"/>
      <c r="B580" s="287"/>
      <c r="C580" s="287"/>
      <c r="D580" s="287"/>
      <c r="E580" s="287"/>
      <c r="F580" s="287"/>
      <c r="G580" s="287"/>
      <c r="H580" s="287"/>
    </row>
    <row r="581" spans="1:8" x14ac:dyDescent="0.2">
      <c r="A581" s="287"/>
      <c r="B581" s="287"/>
      <c r="C581" s="287"/>
      <c r="D581" s="287"/>
      <c r="E581" s="287"/>
      <c r="F581" s="287"/>
      <c r="G581" s="287"/>
      <c r="H581" s="287"/>
    </row>
    <row r="582" spans="1:8" x14ac:dyDescent="0.2">
      <c r="A582" s="287"/>
      <c r="B582" s="287"/>
      <c r="C582" s="287"/>
      <c r="D582" s="287"/>
      <c r="E582" s="287"/>
      <c r="F582" s="287"/>
      <c r="G582" s="287"/>
      <c r="H582" s="287"/>
    </row>
    <row r="583" spans="1:8" x14ac:dyDescent="0.2">
      <c r="A583" s="287"/>
      <c r="B583" s="287"/>
      <c r="C583" s="287"/>
      <c r="D583" s="287"/>
      <c r="E583" s="287"/>
      <c r="F583" s="287"/>
      <c r="G583" s="287"/>
      <c r="H583" s="287"/>
    </row>
    <row r="584" spans="1:8" x14ac:dyDescent="0.2">
      <c r="A584" s="287"/>
      <c r="B584" s="287"/>
      <c r="C584" s="287"/>
      <c r="D584" s="287"/>
      <c r="E584" s="287"/>
      <c r="F584" s="287"/>
      <c r="G584" s="287"/>
      <c r="H584" s="287"/>
    </row>
    <row r="585" spans="1:8" x14ac:dyDescent="0.2">
      <c r="A585" s="287"/>
      <c r="B585" s="287"/>
      <c r="C585" s="287"/>
      <c r="D585" s="287"/>
      <c r="E585" s="287"/>
      <c r="F585" s="287"/>
      <c r="G585" s="287"/>
      <c r="H585" s="287"/>
    </row>
    <row r="586" spans="1:8" x14ac:dyDescent="0.2">
      <c r="A586" s="287"/>
      <c r="B586" s="287"/>
      <c r="C586" s="287"/>
      <c r="D586" s="287"/>
      <c r="E586" s="287"/>
      <c r="F586" s="287"/>
      <c r="G586" s="287"/>
      <c r="H586" s="287"/>
    </row>
    <row r="587" spans="1:8" x14ac:dyDescent="0.2">
      <c r="A587" s="287"/>
      <c r="B587" s="287"/>
      <c r="C587" s="287"/>
      <c r="D587" s="287"/>
      <c r="E587" s="287"/>
      <c r="F587" s="287"/>
      <c r="G587" s="287"/>
      <c r="H587" s="287"/>
    </row>
    <row r="588" spans="1:8" x14ac:dyDescent="0.2">
      <c r="A588" s="287"/>
      <c r="B588" s="287"/>
      <c r="C588" s="287"/>
      <c r="D588" s="287"/>
      <c r="E588" s="287"/>
      <c r="F588" s="287"/>
      <c r="G588" s="287"/>
      <c r="H588" s="287"/>
    </row>
    <row r="589" spans="1:8" x14ac:dyDescent="0.2">
      <c r="A589" s="287"/>
      <c r="B589" s="287"/>
      <c r="C589" s="287"/>
      <c r="D589" s="287"/>
      <c r="E589" s="287"/>
      <c r="F589" s="287"/>
      <c r="G589" s="287"/>
      <c r="H589" s="287"/>
    </row>
    <row r="590" spans="1:8" x14ac:dyDescent="0.2">
      <c r="A590" s="287"/>
      <c r="B590" s="287"/>
      <c r="C590" s="287"/>
      <c r="D590" s="287"/>
      <c r="E590" s="287"/>
      <c r="F590" s="287"/>
      <c r="G590" s="287"/>
      <c r="H590" s="287"/>
    </row>
    <row r="591" spans="1:8" x14ac:dyDescent="0.2">
      <c r="A591" s="287"/>
      <c r="B591" s="287"/>
      <c r="C591" s="287"/>
      <c r="D591" s="287"/>
      <c r="E591" s="287"/>
      <c r="F591" s="287"/>
      <c r="G591" s="287"/>
      <c r="H591" s="287"/>
    </row>
    <row r="592" spans="1:8" x14ac:dyDescent="0.2">
      <c r="A592" s="287"/>
      <c r="B592" s="287"/>
      <c r="C592" s="287"/>
      <c r="D592" s="287"/>
      <c r="E592" s="287"/>
      <c r="F592" s="287"/>
      <c r="G592" s="287"/>
      <c r="H592" s="287"/>
    </row>
    <row r="593" spans="1:8" x14ac:dyDescent="0.2">
      <c r="A593" s="287"/>
      <c r="B593" s="287"/>
      <c r="C593" s="287"/>
      <c r="D593" s="287"/>
      <c r="E593" s="287"/>
      <c r="F593" s="287"/>
      <c r="G593" s="287"/>
      <c r="H593" s="287"/>
    </row>
    <row r="594" spans="1:8" x14ac:dyDescent="0.2">
      <c r="A594" s="287"/>
      <c r="B594" s="287"/>
      <c r="C594" s="287"/>
      <c r="D594" s="287"/>
      <c r="E594" s="287"/>
      <c r="F594" s="287"/>
      <c r="G594" s="287"/>
      <c r="H594" s="287"/>
    </row>
    <row r="595" spans="1:8" x14ac:dyDescent="0.2">
      <c r="A595" s="287"/>
      <c r="B595" s="287"/>
      <c r="C595" s="287"/>
      <c r="D595" s="287"/>
      <c r="E595" s="287"/>
      <c r="F595" s="287"/>
      <c r="G595" s="287"/>
      <c r="H595" s="287"/>
    </row>
    <row r="596" spans="1:8" x14ac:dyDescent="0.2">
      <c r="A596" s="287"/>
      <c r="B596" s="287"/>
      <c r="C596" s="287"/>
      <c r="D596" s="287"/>
      <c r="E596" s="287"/>
      <c r="F596" s="287"/>
      <c r="G596" s="287"/>
      <c r="H596" s="287"/>
    </row>
    <row r="597" spans="1:8" x14ac:dyDescent="0.2">
      <c r="A597" s="287"/>
      <c r="B597" s="287"/>
      <c r="C597" s="287"/>
      <c r="D597" s="287"/>
      <c r="E597" s="287"/>
      <c r="F597" s="287"/>
      <c r="G597" s="287"/>
      <c r="H597" s="287"/>
    </row>
    <row r="598" spans="1:8" x14ac:dyDescent="0.2">
      <c r="A598" s="287"/>
      <c r="B598" s="287"/>
      <c r="C598" s="287"/>
      <c r="D598" s="287"/>
      <c r="E598" s="287"/>
      <c r="F598" s="287"/>
      <c r="G598" s="287"/>
      <c r="H598" s="287"/>
    </row>
    <row r="599" spans="1:8" x14ac:dyDescent="0.2">
      <c r="A599" s="287"/>
      <c r="B599" s="287"/>
      <c r="C599" s="287"/>
      <c r="D599" s="287"/>
      <c r="E599" s="287"/>
      <c r="F599" s="287"/>
      <c r="G599" s="287"/>
      <c r="H599" s="287"/>
    </row>
    <row r="600" spans="1:8" x14ac:dyDescent="0.2">
      <c r="A600" s="287"/>
      <c r="B600" s="287"/>
      <c r="C600" s="287"/>
      <c r="D600" s="287"/>
      <c r="E600" s="287"/>
      <c r="F600" s="287"/>
      <c r="G600" s="287"/>
      <c r="H600" s="287"/>
    </row>
    <row r="601" spans="1:8" x14ac:dyDescent="0.2">
      <c r="A601" s="287"/>
      <c r="B601" s="287"/>
      <c r="C601" s="287"/>
      <c r="D601" s="287"/>
      <c r="E601" s="287"/>
      <c r="F601" s="287"/>
      <c r="G601" s="287"/>
      <c r="H601" s="287"/>
    </row>
    <row r="602" spans="1:8" x14ac:dyDescent="0.2">
      <c r="A602" s="287"/>
      <c r="B602" s="287"/>
      <c r="C602" s="287"/>
      <c r="D602" s="287"/>
      <c r="E602" s="287"/>
      <c r="F602" s="287"/>
      <c r="G602" s="287"/>
      <c r="H602" s="287"/>
    </row>
    <row r="603" spans="1:8" x14ac:dyDescent="0.2">
      <c r="A603" s="287"/>
      <c r="B603" s="287"/>
      <c r="C603" s="287"/>
      <c r="D603" s="287"/>
      <c r="E603" s="287"/>
      <c r="F603" s="287"/>
      <c r="G603" s="287"/>
      <c r="H603" s="287"/>
    </row>
    <row r="604" spans="1:8" x14ac:dyDescent="0.2">
      <c r="A604" s="287"/>
      <c r="B604" s="287"/>
      <c r="C604" s="287"/>
      <c r="D604" s="287"/>
      <c r="E604" s="287"/>
      <c r="F604" s="287"/>
      <c r="G604" s="287"/>
      <c r="H604" s="287"/>
    </row>
    <row r="605" spans="1:8" x14ac:dyDescent="0.2">
      <c r="A605" s="287"/>
      <c r="B605" s="287"/>
      <c r="C605" s="287"/>
      <c r="D605" s="287"/>
      <c r="E605" s="287"/>
      <c r="F605" s="287"/>
      <c r="G605" s="287"/>
      <c r="H605" s="287"/>
    </row>
    <row r="606" spans="1:8" x14ac:dyDescent="0.2">
      <c r="A606" s="287"/>
      <c r="B606" s="287"/>
      <c r="C606" s="287"/>
      <c r="D606" s="287"/>
      <c r="E606" s="287"/>
      <c r="F606" s="287"/>
      <c r="G606" s="287"/>
      <c r="H606" s="287"/>
    </row>
    <row r="607" spans="1:8" x14ac:dyDescent="0.2">
      <c r="A607" s="287"/>
      <c r="B607" s="287"/>
      <c r="C607" s="287"/>
      <c r="D607" s="287"/>
      <c r="E607" s="287"/>
      <c r="F607" s="287"/>
      <c r="G607" s="287"/>
      <c r="H607" s="287"/>
    </row>
    <row r="608" spans="1:8" x14ac:dyDescent="0.2">
      <c r="A608" s="287"/>
      <c r="B608" s="287"/>
      <c r="C608" s="287"/>
      <c r="D608" s="287"/>
      <c r="E608" s="287"/>
      <c r="F608" s="287"/>
      <c r="G608" s="287"/>
      <c r="H608" s="287"/>
    </row>
    <row r="609" spans="1:8" x14ac:dyDescent="0.2">
      <c r="A609" s="287"/>
      <c r="B609" s="287"/>
      <c r="C609" s="287"/>
      <c r="D609" s="287"/>
      <c r="E609" s="287"/>
      <c r="F609" s="287"/>
      <c r="G609" s="287"/>
      <c r="H609" s="287"/>
    </row>
    <row r="610" spans="1:8" x14ac:dyDescent="0.2">
      <c r="A610" s="287"/>
      <c r="B610" s="287"/>
      <c r="C610" s="287"/>
      <c r="D610" s="287"/>
      <c r="E610" s="287"/>
      <c r="F610" s="287"/>
      <c r="G610" s="287"/>
      <c r="H610" s="287"/>
    </row>
    <row r="611" spans="1:8" x14ac:dyDescent="0.2">
      <c r="A611" s="287"/>
      <c r="B611" s="287"/>
      <c r="C611" s="287"/>
      <c r="D611" s="287"/>
      <c r="E611" s="287"/>
      <c r="F611" s="287"/>
      <c r="G611" s="287"/>
      <c r="H611" s="287"/>
    </row>
    <row r="612" spans="1:8" x14ac:dyDescent="0.2">
      <c r="A612" s="287"/>
      <c r="B612" s="287"/>
      <c r="C612" s="287"/>
      <c r="D612" s="287"/>
      <c r="E612" s="287"/>
      <c r="F612" s="287"/>
      <c r="G612" s="287"/>
      <c r="H612" s="287"/>
    </row>
    <row r="613" spans="1:8" x14ac:dyDescent="0.2">
      <c r="A613" s="287"/>
      <c r="B613" s="287"/>
      <c r="C613" s="287"/>
      <c r="D613" s="287"/>
      <c r="E613" s="287"/>
      <c r="F613" s="287"/>
      <c r="G613" s="287"/>
      <c r="H613" s="287"/>
    </row>
    <row r="614" spans="1:8" x14ac:dyDescent="0.2">
      <c r="A614" s="287"/>
      <c r="B614" s="287"/>
      <c r="C614" s="287"/>
      <c r="D614" s="287"/>
      <c r="E614" s="287"/>
      <c r="F614" s="287"/>
      <c r="G614" s="287"/>
      <c r="H614" s="287"/>
    </row>
    <row r="615" spans="1:8" x14ac:dyDescent="0.2">
      <c r="A615" s="287"/>
      <c r="B615" s="287"/>
      <c r="C615" s="287"/>
      <c r="D615" s="287"/>
      <c r="E615" s="287"/>
      <c r="F615" s="287"/>
      <c r="G615" s="287"/>
      <c r="H615" s="287"/>
    </row>
    <row r="616" spans="1:8" x14ac:dyDescent="0.2">
      <c r="A616" s="287"/>
      <c r="B616" s="287"/>
      <c r="C616" s="287"/>
      <c r="D616" s="287"/>
      <c r="E616" s="287"/>
      <c r="F616" s="287"/>
      <c r="G616" s="287"/>
      <c r="H616" s="287"/>
    </row>
    <row r="617" spans="1:8" x14ac:dyDescent="0.2">
      <c r="A617" s="287"/>
      <c r="B617" s="287"/>
      <c r="C617" s="287"/>
      <c r="D617" s="287"/>
      <c r="E617" s="287"/>
      <c r="F617" s="287"/>
      <c r="G617" s="287"/>
      <c r="H617" s="287"/>
    </row>
    <row r="618" spans="1:8" x14ac:dyDescent="0.2">
      <c r="A618" s="287"/>
      <c r="B618" s="287"/>
      <c r="C618" s="287"/>
      <c r="D618" s="287"/>
      <c r="E618" s="287"/>
      <c r="F618" s="287"/>
      <c r="G618" s="287"/>
      <c r="H618" s="287"/>
    </row>
    <row r="619" spans="1:8" x14ac:dyDescent="0.2">
      <c r="A619" s="287"/>
      <c r="B619" s="287"/>
      <c r="C619" s="287"/>
      <c r="D619" s="287"/>
      <c r="E619" s="287"/>
      <c r="F619" s="287"/>
      <c r="G619" s="287"/>
      <c r="H619" s="287"/>
    </row>
    <row r="620" spans="1:8" x14ac:dyDescent="0.2">
      <c r="A620" s="287"/>
      <c r="B620" s="287"/>
      <c r="C620" s="287"/>
      <c r="D620" s="287"/>
      <c r="E620" s="287"/>
      <c r="F620" s="287"/>
      <c r="G620" s="287"/>
      <c r="H620" s="287"/>
    </row>
    <row r="621" spans="1:8" x14ac:dyDescent="0.2">
      <c r="A621" s="287"/>
      <c r="B621" s="287"/>
      <c r="C621" s="287"/>
      <c r="D621" s="287"/>
      <c r="E621" s="287"/>
      <c r="F621" s="287"/>
      <c r="G621" s="287"/>
      <c r="H621" s="287"/>
    </row>
    <row r="622" spans="1:8" x14ac:dyDescent="0.2">
      <c r="A622" s="287"/>
      <c r="B622" s="287"/>
      <c r="C622" s="287"/>
      <c r="D622" s="287"/>
      <c r="E622" s="287"/>
      <c r="F622" s="287"/>
      <c r="G622" s="287"/>
      <c r="H622" s="287"/>
    </row>
    <row r="623" spans="1:8" x14ac:dyDescent="0.2">
      <c r="A623" s="287"/>
      <c r="B623" s="287"/>
      <c r="C623" s="287"/>
      <c r="D623" s="287"/>
      <c r="E623" s="287"/>
      <c r="F623" s="287"/>
      <c r="G623" s="287"/>
      <c r="H623" s="287"/>
    </row>
    <row r="624" spans="1:8" x14ac:dyDescent="0.2">
      <c r="A624" s="287"/>
      <c r="B624" s="287"/>
      <c r="C624" s="287"/>
      <c r="D624" s="287"/>
      <c r="E624" s="287"/>
      <c r="F624" s="287"/>
      <c r="G624" s="287"/>
      <c r="H624" s="287"/>
    </row>
    <row r="625" spans="1:8" x14ac:dyDescent="0.2">
      <c r="A625" s="287"/>
      <c r="B625" s="287"/>
      <c r="C625" s="287"/>
      <c r="D625" s="287"/>
      <c r="E625" s="287"/>
      <c r="F625" s="287"/>
      <c r="G625" s="287"/>
      <c r="H625" s="287"/>
    </row>
    <row r="626" spans="1:8" x14ac:dyDescent="0.2">
      <c r="A626" s="287"/>
      <c r="B626" s="287"/>
      <c r="C626" s="287"/>
      <c r="D626" s="287"/>
      <c r="E626" s="287"/>
      <c r="F626" s="287"/>
      <c r="G626" s="287"/>
      <c r="H626" s="287"/>
    </row>
    <row r="627" spans="1:8" x14ac:dyDescent="0.2">
      <c r="A627" s="287"/>
      <c r="B627" s="287"/>
      <c r="C627" s="287"/>
      <c r="D627" s="287"/>
      <c r="E627" s="287"/>
      <c r="F627" s="287"/>
      <c r="G627" s="287"/>
      <c r="H627" s="287"/>
    </row>
    <row r="628" spans="1:8" x14ac:dyDescent="0.2">
      <c r="A628" s="287"/>
      <c r="B628" s="287"/>
      <c r="C628" s="287"/>
      <c r="D628" s="287"/>
      <c r="E628" s="287"/>
      <c r="F628" s="287"/>
      <c r="G628" s="287"/>
      <c r="H628" s="287"/>
    </row>
    <row r="629" spans="1:8" x14ac:dyDescent="0.2">
      <c r="A629" s="287"/>
      <c r="B629" s="287"/>
      <c r="C629" s="287"/>
      <c r="D629" s="287"/>
      <c r="E629" s="287"/>
      <c r="F629" s="287"/>
      <c r="G629" s="287"/>
      <c r="H629" s="287"/>
    </row>
    <row r="630" spans="1:8" x14ac:dyDescent="0.2">
      <c r="A630" s="287"/>
      <c r="B630" s="287"/>
      <c r="C630" s="287"/>
      <c r="D630" s="287"/>
      <c r="E630" s="287"/>
      <c r="F630" s="287"/>
      <c r="G630" s="287"/>
      <c r="H630" s="287"/>
    </row>
    <row r="631" spans="1:8" x14ac:dyDescent="0.2">
      <c r="A631" s="287"/>
      <c r="B631" s="287"/>
      <c r="C631" s="287"/>
      <c r="D631" s="287"/>
      <c r="E631" s="287"/>
      <c r="F631" s="287"/>
      <c r="G631" s="287"/>
      <c r="H631" s="287"/>
    </row>
    <row r="632" spans="1:8" x14ac:dyDescent="0.2">
      <c r="A632" s="287"/>
      <c r="B632" s="287"/>
      <c r="C632" s="287"/>
      <c r="D632" s="287"/>
      <c r="E632" s="287"/>
      <c r="F632" s="287"/>
      <c r="G632" s="287"/>
      <c r="H632" s="287"/>
    </row>
    <row r="633" spans="1:8" x14ac:dyDescent="0.2">
      <c r="A633" s="287"/>
      <c r="B633" s="287"/>
      <c r="C633" s="287"/>
      <c r="D633" s="287"/>
      <c r="E633" s="287"/>
      <c r="F633" s="287"/>
      <c r="G633" s="287"/>
      <c r="H633" s="287"/>
    </row>
    <row r="634" spans="1:8" x14ac:dyDescent="0.2">
      <c r="A634" s="287"/>
      <c r="B634" s="287"/>
      <c r="C634" s="287"/>
      <c r="D634" s="287"/>
      <c r="E634" s="287"/>
      <c r="F634" s="287"/>
      <c r="G634" s="287"/>
      <c r="H634" s="287"/>
    </row>
    <row r="635" spans="1:8" x14ac:dyDescent="0.2">
      <c r="A635" s="287"/>
      <c r="B635" s="287"/>
      <c r="C635" s="287"/>
      <c r="D635" s="287"/>
      <c r="E635" s="287"/>
      <c r="F635" s="287"/>
      <c r="G635" s="287"/>
      <c r="H635" s="287"/>
    </row>
    <row r="636" spans="1:8" x14ac:dyDescent="0.2">
      <c r="A636" s="287"/>
      <c r="B636" s="287"/>
      <c r="C636" s="287"/>
      <c r="D636" s="287"/>
      <c r="E636" s="287"/>
      <c r="F636" s="287"/>
      <c r="G636" s="287"/>
      <c r="H636" s="287"/>
    </row>
    <row r="637" spans="1:8" x14ac:dyDescent="0.2">
      <c r="A637" s="287"/>
      <c r="B637" s="287"/>
      <c r="C637" s="287"/>
      <c r="D637" s="287"/>
      <c r="E637" s="287"/>
      <c r="F637" s="287"/>
      <c r="G637" s="287"/>
      <c r="H637" s="287"/>
    </row>
    <row r="638" spans="1:8" x14ac:dyDescent="0.2">
      <c r="A638" s="287"/>
      <c r="B638" s="287"/>
      <c r="C638" s="287"/>
      <c r="D638" s="287"/>
      <c r="E638" s="287"/>
      <c r="F638" s="287"/>
      <c r="G638" s="287"/>
      <c r="H638" s="287"/>
    </row>
    <row r="639" spans="1:8" x14ac:dyDescent="0.2">
      <c r="A639" s="287"/>
      <c r="B639" s="287"/>
      <c r="C639" s="287"/>
      <c r="D639" s="287"/>
      <c r="E639" s="287"/>
      <c r="F639" s="287"/>
      <c r="G639" s="287"/>
      <c r="H639" s="287"/>
    </row>
    <row r="640" spans="1:8" x14ac:dyDescent="0.2">
      <c r="A640" s="287"/>
      <c r="B640" s="287"/>
      <c r="C640" s="287"/>
      <c r="D640" s="287"/>
      <c r="E640" s="287"/>
      <c r="F640" s="287"/>
      <c r="G640" s="287"/>
      <c r="H640" s="287"/>
    </row>
    <row r="641" spans="1:8" x14ac:dyDescent="0.2">
      <c r="A641" s="287"/>
      <c r="B641" s="287"/>
      <c r="C641" s="287"/>
      <c r="D641" s="287"/>
      <c r="E641" s="287"/>
      <c r="F641" s="287"/>
      <c r="G641" s="287"/>
      <c r="H641" s="287"/>
    </row>
    <row r="642" spans="1:8" x14ac:dyDescent="0.2">
      <c r="A642" s="287"/>
      <c r="B642" s="287"/>
      <c r="C642" s="287"/>
      <c r="D642" s="287"/>
      <c r="E642" s="287"/>
      <c r="F642" s="287"/>
      <c r="G642" s="287"/>
      <c r="H642" s="287"/>
    </row>
    <row r="643" spans="1:8" x14ac:dyDescent="0.2">
      <c r="A643" s="287"/>
      <c r="B643" s="287"/>
      <c r="C643" s="287"/>
      <c r="D643" s="287"/>
      <c r="E643" s="287"/>
      <c r="F643" s="287"/>
      <c r="G643" s="287"/>
      <c r="H643" s="287"/>
    </row>
    <row r="644" spans="1:8" x14ac:dyDescent="0.2">
      <c r="A644" s="287"/>
      <c r="B644" s="287"/>
      <c r="C644" s="287"/>
      <c r="D644" s="287"/>
      <c r="E644" s="287"/>
      <c r="F644" s="287"/>
      <c r="G644" s="287"/>
      <c r="H644" s="287"/>
    </row>
    <row r="645" spans="1:8" x14ac:dyDescent="0.2">
      <c r="A645" s="287"/>
      <c r="B645" s="287"/>
      <c r="C645" s="287"/>
      <c r="D645" s="287"/>
      <c r="E645" s="287"/>
      <c r="F645" s="287"/>
      <c r="G645" s="287"/>
      <c r="H645" s="287"/>
    </row>
    <row r="646" spans="1:8" x14ac:dyDescent="0.2">
      <c r="A646" s="287"/>
      <c r="B646" s="287"/>
      <c r="C646" s="287"/>
      <c r="D646" s="287"/>
      <c r="E646" s="287"/>
      <c r="F646" s="287"/>
      <c r="G646" s="287"/>
      <c r="H646" s="287"/>
    </row>
    <row r="647" spans="1:8" x14ac:dyDescent="0.2">
      <c r="A647" s="287"/>
      <c r="B647" s="287"/>
      <c r="C647" s="287"/>
      <c r="D647" s="287"/>
      <c r="E647" s="287"/>
      <c r="F647" s="287"/>
      <c r="G647" s="287"/>
      <c r="H647" s="287"/>
    </row>
    <row r="648" spans="1:8" x14ac:dyDescent="0.2">
      <c r="A648" s="287"/>
      <c r="B648" s="287"/>
      <c r="C648" s="287"/>
      <c r="D648" s="287"/>
      <c r="E648" s="287"/>
      <c r="F648" s="287"/>
      <c r="G648" s="287"/>
      <c r="H648" s="287"/>
    </row>
    <row r="649" spans="1:8" x14ac:dyDescent="0.2">
      <c r="A649" s="287"/>
      <c r="B649" s="287"/>
      <c r="C649" s="287"/>
      <c r="D649" s="287"/>
      <c r="E649" s="287"/>
      <c r="F649" s="287"/>
      <c r="G649" s="287"/>
      <c r="H649" s="287"/>
    </row>
    <row r="650" spans="1:8" x14ac:dyDescent="0.2">
      <c r="A650" s="287"/>
      <c r="B650" s="287"/>
      <c r="C650" s="287"/>
      <c r="D650" s="287"/>
      <c r="E650" s="287"/>
      <c r="F650" s="287"/>
      <c r="G650" s="287"/>
      <c r="H650" s="287"/>
    </row>
    <row r="651" spans="1:8" x14ac:dyDescent="0.2">
      <c r="A651" s="287"/>
      <c r="B651" s="287"/>
      <c r="C651" s="287"/>
      <c r="D651" s="287"/>
      <c r="E651" s="287"/>
      <c r="F651" s="287"/>
      <c r="G651" s="287"/>
      <c r="H651" s="287"/>
    </row>
    <row r="652" spans="1:8" x14ac:dyDescent="0.2">
      <c r="A652" s="287"/>
      <c r="B652" s="287"/>
      <c r="C652" s="287"/>
      <c r="D652" s="287"/>
      <c r="E652" s="287"/>
      <c r="F652" s="287"/>
      <c r="G652" s="287"/>
      <c r="H652" s="287"/>
    </row>
    <row r="653" spans="1:8" x14ac:dyDescent="0.2">
      <c r="A653" s="287"/>
      <c r="B653" s="287"/>
      <c r="C653" s="287"/>
      <c r="D653" s="287"/>
      <c r="E653" s="287"/>
      <c r="F653" s="287"/>
      <c r="G653" s="287"/>
      <c r="H653" s="287"/>
    </row>
    <row r="654" spans="1:8" x14ac:dyDescent="0.2">
      <c r="A654" s="287"/>
      <c r="B654" s="287"/>
      <c r="C654" s="287"/>
      <c r="D654" s="287"/>
      <c r="E654" s="287"/>
      <c r="F654" s="287"/>
      <c r="G654" s="287"/>
      <c r="H654" s="287"/>
    </row>
    <row r="655" spans="1:8" x14ac:dyDescent="0.2">
      <c r="A655" s="287"/>
      <c r="B655" s="287"/>
      <c r="C655" s="287"/>
      <c r="D655" s="287"/>
      <c r="E655" s="287"/>
      <c r="F655" s="287"/>
      <c r="G655" s="287"/>
      <c r="H655" s="287"/>
    </row>
    <row r="656" spans="1:8" x14ac:dyDescent="0.2">
      <c r="A656" s="287"/>
      <c r="B656" s="287"/>
      <c r="C656" s="287"/>
      <c r="D656" s="287"/>
      <c r="E656" s="287"/>
      <c r="F656" s="287"/>
      <c r="G656" s="287"/>
      <c r="H656" s="287"/>
    </row>
    <row r="657" spans="1:8" x14ac:dyDescent="0.2">
      <c r="A657" s="287"/>
      <c r="B657" s="287"/>
      <c r="C657" s="287"/>
      <c r="D657" s="287"/>
      <c r="E657" s="287"/>
      <c r="F657" s="287"/>
      <c r="G657" s="287"/>
      <c r="H657" s="287"/>
    </row>
    <row r="658" spans="1:8" x14ac:dyDescent="0.2">
      <c r="A658" s="287"/>
      <c r="B658" s="287"/>
      <c r="C658" s="287"/>
      <c r="D658" s="287"/>
      <c r="E658" s="287"/>
      <c r="F658" s="287"/>
      <c r="G658" s="287"/>
      <c r="H658" s="287"/>
    </row>
    <row r="659" spans="1:8" x14ac:dyDescent="0.2">
      <c r="A659" s="287"/>
      <c r="B659" s="287"/>
      <c r="C659" s="287"/>
      <c r="D659" s="287"/>
      <c r="E659" s="287"/>
      <c r="F659" s="287"/>
      <c r="G659" s="287"/>
      <c r="H659" s="287"/>
    </row>
    <row r="660" spans="1:8" x14ac:dyDescent="0.2">
      <c r="A660" s="287"/>
      <c r="B660" s="287"/>
      <c r="C660" s="287"/>
      <c r="D660" s="287"/>
      <c r="E660" s="287"/>
      <c r="F660" s="287"/>
      <c r="G660" s="287"/>
      <c r="H660" s="287"/>
    </row>
    <row r="661" spans="1:8" x14ac:dyDescent="0.2">
      <c r="A661" s="287"/>
      <c r="B661" s="287"/>
      <c r="C661" s="287"/>
      <c r="D661" s="287"/>
      <c r="E661" s="287"/>
      <c r="F661" s="287"/>
      <c r="G661" s="287"/>
      <c r="H661" s="287"/>
    </row>
    <row r="662" spans="1:8" x14ac:dyDescent="0.2">
      <c r="A662" s="287"/>
      <c r="B662" s="287"/>
      <c r="C662" s="287"/>
      <c r="D662" s="287"/>
      <c r="E662" s="287"/>
      <c r="F662" s="287"/>
      <c r="G662" s="287"/>
      <c r="H662" s="287"/>
    </row>
    <row r="663" spans="1:8" x14ac:dyDescent="0.2">
      <c r="A663" s="287"/>
      <c r="B663" s="287"/>
      <c r="C663" s="287"/>
      <c r="D663" s="287"/>
      <c r="E663" s="287"/>
      <c r="F663" s="287"/>
      <c r="G663" s="287"/>
      <c r="H663" s="287"/>
    </row>
    <row r="664" spans="1:8" x14ac:dyDescent="0.2">
      <c r="A664" s="287"/>
      <c r="B664" s="287"/>
      <c r="C664" s="287"/>
      <c r="D664" s="287"/>
      <c r="E664" s="287"/>
      <c r="F664" s="287"/>
      <c r="G664" s="287"/>
      <c r="H664" s="287"/>
    </row>
    <row r="665" spans="1:8" x14ac:dyDescent="0.2">
      <c r="A665" s="287"/>
      <c r="B665" s="287"/>
      <c r="C665" s="287"/>
      <c r="D665" s="287"/>
      <c r="E665" s="287"/>
      <c r="F665" s="287"/>
      <c r="G665" s="287"/>
      <c r="H665" s="287"/>
    </row>
    <row r="666" spans="1:8" x14ac:dyDescent="0.2">
      <c r="A666" s="287"/>
      <c r="B666" s="287"/>
      <c r="C666" s="287"/>
      <c r="D666" s="287"/>
      <c r="E666" s="287"/>
      <c r="F666" s="287"/>
      <c r="G666" s="287"/>
      <c r="H666" s="287"/>
    </row>
    <row r="667" spans="1:8" x14ac:dyDescent="0.2">
      <c r="A667" s="287"/>
      <c r="B667" s="287"/>
      <c r="C667" s="287"/>
      <c r="D667" s="287"/>
      <c r="E667" s="287"/>
      <c r="F667" s="287"/>
      <c r="G667" s="287"/>
      <c r="H667" s="287"/>
    </row>
    <row r="668" spans="1:8" x14ac:dyDescent="0.2">
      <c r="A668" s="287"/>
      <c r="B668" s="287"/>
      <c r="C668" s="287"/>
      <c r="D668" s="287"/>
      <c r="E668" s="287"/>
      <c r="F668" s="287"/>
      <c r="G668" s="287"/>
      <c r="H668" s="287"/>
    </row>
    <row r="669" spans="1:8" x14ac:dyDescent="0.2">
      <c r="A669" s="287"/>
      <c r="B669" s="287"/>
      <c r="C669" s="287"/>
      <c r="D669" s="287"/>
      <c r="E669" s="287"/>
      <c r="F669" s="287"/>
      <c r="G669" s="287"/>
      <c r="H669" s="287"/>
    </row>
    <row r="670" spans="1:8" x14ac:dyDescent="0.2">
      <c r="A670" s="287"/>
      <c r="B670" s="287"/>
      <c r="C670" s="287"/>
      <c r="D670" s="287"/>
      <c r="E670" s="287"/>
      <c r="F670" s="287"/>
      <c r="G670" s="287"/>
      <c r="H670" s="287"/>
    </row>
    <row r="671" spans="1:8" x14ac:dyDescent="0.2">
      <c r="A671" s="287"/>
      <c r="B671" s="287"/>
      <c r="C671" s="287"/>
      <c r="D671" s="287"/>
      <c r="E671" s="287"/>
      <c r="F671" s="287"/>
      <c r="G671" s="287"/>
      <c r="H671" s="287"/>
    </row>
    <row r="672" spans="1:8" x14ac:dyDescent="0.2">
      <c r="A672" s="287"/>
      <c r="B672" s="287"/>
      <c r="C672" s="287"/>
      <c r="D672" s="287"/>
      <c r="E672" s="287"/>
      <c r="F672" s="287"/>
      <c r="G672" s="287"/>
      <c r="H672" s="287"/>
    </row>
    <row r="673" spans="1:8" x14ac:dyDescent="0.2">
      <c r="A673" s="287"/>
      <c r="B673" s="287"/>
      <c r="C673" s="287"/>
      <c r="D673" s="287"/>
      <c r="E673" s="287"/>
      <c r="F673" s="287"/>
      <c r="G673" s="287"/>
      <c r="H673" s="287"/>
    </row>
    <row r="674" spans="1:8" x14ac:dyDescent="0.2">
      <c r="A674" s="287"/>
      <c r="B674" s="287"/>
      <c r="C674" s="287"/>
      <c r="D674" s="287"/>
      <c r="E674" s="287"/>
      <c r="F674" s="287"/>
      <c r="G674" s="287"/>
      <c r="H674" s="287"/>
    </row>
    <row r="675" spans="1:8" x14ac:dyDescent="0.2">
      <c r="A675" s="287"/>
      <c r="B675" s="287"/>
      <c r="C675" s="287"/>
      <c r="D675" s="287"/>
      <c r="E675" s="287"/>
      <c r="F675" s="287"/>
      <c r="G675" s="287"/>
      <c r="H675" s="287"/>
    </row>
    <row r="676" spans="1:8" x14ac:dyDescent="0.2">
      <c r="A676" s="287"/>
      <c r="B676" s="287"/>
      <c r="C676" s="287"/>
      <c r="D676" s="287"/>
      <c r="E676" s="287"/>
      <c r="F676" s="287"/>
      <c r="G676" s="287"/>
      <c r="H676" s="287"/>
    </row>
    <row r="677" spans="1:8" x14ac:dyDescent="0.2">
      <c r="A677" s="287"/>
      <c r="B677" s="287"/>
      <c r="C677" s="287"/>
      <c r="D677" s="287"/>
      <c r="E677" s="287"/>
      <c r="F677" s="287"/>
      <c r="G677" s="287"/>
      <c r="H677" s="287"/>
    </row>
    <row r="678" spans="1:8" x14ac:dyDescent="0.2">
      <c r="A678" s="287"/>
      <c r="B678" s="287"/>
      <c r="C678" s="287"/>
      <c r="D678" s="287"/>
      <c r="E678" s="287"/>
      <c r="F678" s="287"/>
      <c r="G678" s="287"/>
      <c r="H678" s="287"/>
    </row>
    <row r="679" spans="1:8" x14ac:dyDescent="0.2">
      <c r="A679" s="287"/>
      <c r="B679" s="287"/>
      <c r="C679" s="287"/>
      <c r="D679" s="287"/>
      <c r="E679" s="287"/>
      <c r="F679" s="287"/>
      <c r="G679" s="287"/>
      <c r="H679" s="287"/>
    </row>
    <row r="680" spans="1:8" x14ac:dyDescent="0.2">
      <c r="A680" s="287"/>
      <c r="B680" s="287"/>
      <c r="C680" s="287"/>
      <c r="D680" s="287"/>
      <c r="E680" s="287"/>
      <c r="F680" s="287"/>
      <c r="G680" s="287"/>
      <c r="H680" s="287"/>
    </row>
    <row r="681" spans="1:8" x14ac:dyDescent="0.2">
      <c r="A681" s="287"/>
      <c r="B681" s="287"/>
      <c r="C681" s="287"/>
      <c r="D681" s="287"/>
      <c r="E681" s="287"/>
      <c r="F681" s="287"/>
      <c r="G681" s="287"/>
      <c r="H681" s="287"/>
    </row>
    <row r="682" spans="1:8" x14ac:dyDescent="0.2">
      <c r="A682" s="287"/>
      <c r="B682" s="287"/>
      <c r="C682" s="287"/>
      <c r="D682" s="287"/>
      <c r="E682" s="287"/>
      <c r="F682" s="287"/>
      <c r="G682" s="287"/>
      <c r="H682" s="287"/>
    </row>
    <row r="683" spans="1:8" x14ac:dyDescent="0.2">
      <c r="A683" s="287"/>
      <c r="B683" s="287"/>
      <c r="C683" s="287"/>
      <c r="D683" s="287"/>
      <c r="E683" s="287"/>
      <c r="F683" s="287"/>
      <c r="G683" s="287"/>
      <c r="H683" s="287"/>
    </row>
    <row r="684" spans="1:8" x14ac:dyDescent="0.2">
      <c r="A684" s="287"/>
      <c r="B684" s="287"/>
      <c r="C684" s="287"/>
      <c r="D684" s="287"/>
      <c r="E684" s="287"/>
      <c r="F684" s="287"/>
      <c r="G684" s="287"/>
      <c r="H684" s="287"/>
    </row>
    <row r="685" spans="1:8" x14ac:dyDescent="0.2">
      <c r="A685" s="287"/>
      <c r="B685" s="287"/>
      <c r="C685" s="287"/>
      <c r="D685" s="287"/>
      <c r="E685" s="287"/>
      <c r="F685" s="287"/>
      <c r="G685" s="287"/>
      <c r="H685" s="287"/>
    </row>
    <row r="686" spans="1:8" x14ac:dyDescent="0.2">
      <c r="A686" s="287"/>
      <c r="B686" s="287"/>
      <c r="C686" s="287"/>
      <c r="D686" s="287"/>
      <c r="E686" s="287"/>
      <c r="F686" s="287"/>
      <c r="G686" s="287"/>
      <c r="H686" s="287"/>
    </row>
    <row r="687" spans="1:8" x14ac:dyDescent="0.2">
      <c r="A687" s="287"/>
      <c r="B687" s="287"/>
      <c r="C687" s="287"/>
      <c r="D687" s="287"/>
      <c r="E687" s="287"/>
      <c r="F687" s="287"/>
      <c r="G687" s="287"/>
      <c r="H687" s="287"/>
    </row>
    <row r="688" spans="1:8" x14ac:dyDescent="0.2">
      <c r="A688" s="287"/>
      <c r="B688" s="287"/>
      <c r="C688" s="287"/>
      <c r="D688" s="287"/>
      <c r="E688" s="287"/>
      <c r="F688" s="287"/>
      <c r="G688" s="287"/>
      <c r="H688" s="287"/>
    </row>
    <row r="689" spans="1:8" x14ac:dyDescent="0.2">
      <c r="A689" s="287"/>
      <c r="B689" s="287"/>
      <c r="C689" s="287"/>
      <c r="D689" s="287"/>
      <c r="E689" s="287"/>
      <c r="F689" s="287"/>
      <c r="G689" s="287"/>
      <c r="H689" s="287"/>
    </row>
    <row r="690" spans="1:8" x14ac:dyDescent="0.2">
      <c r="A690" s="287"/>
      <c r="B690" s="287"/>
      <c r="C690" s="287"/>
      <c r="D690" s="287"/>
      <c r="E690" s="287"/>
      <c r="F690" s="287"/>
      <c r="G690" s="287"/>
      <c r="H690" s="287"/>
    </row>
    <row r="691" spans="1:8" x14ac:dyDescent="0.2">
      <c r="A691" s="287"/>
      <c r="B691" s="287"/>
      <c r="C691" s="287"/>
      <c r="D691" s="287"/>
      <c r="E691" s="287"/>
      <c r="F691" s="287"/>
      <c r="G691" s="287"/>
      <c r="H691" s="287"/>
    </row>
    <row r="692" spans="1:8" x14ac:dyDescent="0.2">
      <c r="A692" s="287"/>
      <c r="B692" s="287"/>
      <c r="C692" s="287"/>
      <c r="D692" s="287"/>
      <c r="E692" s="287"/>
      <c r="F692" s="287"/>
      <c r="G692" s="287"/>
      <c r="H692" s="287"/>
    </row>
    <row r="693" spans="1:8" x14ac:dyDescent="0.2">
      <c r="A693" s="287"/>
      <c r="B693" s="287"/>
      <c r="C693" s="287"/>
      <c r="D693" s="287"/>
      <c r="E693" s="287"/>
      <c r="F693" s="287"/>
      <c r="G693" s="287"/>
      <c r="H693" s="287"/>
    </row>
    <row r="694" spans="1:8" x14ac:dyDescent="0.2">
      <c r="A694" s="287"/>
      <c r="B694" s="287"/>
      <c r="C694" s="287"/>
      <c r="D694" s="287"/>
      <c r="E694" s="287"/>
      <c r="F694" s="287"/>
      <c r="G694" s="287"/>
      <c r="H694" s="287"/>
    </row>
    <row r="695" spans="1:8" x14ac:dyDescent="0.2">
      <c r="A695" s="287"/>
      <c r="B695" s="287"/>
      <c r="C695" s="287"/>
      <c r="D695" s="287"/>
      <c r="E695" s="287"/>
      <c r="F695" s="287"/>
      <c r="G695" s="287"/>
      <c r="H695" s="287"/>
    </row>
    <row r="696" spans="1:8" x14ac:dyDescent="0.2">
      <c r="A696" s="287"/>
      <c r="B696" s="287"/>
      <c r="C696" s="287"/>
      <c r="D696" s="287"/>
      <c r="E696" s="287"/>
      <c r="F696" s="287"/>
      <c r="G696" s="287"/>
      <c r="H696" s="287"/>
    </row>
    <row r="697" spans="1:8" x14ac:dyDescent="0.2">
      <c r="A697" s="287"/>
      <c r="B697" s="287"/>
      <c r="C697" s="287"/>
      <c r="D697" s="287"/>
      <c r="E697" s="287"/>
      <c r="F697" s="287"/>
      <c r="G697" s="287"/>
      <c r="H697" s="287"/>
    </row>
    <row r="698" spans="1:8" x14ac:dyDescent="0.2">
      <c r="A698" s="287"/>
      <c r="B698" s="287"/>
      <c r="C698" s="287"/>
      <c r="D698" s="287"/>
      <c r="E698" s="287"/>
      <c r="F698" s="287"/>
      <c r="G698" s="287"/>
      <c r="H698" s="287"/>
    </row>
    <row r="699" spans="1:8" x14ac:dyDescent="0.2">
      <c r="A699" s="287"/>
      <c r="B699" s="287"/>
      <c r="C699" s="287"/>
      <c r="D699" s="287"/>
      <c r="E699" s="287"/>
      <c r="F699" s="287"/>
      <c r="G699" s="287"/>
      <c r="H699" s="287"/>
    </row>
    <row r="700" spans="1:8" x14ac:dyDescent="0.2">
      <c r="A700" s="287"/>
      <c r="B700" s="287"/>
      <c r="C700" s="287"/>
      <c r="D700" s="287"/>
      <c r="E700" s="287"/>
      <c r="F700" s="287"/>
      <c r="G700" s="287"/>
      <c r="H700" s="287"/>
    </row>
    <row r="701" spans="1:8" x14ac:dyDescent="0.2">
      <c r="A701" s="287"/>
      <c r="B701" s="287"/>
      <c r="C701" s="287"/>
      <c r="D701" s="287"/>
      <c r="E701" s="287"/>
      <c r="F701" s="287"/>
      <c r="G701" s="287"/>
      <c r="H701" s="287"/>
    </row>
    <row r="702" spans="1:8" x14ac:dyDescent="0.2">
      <c r="A702" s="287"/>
      <c r="B702" s="287"/>
      <c r="C702" s="287"/>
      <c r="D702" s="287"/>
      <c r="E702" s="287"/>
      <c r="F702" s="287"/>
      <c r="G702" s="287"/>
      <c r="H702" s="287"/>
    </row>
    <row r="703" spans="1:8" x14ac:dyDescent="0.2">
      <c r="A703" s="287"/>
      <c r="B703" s="287"/>
      <c r="C703" s="287"/>
      <c r="D703" s="287"/>
      <c r="E703" s="287"/>
      <c r="F703" s="287"/>
      <c r="G703" s="287"/>
      <c r="H703" s="287"/>
    </row>
    <row r="704" spans="1:8" x14ac:dyDescent="0.2">
      <c r="A704" s="287"/>
      <c r="B704" s="287"/>
      <c r="C704" s="287"/>
      <c r="D704" s="287"/>
      <c r="E704" s="287"/>
      <c r="F704" s="287"/>
      <c r="G704" s="287"/>
      <c r="H704" s="287"/>
    </row>
    <row r="705" spans="1:8" x14ac:dyDescent="0.2">
      <c r="A705" s="287"/>
      <c r="B705" s="287"/>
      <c r="C705" s="287"/>
      <c r="D705" s="287"/>
      <c r="E705" s="287"/>
      <c r="F705" s="287"/>
      <c r="G705" s="287"/>
      <c r="H705" s="287"/>
    </row>
    <row r="706" spans="1:8" x14ac:dyDescent="0.2">
      <c r="A706" s="287"/>
      <c r="B706" s="287"/>
      <c r="C706" s="287"/>
      <c r="D706" s="287"/>
      <c r="E706" s="287"/>
      <c r="F706" s="287"/>
      <c r="G706" s="287"/>
      <c r="H706" s="287"/>
    </row>
    <row r="707" spans="1:8" x14ac:dyDescent="0.2">
      <c r="A707" s="287"/>
      <c r="B707" s="287"/>
      <c r="C707" s="287"/>
      <c r="D707" s="287"/>
      <c r="E707" s="287"/>
      <c r="F707" s="287"/>
      <c r="G707" s="287"/>
      <c r="H707" s="287"/>
    </row>
    <row r="708" spans="1:8" x14ac:dyDescent="0.2">
      <c r="A708" s="287"/>
      <c r="B708" s="287"/>
      <c r="C708" s="287"/>
      <c r="D708" s="287"/>
      <c r="E708" s="287"/>
      <c r="F708" s="287"/>
      <c r="G708" s="287"/>
      <c r="H708" s="287"/>
    </row>
    <row r="709" spans="1:8" x14ac:dyDescent="0.2">
      <c r="A709" s="287"/>
      <c r="B709" s="287"/>
      <c r="C709" s="287"/>
      <c r="D709" s="287"/>
      <c r="E709" s="287"/>
      <c r="F709" s="287"/>
      <c r="G709" s="287"/>
      <c r="H709" s="287"/>
    </row>
    <row r="710" spans="1:8" x14ac:dyDescent="0.2">
      <c r="A710" s="287"/>
      <c r="B710" s="287"/>
      <c r="C710" s="287"/>
      <c r="D710" s="287"/>
      <c r="E710" s="287"/>
      <c r="F710" s="287"/>
      <c r="G710" s="287"/>
      <c r="H710" s="287"/>
    </row>
    <row r="711" spans="1:8" x14ac:dyDescent="0.2">
      <c r="A711" s="287"/>
      <c r="B711" s="287"/>
      <c r="C711" s="287"/>
      <c r="D711" s="287"/>
      <c r="E711" s="287"/>
      <c r="F711" s="287"/>
      <c r="G711" s="287"/>
      <c r="H711" s="287"/>
    </row>
    <row r="712" spans="1:8" x14ac:dyDescent="0.2">
      <c r="A712" s="287"/>
      <c r="B712" s="287"/>
      <c r="C712" s="287"/>
      <c r="D712" s="287"/>
      <c r="E712" s="287"/>
      <c r="F712" s="287"/>
      <c r="G712" s="287"/>
      <c r="H712" s="287"/>
    </row>
    <row r="713" spans="1:8" x14ac:dyDescent="0.2">
      <c r="A713" s="287"/>
      <c r="B713" s="287"/>
      <c r="C713" s="287"/>
      <c r="D713" s="287"/>
      <c r="E713" s="287"/>
      <c r="F713" s="287"/>
      <c r="G713" s="287"/>
      <c r="H713" s="287"/>
    </row>
    <row r="714" spans="1:8" x14ac:dyDescent="0.2">
      <c r="A714" s="287"/>
      <c r="B714" s="287"/>
      <c r="C714" s="287"/>
      <c r="D714" s="287"/>
      <c r="E714" s="287"/>
      <c r="F714" s="287"/>
      <c r="G714" s="287"/>
      <c r="H714" s="287"/>
    </row>
    <row r="715" spans="1:8" x14ac:dyDescent="0.2">
      <c r="A715" s="287"/>
      <c r="B715" s="287"/>
      <c r="C715" s="287"/>
      <c r="D715" s="287"/>
      <c r="E715" s="287"/>
      <c r="F715" s="287"/>
      <c r="G715" s="287"/>
      <c r="H715" s="287"/>
    </row>
    <row r="716" spans="1:8" x14ac:dyDescent="0.2">
      <c r="A716" s="287"/>
      <c r="B716" s="287"/>
      <c r="C716" s="287"/>
      <c r="D716" s="287"/>
      <c r="E716" s="287"/>
      <c r="F716" s="287"/>
      <c r="G716" s="287"/>
      <c r="H716" s="287"/>
    </row>
    <row r="717" spans="1:8" x14ac:dyDescent="0.2">
      <c r="A717" s="287"/>
      <c r="B717" s="287"/>
      <c r="C717" s="287"/>
      <c r="D717" s="287"/>
      <c r="E717" s="287"/>
      <c r="F717" s="287"/>
      <c r="G717" s="287"/>
      <c r="H717" s="287"/>
    </row>
    <row r="718" spans="1:8" x14ac:dyDescent="0.2">
      <c r="A718" s="287"/>
      <c r="B718" s="287"/>
      <c r="C718" s="287"/>
      <c r="D718" s="287"/>
      <c r="E718" s="287"/>
      <c r="F718" s="287"/>
      <c r="G718" s="287"/>
      <c r="H718" s="287"/>
    </row>
    <row r="719" spans="1:8" x14ac:dyDescent="0.2">
      <c r="A719" s="287"/>
      <c r="B719" s="287"/>
      <c r="C719" s="287"/>
      <c r="D719" s="287"/>
      <c r="E719" s="287"/>
      <c r="F719" s="287"/>
      <c r="G719" s="287"/>
      <c r="H719" s="287"/>
    </row>
    <row r="723" spans="1:8" x14ac:dyDescent="0.2">
      <c r="A723" s="287"/>
      <c r="B723" s="287"/>
      <c r="C723" s="287"/>
      <c r="D723" s="287"/>
      <c r="E723" s="287"/>
      <c r="F723" s="287"/>
      <c r="G723" s="287"/>
      <c r="H723" s="287"/>
    </row>
  </sheetData>
  <mergeCells count="10">
    <mergeCell ref="A288:F288"/>
    <mergeCell ref="A1:H1"/>
    <mergeCell ref="A2:H2"/>
    <mergeCell ref="A3:H3"/>
    <mergeCell ref="A4:H4"/>
    <mergeCell ref="A5:H5"/>
    <mergeCell ref="A7:A8"/>
    <mergeCell ref="B7:F7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88" fitToHeight="1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H17" sqref="H17"/>
    </sheetView>
  </sheetViews>
  <sheetFormatPr defaultRowHeight="12.75" x14ac:dyDescent="0.2"/>
  <cols>
    <col min="1" max="1" width="24.140625" style="239" customWidth="1"/>
    <col min="2" max="2" width="43.140625" style="239" customWidth="1"/>
    <col min="3" max="3" width="13.140625" style="239" customWidth="1"/>
    <col min="4" max="4" width="13.5703125" style="239" customWidth="1"/>
    <col min="5" max="256" width="9.140625" style="239"/>
    <col min="257" max="257" width="24.140625" style="239" customWidth="1"/>
    <col min="258" max="258" width="43.140625" style="239" customWidth="1"/>
    <col min="259" max="259" width="13.140625" style="239" customWidth="1"/>
    <col min="260" max="260" width="13.5703125" style="239" customWidth="1"/>
    <col min="261" max="512" width="9.140625" style="239"/>
    <col min="513" max="513" width="24.140625" style="239" customWidth="1"/>
    <col min="514" max="514" width="43.140625" style="239" customWidth="1"/>
    <col min="515" max="515" width="13.140625" style="239" customWidth="1"/>
    <col min="516" max="516" width="13.5703125" style="239" customWidth="1"/>
    <col min="517" max="768" width="9.140625" style="239"/>
    <col min="769" max="769" width="24.140625" style="239" customWidth="1"/>
    <col min="770" max="770" width="43.140625" style="239" customWidth="1"/>
    <col min="771" max="771" width="13.140625" style="239" customWidth="1"/>
    <col min="772" max="772" width="13.5703125" style="239" customWidth="1"/>
    <col min="773" max="1024" width="9.140625" style="239"/>
    <col min="1025" max="1025" width="24.140625" style="239" customWidth="1"/>
    <col min="1026" max="1026" width="43.140625" style="239" customWidth="1"/>
    <col min="1027" max="1027" width="13.140625" style="239" customWidth="1"/>
    <col min="1028" max="1028" width="13.5703125" style="239" customWidth="1"/>
    <col min="1029" max="1280" width="9.140625" style="239"/>
    <col min="1281" max="1281" width="24.140625" style="239" customWidth="1"/>
    <col min="1282" max="1282" width="43.140625" style="239" customWidth="1"/>
    <col min="1283" max="1283" width="13.140625" style="239" customWidth="1"/>
    <col min="1284" max="1284" width="13.5703125" style="239" customWidth="1"/>
    <col min="1285" max="1536" width="9.140625" style="239"/>
    <col min="1537" max="1537" width="24.140625" style="239" customWidth="1"/>
    <col min="1538" max="1538" width="43.140625" style="239" customWidth="1"/>
    <col min="1539" max="1539" width="13.140625" style="239" customWidth="1"/>
    <col min="1540" max="1540" width="13.5703125" style="239" customWidth="1"/>
    <col min="1541" max="1792" width="9.140625" style="239"/>
    <col min="1793" max="1793" width="24.140625" style="239" customWidth="1"/>
    <col min="1794" max="1794" width="43.140625" style="239" customWidth="1"/>
    <col min="1795" max="1795" width="13.140625" style="239" customWidth="1"/>
    <col min="1796" max="1796" width="13.5703125" style="239" customWidth="1"/>
    <col min="1797" max="2048" width="9.140625" style="239"/>
    <col min="2049" max="2049" width="24.140625" style="239" customWidth="1"/>
    <col min="2050" max="2050" width="43.140625" style="239" customWidth="1"/>
    <col min="2051" max="2051" width="13.140625" style="239" customWidth="1"/>
    <col min="2052" max="2052" width="13.5703125" style="239" customWidth="1"/>
    <col min="2053" max="2304" width="9.140625" style="239"/>
    <col min="2305" max="2305" width="24.140625" style="239" customWidth="1"/>
    <col min="2306" max="2306" width="43.140625" style="239" customWidth="1"/>
    <col min="2307" max="2307" width="13.140625" style="239" customWidth="1"/>
    <col min="2308" max="2308" width="13.5703125" style="239" customWidth="1"/>
    <col min="2309" max="2560" width="9.140625" style="239"/>
    <col min="2561" max="2561" width="24.140625" style="239" customWidth="1"/>
    <col min="2562" max="2562" width="43.140625" style="239" customWidth="1"/>
    <col min="2563" max="2563" width="13.140625" style="239" customWidth="1"/>
    <col min="2564" max="2564" width="13.5703125" style="239" customWidth="1"/>
    <col min="2565" max="2816" width="9.140625" style="239"/>
    <col min="2817" max="2817" width="24.140625" style="239" customWidth="1"/>
    <col min="2818" max="2818" width="43.140625" style="239" customWidth="1"/>
    <col min="2819" max="2819" width="13.140625" style="239" customWidth="1"/>
    <col min="2820" max="2820" width="13.5703125" style="239" customWidth="1"/>
    <col min="2821" max="3072" width="9.140625" style="239"/>
    <col min="3073" max="3073" width="24.140625" style="239" customWidth="1"/>
    <col min="3074" max="3074" width="43.140625" style="239" customWidth="1"/>
    <col min="3075" max="3075" width="13.140625" style="239" customWidth="1"/>
    <col min="3076" max="3076" width="13.5703125" style="239" customWidth="1"/>
    <col min="3077" max="3328" width="9.140625" style="239"/>
    <col min="3329" max="3329" width="24.140625" style="239" customWidth="1"/>
    <col min="3330" max="3330" width="43.140625" style="239" customWidth="1"/>
    <col min="3331" max="3331" width="13.140625" style="239" customWidth="1"/>
    <col min="3332" max="3332" width="13.5703125" style="239" customWidth="1"/>
    <col min="3333" max="3584" width="9.140625" style="239"/>
    <col min="3585" max="3585" width="24.140625" style="239" customWidth="1"/>
    <col min="3586" max="3586" width="43.140625" style="239" customWidth="1"/>
    <col min="3587" max="3587" width="13.140625" style="239" customWidth="1"/>
    <col min="3588" max="3588" width="13.5703125" style="239" customWidth="1"/>
    <col min="3589" max="3840" width="9.140625" style="239"/>
    <col min="3841" max="3841" width="24.140625" style="239" customWidth="1"/>
    <col min="3842" max="3842" width="43.140625" style="239" customWidth="1"/>
    <col min="3843" max="3843" width="13.140625" style="239" customWidth="1"/>
    <col min="3844" max="3844" width="13.5703125" style="239" customWidth="1"/>
    <col min="3845" max="4096" width="9.140625" style="239"/>
    <col min="4097" max="4097" width="24.140625" style="239" customWidth="1"/>
    <col min="4098" max="4098" width="43.140625" style="239" customWidth="1"/>
    <col min="4099" max="4099" width="13.140625" style="239" customWidth="1"/>
    <col min="4100" max="4100" width="13.5703125" style="239" customWidth="1"/>
    <col min="4101" max="4352" width="9.140625" style="239"/>
    <col min="4353" max="4353" width="24.140625" style="239" customWidth="1"/>
    <col min="4354" max="4354" width="43.140625" style="239" customWidth="1"/>
    <col min="4355" max="4355" width="13.140625" style="239" customWidth="1"/>
    <col min="4356" max="4356" width="13.5703125" style="239" customWidth="1"/>
    <col min="4357" max="4608" width="9.140625" style="239"/>
    <col min="4609" max="4609" width="24.140625" style="239" customWidth="1"/>
    <col min="4610" max="4610" width="43.140625" style="239" customWidth="1"/>
    <col min="4611" max="4611" width="13.140625" style="239" customWidth="1"/>
    <col min="4612" max="4612" width="13.5703125" style="239" customWidth="1"/>
    <col min="4613" max="4864" width="9.140625" style="239"/>
    <col min="4865" max="4865" width="24.140625" style="239" customWidth="1"/>
    <col min="4866" max="4866" width="43.140625" style="239" customWidth="1"/>
    <col min="4867" max="4867" width="13.140625" style="239" customWidth="1"/>
    <col min="4868" max="4868" width="13.5703125" style="239" customWidth="1"/>
    <col min="4869" max="5120" width="9.140625" style="239"/>
    <col min="5121" max="5121" width="24.140625" style="239" customWidth="1"/>
    <col min="5122" max="5122" width="43.140625" style="239" customWidth="1"/>
    <col min="5123" max="5123" width="13.140625" style="239" customWidth="1"/>
    <col min="5124" max="5124" width="13.5703125" style="239" customWidth="1"/>
    <col min="5125" max="5376" width="9.140625" style="239"/>
    <col min="5377" max="5377" width="24.140625" style="239" customWidth="1"/>
    <col min="5378" max="5378" width="43.140625" style="239" customWidth="1"/>
    <col min="5379" max="5379" width="13.140625" style="239" customWidth="1"/>
    <col min="5380" max="5380" width="13.5703125" style="239" customWidth="1"/>
    <col min="5381" max="5632" width="9.140625" style="239"/>
    <col min="5633" max="5633" width="24.140625" style="239" customWidth="1"/>
    <col min="5634" max="5634" width="43.140625" style="239" customWidth="1"/>
    <col min="5635" max="5635" width="13.140625" style="239" customWidth="1"/>
    <col min="5636" max="5636" width="13.5703125" style="239" customWidth="1"/>
    <col min="5637" max="5888" width="9.140625" style="239"/>
    <col min="5889" max="5889" width="24.140625" style="239" customWidth="1"/>
    <col min="5890" max="5890" width="43.140625" style="239" customWidth="1"/>
    <col min="5891" max="5891" width="13.140625" style="239" customWidth="1"/>
    <col min="5892" max="5892" width="13.5703125" style="239" customWidth="1"/>
    <col min="5893" max="6144" width="9.140625" style="239"/>
    <col min="6145" max="6145" width="24.140625" style="239" customWidth="1"/>
    <col min="6146" max="6146" width="43.140625" style="239" customWidth="1"/>
    <col min="6147" max="6147" width="13.140625" style="239" customWidth="1"/>
    <col min="6148" max="6148" width="13.5703125" style="239" customWidth="1"/>
    <col min="6149" max="6400" width="9.140625" style="239"/>
    <col min="6401" max="6401" width="24.140625" style="239" customWidth="1"/>
    <col min="6402" max="6402" width="43.140625" style="239" customWidth="1"/>
    <col min="6403" max="6403" width="13.140625" style="239" customWidth="1"/>
    <col min="6404" max="6404" width="13.5703125" style="239" customWidth="1"/>
    <col min="6405" max="6656" width="9.140625" style="239"/>
    <col min="6657" max="6657" width="24.140625" style="239" customWidth="1"/>
    <col min="6658" max="6658" width="43.140625" style="239" customWidth="1"/>
    <col min="6659" max="6659" width="13.140625" style="239" customWidth="1"/>
    <col min="6660" max="6660" width="13.5703125" style="239" customWidth="1"/>
    <col min="6661" max="6912" width="9.140625" style="239"/>
    <col min="6913" max="6913" width="24.140625" style="239" customWidth="1"/>
    <col min="6914" max="6914" width="43.140625" style="239" customWidth="1"/>
    <col min="6915" max="6915" width="13.140625" style="239" customWidth="1"/>
    <col min="6916" max="6916" width="13.5703125" style="239" customWidth="1"/>
    <col min="6917" max="7168" width="9.140625" style="239"/>
    <col min="7169" max="7169" width="24.140625" style="239" customWidth="1"/>
    <col min="7170" max="7170" width="43.140625" style="239" customWidth="1"/>
    <col min="7171" max="7171" width="13.140625" style="239" customWidth="1"/>
    <col min="7172" max="7172" width="13.5703125" style="239" customWidth="1"/>
    <col min="7173" max="7424" width="9.140625" style="239"/>
    <col min="7425" max="7425" width="24.140625" style="239" customWidth="1"/>
    <col min="7426" max="7426" width="43.140625" style="239" customWidth="1"/>
    <col min="7427" max="7427" width="13.140625" style="239" customWidth="1"/>
    <col min="7428" max="7428" width="13.5703125" style="239" customWidth="1"/>
    <col min="7429" max="7680" width="9.140625" style="239"/>
    <col min="7681" max="7681" width="24.140625" style="239" customWidth="1"/>
    <col min="7682" max="7682" width="43.140625" style="239" customWidth="1"/>
    <col min="7683" max="7683" width="13.140625" style="239" customWidth="1"/>
    <col min="7684" max="7684" width="13.5703125" style="239" customWidth="1"/>
    <col min="7685" max="7936" width="9.140625" style="239"/>
    <col min="7937" max="7937" width="24.140625" style="239" customWidth="1"/>
    <col min="7938" max="7938" width="43.140625" style="239" customWidth="1"/>
    <col min="7939" max="7939" width="13.140625" style="239" customWidth="1"/>
    <col min="7940" max="7940" width="13.5703125" style="239" customWidth="1"/>
    <col min="7941" max="8192" width="9.140625" style="239"/>
    <col min="8193" max="8193" width="24.140625" style="239" customWidth="1"/>
    <col min="8194" max="8194" width="43.140625" style="239" customWidth="1"/>
    <col min="8195" max="8195" width="13.140625" style="239" customWidth="1"/>
    <col min="8196" max="8196" width="13.5703125" style="239" customWidth="1"/>
    <col min="8197" max="8448" width="9.140625" style="239"/>
    <col min="8449" max="8449" width="24.140625" style="239" customWidth="1"/>
    <col min="8450" max="8450" width="43.140625" style="239" customWidth="1"/>
    <col min="8451" max="8451" width="13.140625" style="239" customWidth="1"/>
    <col min="8452" max="8452" width="13.5703125" style="239" customWidth="1"/>
    <col min="8453" max="8704" width="9.140625" style="239"/>
    <col min="8705" max="8705" width="24.140625" style="239" customWidth="1"/>
    <col min="8706" max="8706" width="43.140625" style="239" customWidth="1"/>
    <col min="8707" max="8707" width="13.140625" style="239" customWidth="1"/>
    <col min="8708" max="8708" width="13.5703125" style="239" customWidth="1"/>
    <col min="8709" max="8960" width="9.140625" style="239"/>
    <col min="8961" max="8961" width="24.140625" style="239" customWidth="1"/>
    <col min="8962" max="8962" width="43.140625" style="239" customWidth="1"/>
    <col min="8963" max="8963" width="13.140625" style="239" customWidth="1"/>
    <col min="8964" max="8964" width="13.5703125" style="239" customWidth="1"/>
    <col min="8965" max="9216" width="9.140625" style="239"/>
    <col min="9217" max="9217" width="24.140625" style="239" customWidth="1"/>
    <col min="9218" max="9218" width="43.140625" style="239" customWidth="1"/>
    <col min="9219" max="9219" width="13.140625" style="239" customWidth="1"/>
    <col min="9220" max="9220" width="13.5703125" style="239" customWidth="1"/>
    <col min="9221" max="9472" width="9.140625" style="239"/>
    <col min="9473" max="9473" width="24.140625" style="239" customWidth="1"/>
    <col min="9474" max="9474" width="43.140625" style="239" customWidth="1"/>
    <col min="9475" max="9475" width="13.140625" style="239" customWidth="1"/>
    <col min="9476" max="9476" width="13.5703125" style="239" customWidth="1"/>
    <col min="9477" max="9728" width="9.140625" style="239"/>
    <col min="9729" max="9729" width="24.140625" style="239" customWidth="1"/>
    <col min="9730" max="9730" width="43.140625" style="239" customWidth="1"/>
    <col min="9731" max="9731" width="13.140625" style="239" customWidth="1"/>
    <col min="9732" max="9732" width="13.5703125" style="239" customWidth="1"/>
    <col min="9733" max="9984" width="9.140625" style="239"/>
    <col min="9985" max="9985" width="24.140625" style="239" customWidth="1"/>
    <col min="9986" max="9986" width="43.140625" style="239" customWidth="1"/>
    <col min="9987" max="9987" width="13.140625" style="239" customWidth="1"/>
    <col min="9988" max="9988" width="13.5703125" style="239" customWidth="1"/>
    <col min="9989" max="10240" width="9.140625" style="239"/>
    <col min="10241" max="10241" width="24.140625" style="239" customWidth="1"/>
    <col min="10242" max="10242" width="43.140625" style="239" customWidth="1"/>
    <col min="10243" max="10243" width="13.140625" style="239" customWidth="1"/>
    <col min="10244" max="10244" width="13.5703125" style="239" customWidth="1"/>
    <col min="10245" max="10496" width="9.140625" style="239"/>
    <col min="10497" max="10497" width="24.140625" style="239" customWidth="1"/>
    <col min="10498" max="10498" width="43.140625" style="239" customWidth="1"/>
    <col min="10499" max="10499" width="13.140625" style="239" customWidth="1"/>
    <col min="10500" max="10500" width="13.5703125" style="239" customWidth="1"/>
    <col min="10501" max="10752" width="9.140625" style="239"/>
    <col min="10753" max="10753" width="24.140625" style="239" customWidth="1"/>
    <col min="10754" max="10754" width="43.140625" style="239" customWidth="1"/>
    <col min="10755" max="10755" width="13.140625" style="239" customWidth="1"/>
    <col min="10756" max="10756" width="13.5703125" style="239" customWidth="1"/>
    <col min="10757" max="11008" width="9.140625" style="239"/>
    <col min="11009" max="11009" width="24.140625" style="239" customWidth="1"/>
    <col min="11010" max="11010" width="43.140625" style="239" customWidth="1"/>
    <col min="11011" max="11011" width="13.140625" style="239" customWidth="1"/>
    <col min="11012" max="11012" width="13.5703125" style="239" customWidth="1"/>
    <col min="11013" max="11264" width="9.140625" style="239"/>
    <col min="11265" max="11265" width="24.140625" style="239" customWidth="1"/>
    <col min="11266" max="11266" width="43.140625" style="239" customWidth="1"/>
    <col min="11267" max="11267" width="13.140625" style="239" customWidth="1"/>
    <col min="11268" max="11268" width="13.5703125" style="239" customWidth="1"/>
    <col min="11269" max="11520" width="9.140625" style="239"/>
    <col min="11521" max="11521" width="24.140625" style="239" customWidth="1"/>
    <col min="11522" max="11522" width="43.140625" style="239" customWidth="1"/>
    <col min="11523" max="11523" width="13.140625" style="239" customWidth="1"/>
    <col min="11524" max="11524" width="13.5703125" style="239" customWidth="1"/>
    <col min="11525" max="11776" width="9.140625" style="239"/>
    <col min="11777" max="11777" width="24.140625" style="239" customWidth="1"/>
    <col min="11778" max="11778" width="43.140625" style="239" customWidth="1"/>
    <col min="11779" max="11779" width="13.140625" style="239" customWidth="1"/>
    <col min="11780" max="11780" width="13.5703125" style="239" customWidth="1"/>
    <col min="11781" max="12032" width="9.140625" style="239"/>
    <col min="12033" max="12033" width="24.140625" style="239" customWidth="1"/>
    <col min="12034" max="12034" width="43.140625" style="239" customWidth="1"/>
    <col min="12035" max="12035" width="13.140625" style="239" customWidth="1"/>
    <col min="12036" max="12036" width="13.5703125" style="239" customWidth="1"/>
    <col min="12037" max="12288" width="9.140625" style="239"/>
    <col min="12289" max="12289" width="24.140625" style="239" customWidth="1"/>
    <col min="12290" max="12290" width="43.140625" style="239" customWidth="1"/>
    <col min="12291" max="12291" width="13.140625" style="239" customWidth="1"/>
    <col min="12292" max="12292" width="13.5703125" style="239" customWidth="1"/>
    <col min="12293" max="12544" width="9.140625" style="239"/>
    <col min="12545" max="12545" width="24.140625" style="239" customWidth="1"/>
    <col min="12546" max="12546" width="43.140625" style="239" customWidth="1"/>
    <col min="12547" max="12547" width="13.140625" style="239" customWidth="1"/>
    <col min="12548" max="12548" width="13.5703125" style="239" customWidth="1"/>
    <col min="12549" max="12800" width="9.140625" style="239"/>
    <col min="12801" max="12801" width="24.140625" style="239" customWidth="1"/>
    <col min="12802" max="12802" width="43.140625" style="239" customWidth="1"/>
    <col min="12803" max="12803" width="13.140625" style="239" customWidth="1"/>
    <col min="12804" max="12804" width="13.5703125" style="239" customWidth="1"/>
    <col min="12805" max="13056" width="9.140625" style="239"/>
    <col min="13057" max="13057" width="24.140625" style="239" customWidth="1"/>
    <col min="13058" max="13058" width="43.140625" style="239" customWidth="1"/>
    <col min="13059" max="13059" width="13.140625" style="239" customWidth="1"/>
    <col min="13060" max="13060" width="13.5703125" style="239" customWidth="1"/>
    <col min="13061" max="13312" width="9.140625" style="239"/>
    <col min="13313" max="13313" width="24.140625" style="239" customWidth="1"/>
    <col min="13314" max="13314" width="43.140625" style="239" customWidth="1"/>
    <col min="13315" max="13315" width="13.140625" style="239" customWidth="1"/>
    <col min="13316" max="13316" width="13.5703125" style="239" customWidth="1"/>
    <col min="13317" max="13568" width="9.140625" style="239"/>
    <col min="13569" max="13569" width="24.140625" style="239" customWidth="1"/>
    <col min="13570" max="13570" width="43.140625" style="239" customWidth="1"/>
    <col min="13571" max="13571" width="13.140625" style="239" customWidth="1"/>
    <col min="13572" max="13572" width="13.5703125" style="239" customWidth="1"/>
    <col min="13573" max="13824" width="9.140625" style="239"/>
    <col min="13825" max="13825" width="24.140625" style="239" customWidth="1"/>
    <col min="13826" max="13826" width="43.140625" style="239" customWidth="1"/>
    <col min="13827" max="13827" width="13.140625" style="239" customWidth="1"/>
    <col min="13828" max="13828" width="13.5703125" style="239" customWidth="1"/>
    <col min="13829" max="14080" width="9.140625" style="239"/>
    <col min="14081" max="14081" width="24.140625" style="239" customWidth="1"/>
    <col min="14082" max="14082" width="43.140625" style="239" customWidth="1"/>
    <col min="14083" max="14083" width="13.140625" style="239" customWidth="1"/>
    <col min="14084" max="14084" width="13.5703125" style="239" customWidth="1"/>
    <col min="14085" max="14336" width="9.140625" style="239"/>
    <col min="14337" max="14337" width="24.140625" style="239" customWidth="1"/>
    <col min="14338" max="14338" width="43.140625" style="239" customWidth="1"/>
    <col min="14339" max="14339" width="13.140625" style="239" customWidth="1"/>
    <col min="14340" max="14340" width="13.5703125" style="239" customWidth="1"/>
    <col min="14341" max="14592" width="9.140625" style="239"/>
    <col min="14593" max="14593" width="24.140625" style="239" customWidth="1"/>
    <col min="14594" max="14594" width="43.140625" style="239" customWidth="1"/>
    <col min="14595" max="14595" width="13.140625" style="239" customWidth="1"/>
    <col min="14596" max="14596" width="13.5703125" style="239" customWidth="1"/>
    <col min="14597" max="14848" width="9.140625" style="239"/>
    <col min="14849" max="14849" width="24.140625" style="239" customWidth="1"/>
    <col min="14850" max="14850" width="43.140625" style="239" customWidth="1"/>
    <col min="14851" max="14851" width="13.140625" style="239" customWidth="1"/>
    <col min="14852" max="14852" width="13.5703125" style="239" customWidth="1"/>
    <col min="14853" max="15104" width="9.140625" style="239"/>
    <col min="15105" max="15105" width="24.140625" style="239" customWidth="1"/>
    <col min="15106" max="15106" width="43.140625" style="239" customWidth="1"/>
    <col min="15107" max="15107" width="13.140625" style="239" customWidth="1"/>
    <col min="15108" max="15108" width="13.5703125" style="239" customWidth="1"/>
    <col min="15109" max="15360" width="9.140625" style="239"/>
    <col min="15361" max="15361" width="24.140625" style="239" customWidth="1"/>
    <col min="15362" max="15362" width="43.140625" style="239" customWidth="1"/>
    <col min="15363" max="15363" width="13.140625" style="239" customWidth="1"/>
    <col min="15364" max="15364" width="13.5703125" style="239" customWidth="1"/>
    <col min="15365" max="15616" width="9.140625" style="239"/>
    <col min="15617" max="15617" width="24.140625" style="239" customWidth="1"/>
    <col min="15618" max="15618" width="43.140625" style="239" customWidth="1"/>
    <col min="15619" max="15619" width="13.140625" style="239" customWidth="1"/>
    <col min="15620" max="15620" width="13.5703125" style="239" customWidth="1"/>
    <col min="15621" max="15872" width="9.140625" style="239"/>
    <col min="15873" max="15873" width="24.140625" style="239" customWidth="1"/>
    <col min="15874" max="15874" width="43.140625" style="239" customWidth="1"/>
    <col min="15875" max="15875" width="13.140625" style="239" customWidth="1"/>
    <col min="15876" max="15876" width="13.5703125" style="239" customWidth="1"/>
    <col min="15877" max="16128" width="9.140625" style="239"/>
    <col min="16129" max="16129" width="24.140625" style="239" customWidth="1"/>
    <col min="16130" max="16130" width="43.140625" style="239" customWidth="1"/>
    <col min="16131" max="16131" width="13.140625" style="239" customWidth="1"/>
    <col min="16132" max="16132" width="13.5703125" style="239" customWidth="1"/>
    <col min="16133" max="16384" width="9.140625" style="239"/>
  </cols>
  <sheetData>
    <row r="1" spans="1:3" x14ac:dyDescent="0.2">
      <c r="B1" s="475" t="s">
        <v>622</v>
      </c>
      <c r="C1" s="475"/>
    </row>
    <row r="2" spans="1:3" x14ac:dyDescent="0.2">
      <c r="B2" s="475" t="s">
        <v>623</v>
      </c>
      <c r="C2" s="475"/>
    </row>
    <row r="3" spans="1:3" x14ac:dyDescent="0.2">
      <c r="B3" s="475" t="s">
        <v>624</v>
      </c>
      <c r="C3" s="475"/>
    </row>
    <row r="4" spans="1:3" x14ac:dyDescent="0.2">
      <c r="B4" s="475"/>
      <c r="C4" s="475"/>
    </row>
    <row r="5" spans="1:3" x14ac:dyDescent="0.2">
      <c r="A5" s="476" t="s">
        <v>625</v>
      </c>
      <c r="B5" s="477"/>
      <c r="C5" s="477"/>
    </row>
    <row r="6" spans="1:3" x14ac:dyDescent="0.2">
      <c r="B6" s="475"/>
      <c r="C6" s="475"/>
    </row>
    <row r="7" spans="1:3" ht="25.5" x14ac:dyDescent="0.2">
      <c r="A7" s="240" t="s">
        <v>626</v>
      </c>
      <c r="B7" s="240" t="s">
        <v>344</v>
      </c>
      <c r="C7" s="241" t="s">
        <v>627</v>
      </c>
    </row>
    <row r="8" spans="1:3" ht="33.75" customHeight="1" x14ac:dyDescent="0.2">
      <c r="A8" s="478" t="s">
        <v>628</v>
      </c>
      <c r="B8" s="479"/>
      <c r="C8" s="242">
        <f>C9+C10</f>
        <v>56500</v>
      </c>
    </row>
    <row r="9" spans="1:3" ht="38.25" x14ac:dyDescent="0.2">
      <c r="A9" s="243" t="s">
        <v>629</v>
      </c>
      <c r="B9" s="244" t="s">
        <v>346</v>
      </c>
      <c r="C9" s="245">
        <v>76500</v>
      </c>
    </row>
    <row r="10" spans="1:3" ht="38.25" x14ac:dyDescent="0.2">
      <c r="A10" s="243" t="s">
        <v>630</v>
      </c>
      <c r="B10" s="244" t="s">
        <v>348</v>
      </c>
      <c r="C10" s="245">
        <v>-20000</v>
      </c>
    </row>
    <row r="11" spans="1:3" ht="21" customHeight="1" x14ac:dyDescent="0.2">
      <c r="A11" s="480" t="s">
        <v>631</v>
      </c>
      <c r="B11" s="481"/>
      <c r="C11" s="242">
        <f>C12+C13</f>
        <v>-33620</v>
      </c>
    </row>
    <row r="12" spans="1:3" ht="51" hidden="1" x14ac:dyDescent="0.2">
      <c r="A12" s="243" t="s">
        <v>632</v>
      </c>
      <c r="B12" s="244" t="s">
        <v>350</v>
      </c>
      <c r="C12" s="245">
        <v>0</v>
      </c>
    </row>
    <row r="13" spans="1:3" ht="51" x14ac:dyDescent="0.2">
      <c r="A13" s="243" t="s">
        <v>633</v>
      </c>
      <c r="B13" s="246" t="s">
        <v>352</v>
      </c>
      <c r="C13" s="245">
        <v>-33620</v>
      </c>
    </row>
    <row r="14" spans="1:3" ht="19.5" customHeight="1" x14ac:dyDescent="0.2">
      <c r="A14" s="480" t="s">
        <v>634</v>
      </c>
      <c r="B14" s="481"/>
      <c r="C14" s="247">
        <f>C15</f>
        <v>-20000</v>
      </c>
    </row>
    <row r="15" spans="1:3" ht="89.25" x14ac:dyDescent="0.2">
      <c r="A15" s="243" t="s">
        <v>635</v>
      </c>
      <c r="B15" s="248" t="s">
        <v>636</v>
      </c>
      <c r="C15" s="245">
        <v>-20000</v>
      </c>
    </row>
    <row r="16" spans="1:3" ht="26.25" customHeight="1" x14ac:dyDescent="0.2">
      <c r="A16" s="478" t="s">
        <v>637</v>
      </c>
      <c r="B16" s="479"/>
      <c r="C16" s="247">
        <f>C17</f>
        <v>20000</v>
      </c>
    </row>
    <row r="17" spans="1:3" ht="63.75" x14ac:dyDescent="0.2">
      <c r="A17" s="243" t="s">
        <v>638</v>
      </c>
      <c r="B17" s="248" t="s">
        <v>356</v>
      </c>
      <c r="C17" s="249">
        <v>20000</v>
      </c>
    </row>
    <row r="18" spans="1:3" ht="25.5" x14ac:dyDescent="0.2">
      <c r="A18" s="243" t="s">
        <v>639</v>
      </c>
      <c r="B18" s="250" t="s">
        <v>640</v>
      </c>
      <c r="C18" s="251">
        <v>18535</v>
      </c>
    </row>
    <row r="19" spans="1:3" x14ac:dyDescent="0.2">
      <c r="A19" s="480" t="s">
        <v>641</v>
      </c>
      <c r="B19" s="481"/>
      <c r="C19" s="247">
        <f>C11+C8+C14+C16+C18</f>
        <v>41415</v>
      </c>
    </row>
    <row r="20" spans="1:3" x14ac:dyDescent="0.2">
      <c r="A20" s="474"/>
      <c r="B20" s="474"/>
      <c r="C20" s="474"/>
    </row>
    <row r="21" spans="1:3" x14ac:dyDescent="0.2">
      <c r="A21" s="252"/>
      <c r="B21" s="252"/>
      <c r="C21" s="252"/>
    </row>
    <row r="22" spans="1:3" x14ac:dyDescent="0.2">
      <c r="A22" s="252"/>
      <c r="B22" s="252"/>
      <c r="C22" s="252"/>
    </row>
    <row r="23" spans="1:3" x14ac:dyDescent="0.2">
      <c r="A23" s="252"/>
      <c r="B23" s="252"/>
      <c r="C23" s="252"/>
    </row>
    <row r="24" spans="1:3" x14ac:dyDescent="0.2">
      <c r="A24" s="252"/>
      <c r="B24" s="252"/>
      <c r="C24" s="252"/>
    </row>
    <row r="25" spans="1:3" x14ac:dyDescent="0.2">
      <c r="A25" s="252"/>
      <c r="B25" s="252"/>
      <c r="C25" s="252"/>
    </row>
    <row r="26" spans="1:3" x14ac:dyDescent="0.2">
      <c r="A26" s="252"/>
      <c r="B26" s="252"/>
      <c r="C26" s="252"/>
    </row>
    <row r="27" spans="1:3" x14ac:dyDescent="0.2">
      <c r="A27" s="252"/>
      <c r="B27" s="252"/>
      <c r="C27" s="252"/>
    </row>
    <row r="28" spans="1:3" x14ac:dyDescent="0.2">
      <c r="A28" s="252"/>
      <c r="B28" s="252"/>
      <c r="C28" s="252"/>
    </row>
    <row r="29" spans="1:3" x14ac:dyDescent="0.2">
      <c r="A29" s="252"/>
      <c r="B29" s="252"/>
      <c r="C29" s="252"/>
    </row>
    <row r="30" spans="1:3" x14ac:dyDescent="0.2">
      <c r="A30" s="252"/>
      <c r="B30" s="252"/>
      <c r="C30" s="252"/>
    </row>
    <row r="31" spans="1:3" x14ac:dyDescent="0.2">
      <c r="A31" s="252"/>
      <c r="B31" s="252"/>
      <c r="C31" s="252"/>
    </row>
    <row r="32" spans="1:3" x14ac:dyDescent="0.2">
      <c r="A32" s="252"/>
      <c r="B32" s="252"/>
      <c r="C32" s="252"/>
    </row>
    <row r="33" spans="1:3" x14ac:dyDescent="0.2">
      <c r="A33" s="252"/>
      <c r="B33" s="252"/>
      <c r="C33" s="252"/>
    </row>
    <row r="34" spans="1:3" x14ac:dyDescent="0.2">
      <c r="A34" s="252"/>
      <c r="B34" s="252"/>
      <c r="C34" s="252"/>
    </row>
    <row r="35" spans="1:3" x14ac:dyDescent="0.2">
      <c r="A35" s="252"/>
      <c r="B35" s="252"/>
      <c r="C35" s="252"/>
    </row>
    <row r="36" spans="1:3" x14ac:dyDescent="0.2">
      <c r="A36" s="252"/>
      <c r="B36" s="252"/>
      <c r="C36" s="252"/>
    </row>
  </sheetData>
  <mergeCells count="12">
    <mergeCell ref="A20:C20"/>
    <mergeCell ref="B1:C1"/>
    <mergeCell ref="B2:C2"/>
    <mergeCell ref="B3:C3"/>
    <mergeCell ref="B4:C4"/>
    <mergeCell ref="A5:C5"/>
    <mergeCell ref="B6:C6"/>
    <mergeCell ref="A8:B8"/>
    <mergeCell ref="A11:B11"/>
    <mergeCell ref="A14:B14"/>
    <mergeCell ref="A16:B16"/>
    <mergeCell ref="A19:B1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opLeftCell="A14" workbookViewId="0">
      <selection activeCell="J11" sqref="J11"/>
    </sheetView>
  </sheetViews>
  <sheetFormatPr defaultRowHeight="12.75" x14ac:dyDescent="0.2"/>
  <cols>
    <col min="1" max="1" width="24.5703125" style="239" customWidth="1"/>
    <col min="2" max="2" width="41.5703125" style="239" customWidth="1"/>
    <col min="3" max="4" width="12" style="239" customWidth="1"/>
    <col min="5" max="256" width="9.140625" style="239"/>
    <col min="257" max="257" width="24.5703125" style="239" customWidth="1"/>
    <col min="258" max="258" width="41.5703125" style="239" customWidth="1"/>
    <col min="259" max="260" width="12" style="239" customWidth="1"/>
    <col min="261" max="512" width="9.140625" style="239"/>
    <col min="513" max="513" width="24.5703125" style="239" customWidth="1"/>
    <col min="514" max="514" width="41.5703125" style="239" customWidth="1"/>
    <col min="515" max="516" width="12" style="239" customWidth="1"/>
    <col min="517" max="768" width="9.140625" style="239"/>
    <col min="769" max="769" width="24.5703125" style="239" customWidth="1"/>
    <col min="770" max="770" width="41.5703125" style="239" customWidth="1"/>
    <col min="771" max="772" width="12" style="239" customWidth="1"/>
    <col min="773" max="1024" width="9.140625" style="239"/>
    <col min="1025" max="1025" width="24.5703125" style="239" customWidth="1"/>
    <col min="1026" max="1026" width="41.5703125" style="239" customWidth="1"/>
    <col min="1027" max="1028" width="12" style="239" customWidth="1"/>
    <col min="1029" max="1280" width="9.140625" style="239"/>
    <col min="1281" max="1281" width="24.5703125" style="239" customWidth="1"/>
    <col min="1282" max="1282" width="41.5703125" style="239" customWidth="1"/>
    <col min="1283" max="1284" width="12" style="239" customWidth="1"/>
    <col min="1285" max="1536" width="9.140625" style="239"/>
    <col min="1537" max="1537" width="24.5703125" style="239" customWidth="1"/>
    <col min="1538" max="1538" width="41.5703125" style="239" customWidth="1"/>
    <col min="1539" max="1540" width="12" style="239" customWidth="1"/>
    <col min="1541" max="1792" width="9.140625" style="239"/>
    <col min="1793" max="1793" width="24.5703125" style="239" customWidth="1"/>
    <col min="1794" max="1794" width="41.5703125" style="239" customWidth="1"/>
    <col min="1795" max="1796" width="12" style="239" customWidth="1"/>
    <col min="1797" max="2048" width="9.140625" style="239"/>
    <col min="2049" max="2049" width="24.5703125" style="239" customWidth="1"/>
    <col min="2050" max="2050" width="41.5703125" style="239" customWidth="1"/>
    <col min="2051" max="2052" width="12" style="239" customWidth="1"/>
    <col min="2053" max="2304" width="9.140625" style="239"/>
    <col min="2305" max="2305" width="24.5703125" style="239" customWidth="1"/>
    <col min="2306" max="2306" width="41.5703125" style="239" customWidth="1"/>
    <col min="2307" max="2308" width="12" style="239" customWidth="1"/>
    <col min="2309" max="2560" width="9.140625" style="239"/>
    <col min="2561" max="2561" width="24.5703125" style="239" customWidth="1"/>
    <col min="2562" max="2562" width="41.5703125" style="239" customWidth="1"/>
    <col min="2563" max="2564" width="12" style="239" customWidth="1"/>
    <col min="2565" max="2816" width="9.140625" style="239"/>
    <col min="2817" max="2817" width="24.5703125" style="239" customWidth="1"/>
    <col min="2818" max="2818" width="41.5703125" style="239" customWidth="1"/>
    <col min="2819" max="2820" width="12" style="239" customWidth="1"/>
    <col min="2821" max="3072" width="9.140625" style="239"/>
    <col min="3073" max="3073" width="24.5703125" style="239" customWidth="1"/>
    <col min="3074" max="3074" width="41.5703125" style="239" customWidth="1"/>
    <col min="3075" max="3076" width="12" style="239" customWidth="1"/>
    <col min="3077" max="3328" width="9.140625" style="239"/>
    <col min="3329" max="3329" width="24.5703125" style="239" customWidth="1"/>
    <col min="3330" max="3330" width="41.5703125" style="239" customWidth="1"/>
    <col min="3331" max="3332" width="12" style="239" customWidth="1"/>
    <col min="3333" max="3584" width="9.140625" style="239"/>
    <col min="3585" max="3585" width="24.5703125" style="239" customWidth="1"/>
    <col min="3586" max="3586" width="41.5703125" style="239" customWidth="1"/>
    <col min="3587" max="3588" width="12" style="239" customWidth="1"/>
    <col min="3589" max="3840" width="9.140625" style="239"/>
    <col min="3841" max="3841" width="24.5703125" style="239" customWidth="1"/>
    <col min="3842" max="3842" width="41.5703125" style="239" customWidth="1"/>
    <col min="3843" max="3844" width="12" style="239" customWidth="1"/>
    <col min="3845" max="4096" width="9.140625" style="239"/>
    <col min="4097" max="4097" width="24.5703125" style="239" customWidth="1"/>
    <col min="4098" max="4098" width="41.5703125" style="239" customWidth="1"/>
    <col min="4099" max="4100" width="12" style="239" customWidth="1"/>
    <col min="4101" max="4352" width="9.140625" style="239"/>
    <col min="4353" max="4353" width="24.5703125" style="239" customWidth="1"/>
    <col min="4354" max="4354" width="41.5703125" style="239" customWidth="1"/>
    <col min="4355" max="4356" width="12" style="239" customWidth="1"/>
    <col min="4357" max="4608" width="9.140625" style="239"/>
    <col min="4609" max="4609" width="24.5703125" style="239" customWidth="1"/>
    <col min="4610" max="4610" width="41.5703125" style="239" customWidth="1"/>
    <col min="4611" max="4612" width="12" style="239" customWidth="1"/>
    <col min="4613" max="4864" width="9.140625" style="239"/>
    <col min="4865" max="4865" width="24.5703125" style="239" customWidth="1"/>
    <col min="4866" max="4866" width="41.5703125" style="239" customWidth="1"/>
    <col min="4867" max="4868" width="12" style="239" customWidth="1"/>
    <col min="4869" max="5120" width="9.140625" style="239"/>
    <col min="5121" max="5121" width="24.5703125" style="239" customWidth="1"/>
    <col min="5122" max="5122" width="41.5703125" style="239" customWidth="1"/>
    <col min="5123" max="5124" width="12" style="239" customWidth="1"/>
    <col min="5125" max="5376" width="9.140625" style="239"/>
    <col min="5377" max="5377" width="24.5703125" style="239" customWidth="1"/>
    <col min="5378" max="5378" width="41.5703125" style="239" customWidth="1"/>
    <col min="5379" max="5380" width="12" style="239" customWidth="1"/>
    <col min="5381" max="5632" width="9.140625" style="239"/>
    <col min="5633" max="5633" width="24.5703125" style="239" customWidth="1"/>
    <col min="5634" max="5634" width="41.5703125" style="239" customWidth="1"/>
    <col min="5635" max="5636" width="12" style="239" customWidth="1"/>
    <col min="5637" max="5888" width="9.140625" style="239"/>
    <col min="5889" max="5889" width="24.5703125" style="239" customWidth="1"/>
    <col min="5890" max="5890" width="41.5703125" style="239" customWidth="1"/>
    <col min="5891" max="5892" width="12" style="239" customWidth="1"/>
    <col min="5893" max="6144" width="9.140625" style="239"/>
    <col min="6145" max="6145" width="24.5703125" style="239" customWidth="1"/>
    <col min="6146" max="6146" width="41.5703125" style="239" customWidth="1"/>
    <col min="6147" max="6148" width="12" style="239" customWidth="1"/>
    <col min="6149" max="6400" width="9.140625" style="239"/>
    <col min="6401" max="6401" width="24.5703125" style="239" customWidth="1"/>
    <col min="6402" max="6402" width="41.5703125" style="239" customWidth="1"/>
    <col min="6403" max="6404" width="12" style="239" customWidth="1"/>
    <col min="6405" max="6656" width="9.140625" style="239"/>
    <col min="6657" max="6657" width="24.5703125" style="239" customWidth="1"/>
    <col min="6658" max="6658" width="41.5703125" style="239" customWidth="1"/>
    <col min="6659" max="6660" width="12" style="239" customWidth="1"/>
    <col min="6661" max="6912" width="9.140625" style="239"/>
    <col min="6913" max="6913" width="24.5703125" style="239" customWidth="1"/>
    <col min="6914" max="6914" width="41.5703125" style="239" customWidth="1"/>
    <col min="6915" max="6916" width="12" style="239" customWidth="1"/>
    <col min="6917" max="7168" width="9.140625" style="239"/>
    <col min="7169" max="7169" width="24.5703125" style="239" customWidth="1"/>
    <col min="7170" max="7170" width="41.5703125" style="239" customWidth="1"/>
    <col min="7171" max="7172" width="12" style="239" customWidth="1"/>
    <col min="7173" max="7424" width="9.140625" style="239"/>
    <col min="7425" max="7425" width="24.5703125" style="239" customWidth="1"/>
    <col min="7426" max="7426" width="41.5703125" style="239" customWidth="1"/>
    <col min="7427" max="7428" width="12" style="239" customWidth="1"/>
    <col min="7429" max="7680" width="9.140625" style="239"/>
    <col min="7681" max="7681" width="24.5703125" style="239" customWidth="1"/>
    <col min="7682" max="7682" width="41.5703125" style="239" customWidth="1"/>
    <col min="7683" max="7684" width="12" style="239" customWidth="1"/>
    <col min="7685" max="7936" width="9.140625" style="239"/>
    <col min="7937" max="7937" width="24.5703125" style="239" customWidth="1"/>
    <col min="7938" max="7938" width="41.5703125" style="239" customWidth="1"/>
    <col min="7939" max="7940" width="12" style="239" customWidth="1"/>
    <col min="7941" max="8192" width="9.140625" style="239"/>
    <col min="8193" max="8193" width="24.5703125" style="239" customWidth="1"/>
    <col min="8194" max="8194" width="41.5703125" style="239" customWidth="1"/>
    <col min="8195" max="8196" width="12" style="239" customWidth="1"/>
    <col min="8197" max="8448" width="9.140625" style="239"/>
    <col min="8449" max="8449" width="24.5703125" style="239" customWidth="1"/>
    <col min="8450" max="8450" width="41.5703125" style="239" customWidth="1"/>
    <col min="8451" max="8452" width="12" style="239" customWidth="1"/>
    <col min="8453" max="8704" width="9.140625" style="239"/>
    <col min="8705" max="8705" width="24.5703125" style="239" customWidth="1"/>
    <col min="8706" max="8706" width="41.5703125" style="239" customWidth="1"/>
    <col min="8707" max="8708" width="12" style="239" customWidth="1"/>
    <col min="8709" max="8960" width="9.140625" style="239"/>
    <col min="8961" max="8961" width="24.5703125" style="239" customWidth="1"/>
    <col min="8962" max="8962" width="41.5703125" style="239" customWidth="1"/>
    <col min="8963" max="8964" width="12" style="239" customWidth="1"/>
    <col min="8965" max="9216" width="9.140625" style="239"/>
    <col min="9217" max="9217" width="24.5703125" style="239" customWidth="1"/>
    <col min="9218" max="9218" width="41.5703125" style="239" customWidth="1"/>
    <col min="9219" max="9220" width="12" style="239" customWidth="1"/>
    <col min="9221" max="9472" width="9.140625" style="239"/>
    <col min="9473" max="9473" width="24.5703125" style="239" customWidth="1"/>
    <col min="9474" max="9474" width="41.5703125" style="239" customWidth="1"/>
    <col min="9475" max="9476" width="12" style="239" customWidth="1"/>
    <col min="9477" max="9728" width="9.140625" style="239"/>
    <col min="9729" max="9729" width="24.5703125" style="239" customWidth="1"/>
    <col min="9730" max="9730" width="41.5703125" style="239" customWidth="1"/>
    <col min="9731" max="9732" width="12" style="239" customWidth="1"/>
    <col min="9733" max="9984" width="9.140625" style="239"/>
    <col min="9985" max="9985" width="24.5703125" style="239" customWidth="1"/>
    <col min="9986" max="9986" width="41.5703125" style="239" customWidth="1"/>
    <col min="9987" max="9988" width="12" style="239" customWidth="1"/>
    <col min="9989" max="10240" width="9.140625" style="239"/>
    <col min="10241" max="10241" width="24.5703125" style="239" customWidth="1"/>
    <col min="10242" max="10242" width="41.5703125" style="239" customWidth="1"/>
    <col min="10243" max="10244" width="12" style="239" customWidth="1"/>
    <col min="10245" max="10496" width="9.140625" style="239"/>
    <col min="10497" max="10497" width="24.5703125" style="239" customWidth="1"/>
    <col min="10498" max="10498" width="41.5703125" style="239" customWidth="1"/>
    <col min="10499" max="10500" width="12" style="239" customWidth="1"/>
    <col min="10501" max="10752" width="9.140625" style="239"/>
    <col min="10753" max="10753" width="24.5703125" style="239" customWidth="1"/>
    <col min="10754" max="10754" width="41.5703125" style="239" customWidth="1"/>
    <col min="10755" max="10756" width="12" style="239" customWidth="1"/>
    <col min="10757" max="11008" width="9.140625" style="239"/>
    <col min="11009" max="11009" width="24.5703125" style="239" customWidth="1"/>
    <col min="11010" max="11010" width="41.5703125" style="239" customWidth="1"/>
    <col min="11011" max="11012" width="12" style="239" customWidth="1"/>
    <col min="11013" max="11264" width="9.140625" style="239"/>
    <col min="11265" max="11265" width="24.5703125" style="239" customWidth="1"/>
    <col min="11266" max="11266" width="41.5703125" style="239" customWidth="1"/>
    <col min="11267" max="11268" width="12" style="239" customWidth="1"/>
    <col min="11269" max="11520" width="9.140625" style="239"/>
    <col min="11521" max="11521" width="24.5703125" style="239" customWidth="1"/>
    <col min="11522" max="11522" width="41.5703125" style="239" customWidth="1"/>
    <col min="11523" max="11524" width="12" style="239" customWidth="1"/>
    <col min="11525" max="11776" width="9.140625" style="239"/>
    <col min="11777" max="11777" width="24.5703125" style="239" customWidth="1"/>
    <col min="11778" max="11778" width="41.5703125" style="239" customWidth="1"/>
    <col min="11779" max="11780" width="12" style="239" customWidth="1"/>
    <col min="11781" max="12032" width="9.140625" style="239"/>
    <col min="12033" max="12033" width="24.5703125" style="239" customWidth="1"/>
    <col min="12034" max="12034" width="41.5703125" style="239" customWidth="1"/>
    <col min="12035" max="12036" width="12" style="239" customWidth="1"/>
    <col min="12037" max="12288" width="9.140625" style="239"/>
    <col min="12289" max="12289" width="24.5703125" style="239" customWidth="1"/>
    <col min="12290" max="12290" width="41.5703125" style="239" customWidth="1"/>
    <col min="12291" max="12292" width="12" style="239" customWidth="1"/>
    <col min="12293" max="12544" width="9.140625" style="239"/>
    <col min="12545" max="12545" width="24.5703125" style="239" customWidth="1"/>
    <col min="12546" max="12546" width="41.5703125" style="239" customWidth="1"/>
    <col min="12547" max="12548" width="12" style="239" customWidth="1"/>
    <col min="12549" max="12800" width="9.140625" style="239"/>
    <col min="12801" max="12801" width="24.5703125" style="239" customWidth="1"/>
    <col min="12802" max="12802" width="41.5703125" style="239" customWidth="1"/>
    <col min="12803" max="12804" width="12" style="239" customWidth="1"/>
    <col min="12805" max="13056" width="9.140625" style="239"/>
    <col min="13057" max="13057" width="24.5703125" style="239" customWidth="1"/>
    <col min="13058" max="13058" width="41.5703125" style="239" customWidth="1"/>
    <col min="13059" max="13060" width="12" style="239" customWidth="1"/>
    <col min="13061" max="13312" width="9.140625" style="239"/>
    <col min="13313" max="13313" width="24.5703125" style="239" customWidth="1"/>
    <col min="13314" max="13314" width="41.5703125" style="239" customWidth="1"/>
    <col min="13315" max="13316" width="12" style="239" customWidth="1"/>
    <col min="13317" max="13568" width="9.140625" style="239"/>
    <col min="13569" max="13569" width="24.5703125" style="239" customWidth="1"/>
    <col min="13570" max="13570" width="41.5703125" style="239" customWidth="1"/>
    <col min="13571" max="13572" width="12" style="239" customWidth="1"/>
    <col min="13573" max="13824" width="9.140625" style="239"/>
    <col min="13825" max="13825" width="24.5703125" style="239" customWidth="1"/>
    <col min="13826" max="13826" width="41.5703125" style="239" customWidth="1"/>
    <col min="13827" max="13828" width="12" style="239" customWidth="1"/>
    <col min="13829" max="14080" width="9.140625" style="239"/>
    <col min="14081" max="14081" width="24.5703125" style="239" customWidth="1"/>
    <col min="14082" max="14082" width="41.5703125" style="239" customWidth="1"/>
    <col min="14083" max="14084" width="12" style="239" customWidth="1"/>
    <col min="14085" max="14336" width="9.140625" style="239"/>
    <col min="14337" max="14337" width="24.5703125" style="239" customWidth="1"/>
    <col min="14338" max="14338" width="41.5703125" style="239" customWidth="1"/>
    <col min="14339" max="14340" width="12" style="239" customWidth="1"/>
    <col min="14341" max="14592" width="9.140625" style="239"/>
    <col min="14593" max="14593" width="24.5703125" style="239" customWidth="1"/>
    <col min="14594" max="14594" width="41.5703125" style="239" customWidth="1"/>
    <col min="14595" max="14596" width="12" style="239" customWidth="1"/>
    <col min="14597" max="14848" width="9.140625" style="239"/>
    <col min="14849" max="14849" width="24.5703125" style="239" customWidth="1"/>
    <col min="14850" max="14850" width="41.5703125" style="239" customWidth="1"/>
    <col min="14851" max="14852" width="12" style="239" customWidth="1"/>
    <col min="14853" max="15104" width="9.140625" style="239"/>
    <col min="15105" max="15105" width="24.5703125" style="239" customWidth="1"/>
    <col min="15106" max="15106" width="41.5703125" style="239" customWidth="1"/>
    <col min="15107" max="15108" width="12" style="239" customWidth="1"/>
    <col min="15109" max="15360" width="9.140625" style="239"/>
    <col min="15361" max="15361" width="24.5703125" style="239" customWidth="1"/>
    <col min="15362" max="15362" width="41.5703125" style="239" customWidth="1"/>
    <col min="15363" max="15364" width="12" style="239" customWidth="1"/>
    <col min="15365" max="15616" width="9.140625" style="239"/>
    <col min="15617" max="15617" width="24.5703125" style="239" customWidth="1"/>
    <col min="15618" max="15618" width="41.5703125" style="239" customWidth="1"/>
    <col min="15619" max="15620" width="12" style="239" customWidth="1"/>
    <col min="15621" max="15872" width="9.140625" style="239"/>
    <col min="15873" max="15873" width="24.5703125" style="239" customWidth="1"/>
    <col min="15874" max="15874" width="41.5703125" style="239" customWidth="1"/>
    <col min="15875" max="15876" width="12" style="239" customWidth="1"/>
    <col min="15877" max="16128" width="9.140625" style="239"/>
    <col min="16129" max="16129" width="24.5703125" style="239" customWidth="1"/>
    <col min="16130" max="16130" width="41.5703125" style="239" customWidth="1"/>
    <col min="16131" max="16132" width="12" style="239" customWidth="1"/>
    <col min="16133" max="16384" width="9.140625" style="239"/>
  </cols>
  <sheetData>
    <row r="1" spans="1:4" x14ac:dyDescent="0.2">
      <c r="B1" s="475" t="s">
        <v>642</v>
      </c>
      <c r="C1" s="475"/>
      <c r="D1" s="483"/>
    </row>
    <row r="2" spans="1:4" x14ac:dyDescent="0.2">
      <c r="B2" s="475" t="s">
        <v>623</v>
      </c>
      <c r="C2" s="475"/>
      <c r="D2" s="483"/>
    </row>
    <row r="3" spans="1:4" x14ac:dyDescent="0.2">
      <c r="B3" s="475" t="s">
        <v>643</v>
      </c>
      <c r="C3" s="475"/>
      <c r="D3" s="483"/>
    </row>
    <row r="5" spans="1:4" ht="29.25" customHeight="1" x14ac:dyDescent="0.2">
      <c r="A5" s="484" t="s">
        <v>644</v>
      </c>
      <c r="B5" s="484"/>
      <c r="C5" s="484"/>
      <c r="D5" s="484"/>
    </row>
    <row r="6" spans="1:4" ht="18.75" customHeight="1" x14ac:dyDescent="0.2">
      <c r="A6" s="253"/>
      <c r="B6" s="253"/>
      <c r="C6" s="253"/>
    </row>
    <row r="7" spans="1:4" ht="38.25" customHeight="1" x14ac:dyDescent="0.2">
      <c r="A7" s="240" t="s">
        <v>626</v>
      </c>
      <c r="B7" s="240" t="s">
        <v>344</v>
      </c>
      <c r="C7" s="254" t="s">
        <v>645</v>
      </c>
      <c r="D7" s="255" t="s">
        <v>646</v>
      </c>
    </row>
    <row r="8" spans="1:4" ht="29.25" customHeight="1" x14ac:dyDescent="0.2">
      <c r="A8" s="485" t="s">
        <v>628</v>
      </c>
      <c r="B8" s="485"/>
      <c r="C8" s="256">
        <f>SUM(C9:C10)</f>
        <v>-1500</v>
      </c>
      <c r="D8" s="256">
        <f>SUM(D9:D10)</f>
        <v>-2000</v>
      </c>
    </row>
    <row r="9" spans="1:4" ht="41.45" customHeight="1" x14ac:dyDescent="0.2">
      <c r="A9" s="243" t="s">
        <v>629</v>
      </c>
      <c r="B9" s="244" t="s">
        <v>346</v>
      </c>
      <c r="C9" s="256">
        <v>36000</v>
      </c>
      <c r="D9" s="256">
        <v>50000</v>
      </c>
    </row>
    <row r="10" spans="1:4" ht="41.1" customHeight="1" x14ac:dyDescent="0.2">
      <c r="A10" s="243" t="s">
        <v>630</v>
      </c>
      <c r="B10" s="244" t="s">
        <v>348</v>
      </c>
      <c r="C10" s="256">
        <v>-37500</v>
      </c>
      <c r="D10" s="256">
        <v>-52000</v>
      </c>
    </row>
    <row r="11" spans="1:4" ht="23.25" customHeight="1" x14ac:dyDescent="0.2">
      <c r="A11" s="482" t="s">
        <v>631</v>
      </c>
      <c r="B11" s="482"/>
      <c r="C11" s="257">
        <f>SUM(C12:C13)</f>
        <v>0</v>
      </c>
      <c r="D11" s="257">
        <f>SUM(D12:D13)</f>
        <v>0</v>
      </c>
    </row>
    <row r="12" spans="1:4" ht="53.25" customHeight="1" x14ac:dyDescent="0.2">
      <c r="A12" s="243" t="s">
        <v>632</v>
      </c>
      <c r="B12" s="244" t="s">
        <v>350</v>
      </c>
      <c r="C12" s="256"/>
      <c r="D12" s="256"/>
    </row>
    <row r="13" spans="1:4" ht="58.35" customHeight="1" x14ac:dyDescent="0.2">
      <c r="A13" s="243" t="s">
        <v>633</v>
      </c>
      <c r="B13" s="244" t="s">
        <v>352</v>
      </c>
      <c r="C13" s="256">
        <v>0</v>
      </c>
      <c r="D13" s="256">
        <v>0</v>
      </c>
    </row>
    <row r="14" spans="1:4" ht="33" customHeight="1" x14ac:dyDescent="0.2">
      <c r="A14" s="480" t="s">
        <v>634</v>
      </c>
      <c r="B14" s="481"/>
      <c r="C14" s="256">
        <f>C15</f>
        <v>-15000</v>
      </c>
      <c r="D14" s="256">
        <f>D15</f>
        <v>-10000</v>
      </c>
    </row>
    <row r="15" spans="1:4" ht="96" customHeight="1" x14ac:dyDescent="0.2">
      <c r="A15" s="243" t="s">
        <v>635</v>
      </c>
      <c r="B15" s="248" t="s">
        <v>636</v>
      </c>
      <c r="C15" s="258">
        <v>-15000</v>
      </c>
      <c r="D15" s="258">
        <v>-10000</v>
      </c>
    </row>
    <row r="16" spans="1:4" ht="48.75" customHeight="1" x14ac:dyDescent="0.2">
      <c r="A16" s="478" t="s">
        <v>637</v>
      </c>
      <c r="B16" s="479"/>
      <c r="C16" s="256">
        <f>C17</f>
        <v>15000</v>
      </c>
      <c r="D16" s="256">
        <f>D17</f>
        <v>10000</v>
      </c>
    </row>
    <row r="17" spans="1:4" ht="66.75" customHeight="1" x14ac:dyDescent="0.2">
      <c r="A17" s="243" t="s">
        <v>638</v>
      </c>
      <c r="B17" s="248" t="s">
        <v>356</v>
      </c>
      <c r="C17" s="258">
        <v>15000</v>
      </c>
      <c r="D17" s="258">
        <v>10000</v>
      </c>
    </row>
    <row r="18" spans="1:4" ht="0.75" hidden="1" customHeight="1" x14ac:dyDescent="0.2">
      <c r="A18" s="478" t="s">
        <v>647</v>
      </c>
      <c r="B18" s="479"/>
      <c r="C18" s="256">
        <v>0</v>
      </c>
      <c r="D18" s="256">
        <v>0</v>
      </c>
    </row>
    <row r="19" spans="1:4" ht="69.75" hidden="1" customHeight="1" x14ac:dyDescent="0.2">
      <c r="A19" s="243" t="s">
        <v>638</v>
      </c>
      <c r="B19" s="248" t="s">
        <v>648</v>
      </c>
      <c r="C19" s="258">
        <v>0</v>
      </c>
      <c r="D19" s="258">
        <v>0</v>
      </c>
    </row>
    <row r="20" spans="1:4" ht="27.75" customHeight="1" x14ac:dyDescent="0.2">
      <c r="A20" s="243" t="s">
        <v>639</v>
      </c>
      <c r="B20" s="250" t="s">
        <v>640</v>
      </c>
      <c r="C20" s="256">
        <v>1500</v>
      </c>
      <c r="D20" s="256">
        <v>2000</v>
      </c>
    </row>
    <row r="21" spans="1:4" ht="33" customHeight="1" x14ac:dyDescent="0.2">
      <c r="A21" s="482" t="s">
        <v>641</v>
      </c>
      <c r="B21" s="482"/>
      <c r="C21" s="256">
        <f>C11+C8+C14+C16+C20</f>
        <v>0</v>
      </c>
      <c r="D21" s="256">
        <f>D11+D8+D14+D16+D20</f>
        <v>0</v>
      </c>
    </row>
    <row r="22" spans="1:4" x14ac:dyDescent="0.2">
      <c r="A22" s="474"/>
      <c r="B22" s="474"/>
      <c r="C22" s="474"/>
    </row>
    <row r="23" spans="1:4" x14ac:dyDescent="0.2">
      <c r="A23" s="252"/>
      <c r="B23" s="252"/>
      <c r="C23" s="259"/>
      <c r="D23" s="259"/>
    </row>
    <row r="24" spans="1:4" x14ac:dyDescent="0.2">
      <c r="A24" s="252"/>
      <c r="B24" s="252"/>
      <c r="C24" s="252"/>
    </row>
    <row r="25" spans="1:4" x14ac:dyDescent="0.2">
      <c r="A25" s="252"/>
      <c r="B25" s="252"/>
      <c r="C25" s="252"/>
    </row>
    <row r="26" spans="1:4" x14ac:dyDescent="0.2">
      <c r="A26" s="252"/>
      <c r="B26" s="252"/>
      <c r="C26" s="252"/>
    </row>
    <row r="27" spans="1:4" x14ac:dyDescent="0.2">
      <c r="A27" s="252"/>
      <c r="B27" s="252"/>
      <c r="C27" s="252"/>
    </row>
    <row r="28" spans="1:4" x14ac:dyDescent="0.2">
      <c r="A28" s="252"/>
      <c r="B28" s="252"/>
      <c r="C28" s="252"/>
    </row>
    <row r="29" spans="1:4" x14ac:dyDescent="0.2">
      <c r="A29" s="252"/>
      <c r="B29" s="252"/>
      <c r="C29" s="252"/>
    </row>
    <row r="30" spans="1:4" x14ac:dyDescent="0.2">
      <c r="A30" s="252"/>
      <c r="B30" s="252"/>
      <c r="C30" s="252"/>
    </row>
    <row r="31" spans="1:4" x14ac:dyDescent="0.2">
      <c r="A31" s="252"/>
      <c r="B31" s="252"/>
      <c r="C31" s="252"/>
    </row>
    <row r="32" spans="1:4" x14ac:dyDescent="0.2">
      <c r="A32" s="252"/>
      <c r="B32" s="252"/>
      <c r="C32" s="252"/>
    </row>
    <row r="33" spans="1:3" x14ac:dyDescent="0.2">
      <c r="A33" s="252"/>
      <c r="B33" s="252"/>
      <c r="C33" s="252"/>
    </row>
    <row r="34" spans="1:3" x14ac:dyDescent="0.2">
      <c r="A34" s="252"/>
      <c r="B34" s="252"/>
      <c r="C34" s="252"/>
    </row>
    <row r="35" spans="1:3" x14ac:dyDescent="0.2">
      <c r="A35" s="252"/>
      <c r="B35" s="252"/>
      <c r="C35" s="252"/>
    </row>
    <row r="36" spans="1:3" x14ac:dyDescent="0.2">
      <c r="A36" s="252"/>
      <c r="B36" s="252"/>
      <c r="C36" s="252"/>
    </row>
    <row r="37" spans="1:3" x14ac:dyDescent="0.2">
      <c r="A37" s="252"/>
      <c r="B37" s="252"/>
      <c r="C37" s="252"/>
    </row>
    <row r="38" spans="1:3" x14ac:dyDescent="0.2">
      <c r="A38" s="252"/>
      <c r="B38" s="252"/>
      <c r="C38" s="252"/>
    </row>
    <row r="39" spans="1:3" x14ac:dyDescent="0.2">
      <c r="A39" s="252"/>
      <c r="B39" s="252"/>
      <c r="C39" s="252"/>
    </row>
    <row r="40" spans="1:3" x14ac:dyDescent="0.2">
      <c r="A40" s="252"/>
      <c r="B40" s="252"/>
      <c r="C40" s="252"/>
    </row>
    <row r="41" spans="1:3" x14ac:dyDescent="0.2">
      <c r="A41" s="252"/>
      <c r="B41" s="252"/>
      <c r="C41" s="252"/>
    </row>
    <row r="42" spans="1:3" x14ac:dyDescent="0.2">
      <c r="A42" s="252"/>
      <c r="B42" s="252"/>
      <c r="C42" s="252"/>
    </row>
  </sheetData>
  <mergeCells count="11">
    <mergeCell ref="A11:B11"/>
    <mergeCell ref="B1:D1"/>
    <mergeCell ref="B2:D2"/>
    <mergeCell ref="B3:D3"/>
    <mergeCell ref="A5:D5"/>
    <mergeCell ref="A8:B8"/>
    <mergeCell ref="A14:B14"/>
    <mergeCell ref="A16:B16"/>
    <mergeCell ref="A18:B18"/>
    <mergeCell ref="A21:B21"/>
    <mergeCell ref="A22:C2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H25" sqref="H25"/>
    </sheetView>
  </sheetViews>
  <sheetFormatPr defaultRowHeight="12.75" x14ac:dyDescent="0.2"/>
  <cols>
    <col min="1" max="1" width="58.5703125" style="260" customWidth="1"/>
    <col min="2" max="2" width="21.42578125" style="262" customWidth="1"/>
    <col min="3" max="256" width="9.140625" style="260"/>
    <col min="257" max="257" width="58.5703125" style="260" customWidth="1"/>
    <col min="258" max="258" width="21.42578125" style="260" customWidth="1"/>
    <col min="259" max="512" width="9.140625" style="260"/>
    <col min="513" max="513" width="58.5703125" style="260" customWidth="1"/>
    <col min="514" max="514" width="21.42578125" style="260" customWidth="1"/>
    <col min="515" max="768" width="9.140625" style="260"/>
    <col min="769" max="769" width="58.5703125" style="260" customWidth="1"/>
    <col min="770" max="770" width="21.42578125" style="260" customWidth="1"/>
    <col min="771" max="1024" width="9.140625" style="260"/>
    <col min="1025" max="1025" width="58.5703125" style="260" customWidth="1"/>
    <col min="1026" max="1026" width="21.42578125" style="260" customWidth="1"/>
    <col min="1027" max="1280" width="9.140625" style="260"/>
    <col min="1281" max="1281" width="58.5703125" style="260" customWidth="1"/>
    <col min="1282" max="1282" width="21.42578125" style="260" customWidth="1"/>
    <col min="1283" max="1536" width="9.140625" style="260"/>
    <col min="1537" max="1537" width="58.5703125" style="260" customWidth="1"/>
    <col min="1538" max="1538" width="21.42578125" style="260" customWidth="1"/>
    <col min="1539" max="1792" width="9.140625" style="260"/>
    <col min="1793" max="1793" width="58.5703125" style="260" customWidth="1"/>
    <col min="1794" max="1794" width="21.42578125" style="260" customWidth="1"/>
    <col min="1795" max="2048" width="9.140625" style="260"/>
    <col min="2049" max="2049" width="58.5703125" style="260" customWidth="1"/>
    <col min="2050" max="2050" width="21.42578125" style="260" customWidth="1"/>
    <col min="2051" max="2304" width="9.140625" style="260"/>
    <col min="2305" max="2305" width="58.5703125" style="260" customWidth="1"/>
    <col min="2306" max="2306" width="21.42578125" style="260" customWidth="1"/>
    <col min="2307" max="2560" width="9.140625" style="260"/>
    <col min="2561" max="2561" width="58.5703125" style="260" customWidth="1"/>
    <col min="2562" max="2562" width="21.42578125" style="260" customWidth="1"/>
    <col min="2563" max="2816" width="9.140625" style="260"/>
    <col min="2817" max="2817" width="58.5703125" style="260" customWidth="1"/>
    <col min="2818" max="2818" width="21.42578125" style="260" customWidth="1"/>
    <col min="2819" max="3072" width="9.140625" style="260"/>
    <col min="3073" max="3073" width="58.5703125" style="260" customWidth="1"/>
    <col min="3074" max="3074" width="21.42578125" style="260" customWidth="1"/>
    <col min="3075" max="3328" width="9.140625" style="260"/>
    <col min="3329" max="3329" width="58.5703125" style="260" customWidth="1"/>
    <col min="3330" max="3330" width="21.42578125" style="260" customWidth="1"/>
    <col min="3331" max="3584" width="9.140625" style="260"/>
    <col min="3585" max="3585" width="58.5703125" style="260" customWidth="1"/>
    <col min="3586" max="3586" width="21.42578125" style="260" customWidth="1"/>
    <col min="3587" max="3840" width="9.140625" style="260"/>
    <col min="3841" max="3841" width="58.5703125" style="260" customWidth="1"/>
    <col min="3842" max="3842" width="21.42578125" style="260" customWidth="1"/>
    <col min="3843" max="4096" width="9.140625" style="260"/>
    <col min="4097" max="4097" width="58.5703125" style="260" customWidth="1"/>
    <col min="4098" max="4098" width="21.42578125" style="260" customWidth="1"/>
    <col min="4099" max="4352" width="9.140625" style="260"/>
    <col min="4353" max="4353" width="58.5703125" style="260" customWidth="1"/>
    <col min="4354" max="4354" width="21.42578125" style="260" customWidth="1"/>
    <col min="4355" max="4608" width="9.140625" style="260"/>
    <col min="4609" max="4609" width="58.5703125" style="260" customWidth="1"/>
    <col min="4610" max="4610" width="21.42578125" style="260" customWidth="1"/>
    <col min="4611" max="4864" width="9.140625" style="260"/>
    <col min="4865" max="4865" width="58.5703125" style="260" customWidth="1"/>
    <col min="4866" max="4866" width="21.42578125" style="260" customWidth="1"/>
    <col min="4867" max="5120" width="9.140625" style="260"/>
    <col min="5121" max="5121" width="58.5703125" style="260" customWidth="1"/>
    <col min="5122" max="5122" width="21.42578125" style="260" customWidth="1"/>
    <col min="5123" max="5376" width="9.140625" style="260"/>
    <col min="5377" max="5377" width="58.5703125" style="260" customWidth="1"/>
    <col min="5378" max="5378" width="21.42578125" style="260" customWidth="1"/>
    <col min="5379" max="5632" width="9.140625" style="260"/>
    <col min="5633" max="5633" width="58.5703125" style="260" customWidth="1"/>
    <col min="5634" max="5634" width="21.42578125" style="260" customWidth="1"/>
    <col min="5635" max="5888" width="9.140625" style="260"/>
    <col min="5889" max="5889" width="58.5703125" style="260" customWidth="1"/>
    <col min="5890" max="5890" width="21.42578125" style="260" customWidth="1"/>
    <col min="5891" max="6144" width="9.140625" style="260"/>
    <col min="6145" max="6145" width="58.5703125" style="260" customWidth="1"/>
    <col min="6146" max="6146" width="21.42578125" style="260" customWidth="1"/>
    <col min="6147" max="6400" width="9.140625" style="260"/>
    <col min="6401" max="6401" width="58.5703125" style="260" customWidth="1"/>
    <col min="6402" max="6402" width="21.42578125" style="260" customWidth="1"/>
    <col min="6403" max="6656" width="9.140625" style="260"/>
    <col min="6657" max="6657" width="58.5703125" style="260" customWidth="1"/>
    <col min="6658" max="6658" width="21.42578125" style="260" customWidth="1"/>
    <col min="6659" max="6912" width="9.140625" style="260"/>
    <col min="6913" max="6913" width="58.5703125" style="260" customWidth="1"/>
    <col min="6914" max="6914" width="21.42578125" style="260" customWidth="1"/>
    <col min="6915" max="7168" width="9.140625" style="260"/>
    <col min="7169" max="7169" width="58.5703125" style="260" customWidth="1"/>
    <col min="7170" max="7170" width="21.42578125" style="260" customWidth="1"/>
    <col min="7171" max="7424" width="9.140625" style="260"/>
    <col min="7425" max="7425" width="58.5703125" style="260" customWidth="1"/>
    <col min="7426" max="7426" width="21.42578125" style="260" customWidth="1"/>
    <col min="7427" max="7680" width="9.140625" style="260"/>
    <col min="7681" max="7681" width="58.5703125" style="260" customWidth="1"/>
    <col min="7682" max="7682" width="21.42578125" style="260" customWidth="1"/>
    <col min="7683" max="7936" width="9.140625" style="260"/>
    <col min="7937" max="7937" width="58.5703125" style="260" customWidth="1"/>
    <col min="7938" max="7938" width="21.42578125" style="260" customWidth="1"/>
    <col min="7939" max="8192" width="9.140625" style="260"/>
    <col min="8193" max="8193" width="58.5703125" style="260" customWidth="1"/>
    <col min="8194" max="8194" width="21.42578125" style="260" customWidth="1"/>
    <col min="8195" max="8448" width="9.140625" style="260"/>
    <col min="8449" max="8449" width="58.5703125" style="260" customWidth="1"/>
    <col min="8450" max="8450" width="21.42578125" style="260" customWidth="1"/>
    <col min="8451" max="8704" width="9.140625" style="260"/>
    <col min="8705" max="8705" width="58.5703125" style="260" customWidth="1"/>
    <col min="8706" max="8706" width="21.42578125" style="260" customWidth="1"/>
    <col min="8707" max="8960" width="9.140625" style="260"/>
    <col min="8961" max="8961" width="58.5703125" style="260" customWidth="1"/>
    <col min="8962" max="8962" width="21.42578125" style="260" customWidth="1"/>
    <col min="8963" max="9216" width="9.140625" style="260"/>
    <col min="9217" max="9217" width="58.5703125" style="260" customWidth="1"/>
    <col min="9218" max="9218" width="21.42578125" style="260" customWidth="1"/>
    <col min="9219" max="9472" width="9.140625" style="260"/>
    <col min="9473" max="9473" width="58.5703125" style="260" customWidth="1"/>
    <col min="9474" max="9474" width="21.42578125" style="260" customWidth="1"/>
    <col min="9475" max="9728" width="9.140625" style="260"/>
    <col min="9729" max="9729" width="58.5703125" style="260" customWidth="1"/>
    <col min="9730" max="9730" width="21.42578125" style="260" customWidth="1"/>
    <col min="9731" max="9984" width="9.140625" style="260"/>
    <col min="9985" max="9985" width="58.5703125" style="260" customWidth="1"/>
    <col min="9986" max="9986" width="21.42578125" style="260" customWidth="1"/>
    <col min="9987" max="10240" width="9.140625" style="260"/>
    <col min="10241" max="10241" width="58.5703125" style="260" customWidth="1"/>
    <col min="10242" max="10242" width="21.42578125" style="260" customWidth="1"/>
    <col min="10243" max="10496" width="9.140625" style="260"/>
    <col min="10497" max="10497" width="58.5703125" style="260" customWidth="1"/>
    <col min="10498" max="10498" width="21.42578125" style="260" customWidth="1"/>
    <col min="10499" max="10752" width="9.140625" style="260"/>
    <col min="10753" max="10753" width="58.5703125" style="260" customWidth="1"/>
    <col min="10754" max="10754" width="21.42578125" style="260" customWidth="1"/>
    <col min="10755" max="11008" width="9.140625" style="260"/>
    <col min="11009" max="11009" width="58.5703125" style="260" customWidth="1"/>
    <col min="11010" max="11010" width="21.42578125" style="260" customWidth="1"/>
    <col min="11011" max="11264" width="9.140625" style="260"/>
    <col min="11265" max="11265" width="58.5703125" style="260" customWidth="1"/>
    <col min="11266" max="11266" width="21.42578125" style="260" customWidth="1"/>
    <col min="11267" max="11520" width="9.140625" style="260"/>
    <col min="11521" max="11521" width="58.5703125" style="260" customWidth="1"/>
    <col min="11522" max="11522" width="21.42578125" style="260" customWidth="1"/>
    <col min="11523" max="11776" width="9.140625" style="260"/>
    <col min="11777" max="11777" width="58.5703125" style="260" customWidth="1"/>
    <col min="11778" max="11778" width="21.42578125" style="260" customWidth="1"/>
    <col min="11779" max="12032" width="9.140625" style="260"/>
    <col min="12033" max="12033" width="58.5703125" style="260" customWidth="1"/>
    <col min="12034" max="12034" width="21.42578125" style="260" customWidth="1"/>
    <col min="12035" max="12288" width="9.140625" style="260"/>
    <col min="12289" max="12289" width="58.5703125" style="260" customWidth="1"/>
    <col min="12290" max="12290" width="21.42578125" style="260" customWidth="1"/>
    <col min="12291" max="12544" width="9.140625" style="260"/>
    <col min="12545" max="12545" width="58.5703125" style="260" customWidth="1"/>
    <col min="12546" max="12546" width="21.42578125" style="260" customWidth="1"/>
    <col min="12547" max="12800" width="9.140625" style="260"/>
    <col min="12801" max="12801" width="58.5703125" style="260" customWidth="1"/>
    <col min="12802" max="12802" width="21.42578125" style="260" customWidth="1"/>
    <col min="12803" max="13056" width="9.140625" style="260"/>
    <col min="13057" max="13057" width="58.5703125" style="260" customWidth="1"/>
    <col min="13058" max="13058" width="21.42578125" style="260" customWidth="1"/>
    <col min="13059" max="13312" width="9.140625" style="260"/>
    <col min="13313" max="13313" width="58.5703125" style="260" customWidth="1"/>
    <col min="13314" max="13314" width="21.42578125" style="260" customWidth="1"/>
    <col min="13315" max="13568" width="9.140625" style="260"/>
    <col min="13569" max="13569" width="58.5703125" style="260" customWidth="1"/>
    <col min="13570" max="13570" width="21.42578125" style="260" customWidth="1"/>
    <col min="13571" max="13824" width="9.140625" style="260"/>
    <col min="13825" max="13825" width="58.5703125" style="260" customWidth="1"/>
    <col min="13826" max="13826" width="21.42578125" style="260" customWidth="1"/>
    <col min="13827" max="14080" width="9.140625" style="260"/>
    <col min="14081" max="14081" width="58.5703125" style="260" customWidth="1"/>
    <col min="14082" max="14082" width="21.42578125" style="260" customWidth="1"/>
    <col min="14083" max="14336" width="9.140625" style="260"/>
    <col min="14337" max="14337" width="58.5703125" style="260" customWidth="1"/>
    <col min="14338" max="14338" width="21.42578125" style="260" customWidth="1"/>
    <col min="14339" max="14592" width="9.140625" style="260"/>
    <col min="14593" max="14593" width="58.5703125" style="260" customWidth="1"/>
    <col min="14594" max="14594" width="21.42578125" style="260" customWidth="1"/>
    <col min="14595" max="14848" width="9.140625" style="260"/>
    <col min="14849" max="14849" width="58.5703125" style="260" customWidth="1"/>
    <col min="14850" max="14850" width="21.42578125" style="260" customWidth="1"/>
    <col min="14851" max="15104" width="9.140625" style="260"/>
    <col min="15105" max="15105" width="58.5703125" style="260" customWidth="1"/>
    <col min="15106" max="15106" width="21.42578125" style="260" customWidth="1"/>
    <col min="15107" max="15360" width="9.140625" style="260"/>
    <col min="15361" max="15361" width="58.5703125" style="260" customWidth="1"/>
    <col min="15362" max="15362" width="21.42578125" style="260" customWidth="1"/>
    <col min="15363" max="15616" width="9.140625" style="260"/>
    <col min="15617" max="15617" width="58.5703125" style="260" customWidth="1"/>
    <col min="15618" max="15618" width="21.42578125" style="260" customWidth="1"/>
    <col min="15619" max="15872" width="9.140625" style="260"/>
    <col min="15873" max="15873" width="58.5703125" style="260" customWidth="1"/>
    <col min="15874" max="15874" width="21.42578125" style="260" customWidth="1"/>
    <col min="15875" max="16128" width="9.140625" style="260"/>
    <col min="16129" max="16129" width="58.5703125" style="260" customWidth="1"/>
    <col min="16130" max="16130" width="21.42578125" style="260" customWidth="1"/>
    <col min="16131" max="16384" width="9.140625" style="260"/>
  </cols>
  <sheetData>
    <row r="1" spans="1:2" ht="12.75" customHeight="1" x14ac:dyDescent="0.2">
      <c r="A1" s="488" t="s">
        <v>649</v>
      </c>
      <c r="B1" s="488"/>
    </row>
    <row r="2" spans="1:2" ht="12.75" customHeight="1" x14ac:dyDescent="0.2">
      <c r="A2" s="488" t="s">
        <v>358</v>
      </c>
      <c r="B2" s="488"/>
    </row>
    <row r="3" spans="1:2" ht="12.75" customHeight="1" x14ac:dyDescent="0.2">
      <c r="A3" s="488" t="s">
        <v>650</v>
      </c>
      <c r="B3" s="488"/>
    </row>
    <row r="4" spans="1:2" x14ac:dyDescent="0.2">
      <c r="A4" s="261"/>
    </row>
    <row r="5" spans="1:2" ht="42" customHeight="1" x14ac:dyDescent="0.3">
      <c r="A5" s="489" t="s">
        <v>651</v>
      </c>
      <c r="B5" s="489"/>
    </row>
    <row r="6" spans="1:2" ht="18.75" x14ac:dyDescent="0.3">
      <c r="A6" s="263"/>
      <c r="B6" s="264"/>
    </row>
    <row r="7" spans="1:2" ht="12.75" customHeight="1" x14ac:dyDescent="0.2">
      <c r="A7" s="490" t="s">
        <v>652</v>
      </c>
      <c r="B7" s="491" t="s">
        <v>653</v>
      </c>
    </row>
    <row r="8" spans="1:2" x14ac:dyDescent="0.2">
      <c r="A8" s="490"/>
      <c r="B8" s="492"/>
    </row>
    <row r="9" spans="1:2" ht="15" x14ac:dyDescent="0.2">
      <c r="A9" s="486" t="s">
        <v>654</v>
      </c>
      <c r="B9" s="487"/>
    </row>
    <row r="10" spans="1:2" ht="14.25" x14ac:dyDescent="0.2">
      <c r="A10" s="265" t="s">
        <v>655</v>
      </c>
      <c r="B10" s="266">
        <f>B11+B12</f>
        <v>76500</v>
      </c>
    </row>
    <row r="11" spans="1:2" ht="31.5" hidden="1" customHeight="1" x14ac:dyDescent="0.25">
      <c r="A11" s="267" t="s">
        <v>656</v>
      </c>
      <c r="B11" s="268">
        <v>0</v>
      </c>
    </row>
    <row r="12" spans="1:2" ht="30" x14ac:dyDescent="0.25">
      <c r="A12" s="267" t="s">
        <v>657</v>
      </c>
      <c r="B12" s="268">
        <v>76500</v>
      </c>
    </row>
    <row r="13" spans="1:2" ht="28.5" x14ac:dyDescent="0.2">
      <c r="A13" s="265" t="s">
        <v>658</v>
      </c>
      <c r="B13" s="266">
        <f>B14+B15</f>
        <v>53620</v>
      </c>
    </row>
    <row r="14" spans="1:2" ht="45" x14ac:dyDescent="0.25">
      <c r="A14" s="267" t="s">
        <v>659</v>
      </c>
      <c r="B14" s="269">
        <v>33620</v>
      </c>
    </row>
    <row r="15" spans="1:2" ht="30" x14ac:dyDescent="0.25">
      <c r="A15" s="267" t="s">
        <v>660</v>
      </c>
      <c r="B15" s="269">
        <v>20000</v>
      </c>
    </row>
    <row r="16" spans="1:2" x14ac:dyDescent="0.2">
      <c r="B16" s="270"/>
    </row>
  </sheetData>
  <mergeCells count="7">
    <mergeCell ref="A9:B9"/>
    <mergeCell ref="A1:B1"/>
    <mergeCell ref="A2:B2"/>
    <mergeCell ref="A3:B3"/>
    <mergeCell ref="A5:B5"/>
    <mergeCell ref="A7:A8"/>
    <mergeCell ref="B7:B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activeCell="A11" sqref="A11:XFD11"/>
    </sheetView>
  </sheetViews>
  <sheetFormatPr defaultColWidth="9.140625" defaultRowHeight="12.75" x14ac:dyDescent="0.2"/>
  <cols>
    <col min="1" max="1" width="58.5703125" style="260" customWidth="1"/>
    <col min="2" max="2" width="18.42578125" style="262" customWidth="1"/>
    <col min="3" max="3" width="18" style="260" customWidth="1"/>
    <col min="4" max="256" width="9.140625" style="260"/>
    <col min="257" max="257" width="58.5703125" style="260" customWidth="1"/>
    <col min="258" max="258" width="18.42578125" style="260" customWidth="1"/>
    <col min="259" max="259" width="18" style="260" customWidth="1"/>
    <col min="260" max="512" width="9.140625" style="260"/>
    <col min="513" max="513" width="58.5703125" style="260" customWidth="1"/>
    <col min="514" max="514" width="18.42578125" style="260" customWidth="1"/>
    <col min="515" max="515" width="18" style="260" customWidth="1"/>
    <col min="516" max="768" width="9.140625" style="260"/>
    <col min="769" max="769" width="58.5703125" style="260" customWidth="1"/>
    <col min="770" max="770" width="18.42578125" style="260" customWidth="1"/>
    <col min="771" max="771" width="18" style="260" customWidth="1"/>
    <col min="772" max="1024" width="9.140625" style="260"/>
    <col min="1025" max="1025" width="58.5703125" style="260" customWidth="1"/>
    <col min="1026" max="1026" width="18.42578125" style="260" customWidth="1"/>
    <col min="1027" max="1027" width="18" style="260" customWidth="1"/>
    <col min="1028" max="1280" width="9.140625" style="260"/>
    <col min="1281" max="1281" width="58.5703125" style="260" customWidth="1"/>
    <col min="1282" max="1282" width="18.42578125" style="260" customWidth="1"/>
    <col min="1283" max="1283" width="18" style="260" customWidth="1"/>
    <col min="1284" max="1536" width="9.140625" style="260"/>
    <col min="1537" max="1537" width="58.5703125" style="260" customWidth="1"/>
    <col min="1538" max="1538" width="18.42578125" style="260" customWidth="1"/>
    <col min="1539" max="1539" width="18" style="260" customWidth="1"/>
    <col min="1540" max="1792" width="9.140625" style="260"/>
    <col min="1793" max="1793" width="58.5703125" style="260" customWidth="1"/>
    <col min="1794" max="1794" width="18.42578125" style="260" customWidth="1"/>
    <col min="1795" max="1795" width="18" style="260" customWidth="1"/>
    <col min="1796" max="2048" width="9.140625" style="260"/>
    <col min="2049" max="2049" width="58.5703125" style="260" customWidth="1"/>
    <col min="2050" max="2050" width="18.42578125" style="260" customWidth="1"/>
    <col min="2051" max="2051" width="18" style="260" customWidth="1"/>
    <col min="2052" max="2304" width="9.140625" style="260"/>
    <col min="2305" max="2305" width="58.5703125" style="260" customWidth="1"/>
    <col min="2306" max="2306" width="18.42578125" style="260" customWidth="1"/>
    <col min="2307" max="2307" width="18" style="260" customWidth="1"/>
    <col min="2308" max="2560" width="9.140625" style="260"/>
    <col min="2561" max="2561" width="58.5703125" style="260" customWidth="1"/>
    <col min="2562" max="2562" width="18.42578125" style="260" customWidth="1"/>
    <col min="2563" max="2563" width="18" style="260" customWidth="1"/>
    <col min="2564" max="2816" width="9.140625" style="260"/>
    <col min="2817" max="2817" width="58.5703125" style="260" customWidth="1"/>
    <col min="2818" max="2818" width="18.42578125" style="260" customWidth="1"/>
    <col min="2819" max="2819" width="18" style="260" customWidth="1"/>
    <col min="2820" max="3072" width="9.140625" style="260"/>
    <col min="3073" max="3073" width="58.5703125" style="260" customWidth="1"/>
    <col min="3074" max="3074" width="18.42578125" style="260" customWidth="1"/>
    <col min="3075" max="3075" width="18" style="260" customWidth="1"/>
    <col min="3076" max="3328" width="9.140625" style="260"/>
    <col min="3329" max="3329" width="58.5703125" style="260" customWidth="1"/>
    <col min="3330" max="3330" width="18.42578125" style="260" customWidth="1"/>
    <col min="3331" max="3331" width="18" style="260" customWidth="1"/>
    <col min="3332" max="3584" width="9.140625" style="260"/>
    <col min="3585" max="3585" width="58.5703125" style="260" customWidth="1"/>
    <col min="3586" max="3586" width="18.42578125" style="260" customWidth="1"/>
    <col min="3587" max="3587" width="18" style="260" customWidth="1"/>
    <col min="3588" max="3840" width="9.140625" style="260"/>
    <col min="3841" max="3841" width="58.5703125" style="260" customWidth="1"/>
    <col min="3842" max="3842" width="18.42578125" style="260" customWidth="1"/>
    <col min="3843" max="3843" width="18" style="260" customWidth="1"/>
    <col min="3844" max="4096" width="9.140625" style="260"/>
    <col min="4097" max="4097" width="58.5703125" style="260" customWidth="1"/>
    <col min="4098" max="4098" width="18.42578125" style="260" customWidth="1"/>
    <col min="4099" max="4099" width="18" style="260" customWidth="1"/>
    <col min="4100" max="4352" width="9.140625" style="260"/>
    <col min="4353" max="4353" width="58.5703125" style="260" customWidth="1"/>
    <col min="4354" max="4354" width="18.42578125" style="260" customWidth="1"/>
    <col min="4355" max="4355" width="18" style="260" customWidth="1"/>
    <col min="4356" max="4608" width="9.140625" style="260"/>
    <col min="4609" max="4609" width="58.5703125" style="260" customWidth="1"/>
    <col min="4610" max="4610" width="18.42578125" style="260" customWidth="1"/>
    <col min="4611" max="4611" width="18" style="260" customWidth="1"/>
    <col min="4612" max="4864" width="9.140625" style="260"/>
    <col min="4865" max="4865" width="58.5703125" style="260" customWidth="1"/>
    <col min="4866" max="4866" width="18.42578125" style="260" customWidth="1"/>
    <col min="4867" max="4867" width="18" style="260" customWidth="1"/>
    <col min="4868" max="5120" width="9.140625" style="260"/>
    <col min="5121" max="5121" width="58.5703125" style="260" customWidth="1"/>
    <col min="5122" max="5122" width="18.42578125" style="260" customWidth="1"/>
    <col min="5123" max="5123" width="18" style="260" customWidth="1"/>
    <col min="5124" max="5376" width="9.140625" style="260"/>
    <col min="5377" max="5377" width="58.5703125" style="260" customWidth="1"/>
    <col min="5378" max="5378" width="18.42578125" style="260" customWidth="1"/>
    <col min="5379" max="5379" width="18" style="260" customWidth="1"/>
    <col min="5380" max="5632" width="9.140625" style="260"/>
    <col min="5633" max="5633" width="58.5703125" style="260" customWidth="1"/>
    <col min="5634" max="5634" width="18.42578125" style="260" customWidth="1"/>
    <col min="5635" max="5635" width="18" style="260" customWidth="1"/>
    <col min="5636" max="5888" width="9.140625" style="260"/>
    <col min="5889" max="5889" width="58.5703125" style="260" customWidth="1"/>
    <col min="5890" max="5890" width="18.42578125" style="260" customWidth="1"/>
    <col min="5891" max="5891" width="18" style="260" customWidth="1"/>
    <col min="5892" max="6144" width="9.140625" style="260"/>
    <col min="6145" max="6145" width="58.5703125" style="260" customWidth="1"/>
    <col min="6146" max="6146" width="18.42578125" style="260" customWidth="1"/>
    <col min="6147" max="6147" width="18" style="260" customWidth="1"/>
    <col min="6148" max="6400" width="9.140625" style="260"/>
    <col min="6401" max="6401" width="58.5703125" style="260" customWidth="1"/>
    <col min="6402" max="6402" width="18.42578125" style="260" customWidth="1"/>
    <col min="6403" max="6403" width="18" style="260" customWidth="1"/>
    <col min="6404" max="6656" width="9.140625" style="260"/>
    <col min="6657" max="6657" width="58.5703125" style="260" customWidth="1"/>
    <col min="6658" max="6658" width="18.42578125" style="260" customWidth="1"/>
    <col min="6659" max="6659" width="18" style="260" customWidth="1"/>
    <col min="6660" max="6912" width="9.140625" style="260"/>
    <col min="6913" max="6913" width="58.5703125" style="260" customWidth="1"/>
    <col min="6914" max="6914" width="18.42578125" style="260" customWidth="1"/>
    <col min="6915" max="6915" width="18" style="260" customWidth="1"/>
    <col min="6916" max="7168" width="9.140625" style="260"/>
    <col min="7169" max="7169" width="58.5703125" style="260" customWidth="1"/>
    <col min="7170" max="7170" width="18.42578125" style="260" customWidth="1"/>
    <col min="7171" max="7171" width="18" style="260" customWidth="1"/>
    <col min="7172" max="7424" width="9.140625" style="260"/>
    <col min="7425" max="7425" width="58.5703125" style="260" customWidth="1"/>
    <col min="7426" max="7426" width="18.42578125" style="260" customWidth="1"/>
    <col min="7427" max="7427" width="18" style="260" customWidth="1"/>
    <col min="7428" max="7680" width="9.140625" style="260"/>
    <col min="7681" max="7681" width="58.5703125" style="260" customWidth="1"/>
    <col min="7682" max="7682" width="18.42578125" style="260" customWidth="1"/>
    <col min="7683" max="7683" width="18" style="260" customWidth="1"/>
    <col min="7684" max="7936" width="9.140625" style="260"/>
    <col min="7937" max="7937" width="58.5703125" style="260" customWidth="1"/>
    <col min="7938" max="7938" width="18.42578125" style="260" customWidth="1"/>
    <col min="7939" max="7939" width="18" style="260" customWidth="1"/>
    <col min="7940" max="8192" width="9.140625" style="260"/>
    <col min="8193" max="8193" width="58.5703125" style="260" customWidth="1"/>
    <col min="8194" max="8194" width="18.42578125" style="260" customWidth="1"/>
    <col min="8195" max="8195" width="18" style="260" customWidth="1"/>
    <col min="8196" max="8448" width="9.140625" style="260"/>
    <col min="8449" max="8449" width="58.5703125" style="260" customWidth="1"/>
    <col min="8450" max="8450" width="18.42578125" style="260" customWidth="1"/>
    <col min="8451" max="8451" width="18" style="260" customWidth="1"/>
    <col min="8452" max="8704" width="9.140625" style="260"/>
    <col min="8705" max="8705" width="58.5703125" style="260" customWidth="1"/>
    <col min="8706" max="8706" width="18.42578125" style="260" customWidth="1"/>
    <col min="8707" max="8707" width="18" style="260" customWidth="1"/>
    <col min="8708" max="8960" width="9.140625" style="260"/>
    <col min="8961" max="8961" width="58.5703125" style="260" customWidth="1"/>
    <col min="8962" max="8962" width="18.42578125" style="260" customWidth="1"/>
    <col min="8963" max="8963" width="18" style="260" customWidth="1"/>
    <col min="8964" max="9216" width="9.140625" style="260"/>
    <col min="9217" max="9217" width="58.5703125" style="260" customWidth="1"/>
    <col min="9218" max="9218" width="18.42578125" style="260" customWidth="1"/>
    <col min="9219" max="9219" width="18" style="260" customWidth="1"/>
    <col min="9220" max="9472" width="9.140625" style="260"/>
    <col min="9473" max="9473" width="58.5703125" style="260" customWidth="1"/>
    <col min="9474" max="9474" width="18.42578125" style="260" customWidth="1"/>
    <col min="9475" max="9475" width="18" style="260" customWidth="1"/>
    <col min="9476" max="9728" width="9.140625" style="260"/>
    <col min="9729" max="9729" width="58.5703125" style="260" customWidth="1"/>
    <col min="9730" max="9730" width="18.42578125" style="260" customWidth="1"/>
    <col min="9731" max="9731" width="18" style="260" customWidth="1"/>
    <col min="9732" max="9984" width="9.140625" style="260"/>
    <col min="9985" max="9985" width="58.5703125" style="260" customWidth="1"/>
    <col min="9986" max="9986" width="18.42578125" style="260" customWidth="1"/>
    <col min="9987" max="9987" width="18" style="260" customWidth="1"/>
    <col min="9988" max="10240" width="9.140625" style="260"/>
    <col min="10241" max="10241" width="58.5703125" style="260" customWidth="1"/>
    <col min="10242" max="10242" width="18.42578125" style="260" customWidth="1"/>
    <col min="10243" max="10243" width="18" style="260" customWidth="1"/>
    <col min="10244" max="10496" width="9.140625" style="260"/>
    <col min="10497" max="10497" width="58.5703125" style="260" customWidth="1"/>
    <col min="10498" max="10498" width="18.42578125" style="260" customWidth="1"/>
    <col min="10499" max="10499" width="18" style="260" customWidth="1"/>
    <col min="10500" max="10752" width="9.140625" style="260"/>
    <col min="10753" max="10753" width="58.5703125" style="260" customWidth="1"/>
    <col min="10754" max="10754" width="18.42578125" style="260" customWidth="1"/>
    <col min="10755" max="10755" width="18" style="260" customWidth="1"/>
    <col min="10756" max="11008" width="9.140625" style="260"/>
    <col min="11009" max="11009" width="58.5703125" style="260" customWidth="1"/>
    <col min="11010" max="11010" width="18.42578125" style="260" customWidth="1"/>
    <col min="11011" max="11011" width="18" style="260" customWidth="1"/>
    <col min="11012" max="11264" width="9.140625" style="260"/>
    <col min="11265" max="11265" width="58.5703125" style="260" customWidth="1"/>
    <col min="11266" max="11266" width="18.42578125" style="260" customWidth="1"/>
    <col min="11267" max="11267" width="18" style="260" customWidth="1"/>
    <col min="11268" max="11520" width="9.140625" style="260"/>
    <col min="11521" max="11521" width="58.5703125" style="260" customWidth="1"/>
    <col min="11522" max="11522" width="18.42578125" style="260" customWidth="1"/>
    <col min="11523" max="11523" width="18" style="260" customWidth="1"/>
    <col min="11524" max="11776" width="9.140625" style="260"/>
    <col min="11777" max="11777" width="58.5703125" style="260" customWidth="1"/>
    <col min="11778" max="11778" width="18.42578125" style="260" customWidth="1"/>
    <col min="11779" max="11779" width="18" style="260" customWidth="1"/>
    <col min="11780" max="12032" width="9.140625" style="260"/>
    <col min="12033" max="12033" width="58.5703125" style="260" customWidth="1"/>
    <col min="12034" max="12034" width="18.42578125" style="260" customWidth="1"/>
    <col min="12035" max="12035" width="18" style="260" customWidth="1"/>
    <col min="12036" max="12288" width="9.140625" style="260"/>
    <col min="12289" max="12289" width="58.5703125" style="260" customWidth="1"/>
    <col min="12290" max="12290" width="18.42578125" style="260" customWidth="1"/>
    <col min="12291" max="12291" width="18" style="260" customWidth="1"/>
    <col min="12292" max="12544" width="9.140625" style="260"/>
    <col min="12545" max="12545" width="58.5703125" style="260" customWidth="1"/>
    <col min="12546" max="12546" width="18.42578125" style="260" customWidth="1"/>
    <col min="12547" max="12547" width="18" style="260" customWidth="1"/>
    <col min="12548" max="12800" width="9.140625" style="260"/>
    <col min="12801" max="12801" width="58.5703125" style="260" customWidth="1"/>
    <col min="12802" max="12802" width="18.42578125" style="260" customWidth="1"/>
    <col min="12803" max="12803" width="18" style="260" customWidth="1"/>
    <col min="12804" max="13056" width="9.140625" style="260"/>
    <col min="13057" max="13057" width="58.5703125" style="260" customWidth="1"/>
    <col min="13058" max="13058" width="18.42578125" style="260" customWidth="1"/>
    <col min="13059" max="13059" width="18" style="260" customWidth="1"/>
    <col min="13060" max="13312" width="9.140625" style="260"/>
    <col min="13313" max="13313" width="58.5703125" style="260" customWidth="1"/>
    <col min="13314" max="13314" width="18.42578125" style="260" customWidth="1"/>
    <col min="13315" max="13315" width="18" style="260" customWidth="1"/>
    <col min="13316" max="13568" width="9.140625" style="260"/>
    <col min="13569" max="13569" width="58.5703125" style="260" customWidth="1"/>
    <col min="13570" max="13570" width="18.42578125" style="260" customWidth="1"/>
    <col min="13571" max="13571" width="18" style="260" customWidth="1"/>
    <col min="13572" max="13824" width="9.140625" style="260"/>
    <col min="13825" max="13825" width="58.5703125" style="260" customWidth="1"/>
    <col min="13826" max="13826" width="18.42578125" style="260" customWidth="1"/>
    <col min="13827" max="13827" width="18" style="260" customWidth="1"/>
    <col min="13828" max="14080" width="9.140625" style="260"/>
    <col min="14081" max="14081" width="58.5703125" style="260" customWidth="1"/>
    <col min="14082" max="14082" width="18.42578125" style="260" customWidth="1"/>
    <col min="14083" max="14083" width="18" style="260" customWidth="1"/>
    <col min="14084" max="14336" width="9.140625" style="260"/>
    <col min="14337" max="14337" width="58.5703125" style="260" customWidth="1"/>
    <col min="14338" max="14338" width="18.42578125" style="260" customWidth="1"/>
    <col min="14339" max="14339" width="18" style="260" customWidth="1"/>
    <col min="14340" max="14592" width="9.140625" style="260"/>
    <col min="14593" max="14593" width="58.5703125" style="260" customWidth="1"/>
    <col min="14594" max="14594" width="18.42578125" style="260" customWidth="1"/>
    <col min="14595" max="14595" width="18" style="260" customWidth="1"/>
    <col min="14596" max="14848" width="9.140625" style="260"/>
    <col min="14849" max="14849" width="58.5703125" style="260" customWidth="1"/>
    <col min="14850" max="14850" width="18.42578125" style="260" customWidth="1"/>
    <col min="14851" max="14851" width="18" style="260" customWidth="1"/>
    <col min="14852" max="15104" width="9.140625" style="260"/>
    <col min="15105" max="15105" width="58.5703125" style="260" customWidth="1"/>
    <col min="15106" max="15106" width="18.42578125" style="260" customWidth="1"/>
    <col min="15107" max="15107" width="18" style="260" customWidth="1"/>
    <col min="15108" max="15360" width="9.140625" style="260"/>
    <col min="15361" max="15361" width="58.5703125" style="260" customWidth="1"/>
    <col min="15362" max="15362" width="18.42578125" style="260" customWidth="1"/>
    <col min="15363" max="15363" width="18" style="260" customWidth="1"/>
    <col min="15364" max="15616" width="9.140625" style="260"/>
    <col min="15617" max="15617" width="58.5703125" style="260" customWidth="1"/>
    <col min="15618" max="15618" width="18.42578125" style="260" customWidth="1"/>
    <col min="15619" max="15619" width="18" style="260" customWidth="1"/>
    <col min="15620" max="15872" width="9.140625" style="260"/>
    <col min="15873" max="15873" width="58.5703125" style="260" customWidth="1"/>
    <col min="15874" max="15874" width="18.42578125" style="260" customWidth="1"/>
    <col min="15875" max="15875" width="18" style="260" customWidth="1"/>
    <col min="15876" max="16128" width="9.140625" style="260"/>
    <col min="16129" max="16129" width="58.5703125" style="260" customWidth="1"/>
    <col min="16130" max="16130" width="18.42578125" style="260" customWidth="1"/>
    <col min="16131" max="16131" width="18" style="260" customWidth="1"/>
    <col min="16132" max="16384" width="9.140625" style="260"/>
  </cols>
  <sheetData>
    <row r="1" spans="1:3" ht="12.75" customHeight="1" x14ac:dyDescent="0.2">
      <c r="A1" s="488" t="s">
        <v>661</v>
      </c>
      <c r="B1" s="488"/>
      <c r="C1" s="488"/>
    </row>
    <row r="2" spans="1:3" ht="12.75" customHeight="1" x14ac:dyDescent="0.2">
      <c r="A2" s="488" t="s">
        <v>358</v>
      </c>
      <c r="B2" s="488"/>
      <c r="C2" s="488"/>
    </row>
    <row r="3" spans="1:3" ht="12.75" customHeight="1" x14ac:dyDescent="0.2">
      <c r="A3" s="488" t="s">
        <v>340</v>
      </c>
      <c r="B3" s="488"/>
      <c r="C3" s="488"/>
    </row>
    <row r="4" spans="1:3" x14ac:dyDescent="0.2">
      <c r="A4" s="261"/>
    </row>
    <row r="5" spans="1:3" ht="39" customHeight="1" x14ac:dyDescent="0.3">
      <c r="A5" s="489" t="s">
        <v>662</v>
      </c>
      <c r="B5" s="489"/>
      <c r="C5" s="489"/>
    </row>
    <row r="6" spans="1:3" ht="18.75" customHeight="1" x14ac:dyDescent="0.3">
      <c r="A6" s="263"/>
      <c r="B6" s="264"/>
    </row>
    <row r="7" spans="1:3" ht="38.25" customHeight="1" x14ac:dyDescent="0.2">
      <c r="A7" s="494" t="s">
        <v>652</v>
      </c>
      <c r="B7" s="496" t="s">
        <v>663</v>
      </c>
      <c r="C7" s="496" t="s">
        <v>664</v>
      </c>
    </row>
    <row r="8" spans="1:3" ht="29.25" customHeight="1" x14ac:dyDescent="0.2">
      <c r="A8" s="495"/>
      <c r="B8" s="497"/>
      <c r="C8" s="497"/>
    </row>
    <row r="9" spans="1:3" ht="27" customHeight="1" x14ac:dyDescent="0.2">
      <c r="A9" s="486" t="s">
        <v>654</v>
      </c>
      <c r="B9" s="493"/>
      <c r="C9" s="271"/>
    </row>
    <row r="10" spans="1:3" ht="18" customHeight="1" x14ac:dyDescent="0.2">
      <c r="A10" s="265" t="s">
        <v>655</v>
      </c>
      <c r="B10" s="266">
        <f>B11+B12</f>
        <v>36000</v>
      </c>
      <c r="C10" s="266">
        <f>C11+C12</f>
        <v>50000</v>
      </c>
    </row>
    <row r="11" spans="1:3" ht="34.5" customHeight="1" x14ac:dyDescent="0.25">
      <c r="A11" s="267" t="s">
        <v>656</v>
      </c>
      <c r="B11" s="268">
        <v>0</v>
      </c>
      <c r="C11" s="269">
        <v>0</v>
      </c>
    </row>
    <row r="12" spans="1:3" ht="32.25" customHeight="1" x14ac:dyDescent="0.25">
      <c r="A12" s="267" t="s">
        <v>657</v>
      </c>
      <c r="B12" s="268">
        <v>36000</v>
      </c>
      <c r="C12" s="269">
        <v>50000</v>
      </c>
    </row>
    <row r="13" spans="1:3" ht="35.25" customHeight="1" x14ac:dyDescent="0.2">
      <c r="A13" s="265" t="s">
        <v>658</v>
      </c>
      <c r="B13" s="266">
        <f>B14+B15</f>
        <v>37500</v>
      </c>
      <c r="C13" s="266">
        <f>C14+C15</f>
        <v>52000</v>
      </c>
    </row>
    <row r="14" spans="1:3" ht="43.5" customHeight="1" x14ac:dyDescent="0.25">
      <c r="A14" s="267" t="s">
        <v>659</v>
      </c>
      <c r="B14" s="269">
        <v>0</v>
      </c>
      <c r="C14" s="269">
        <v>0</v>
      </c>
    </row>
    <row r="15" spans="1:3" ht="36" customHeight="1" x14ac:dyDescent="0.25">
      <c r="A15" s="267" t="s">
        <v>660</v>
      </c>
      <c r="B15" s="269">
        <v>37500</v>
      </c>
      <c r="C15" s="269">
        <v>52000</v>
      </c>
    </row>
  </sheetData>
  <mergeCells count="8">
    <mergeCell ref="A9:B9"/>
    <mergeCell ref="A1:C1"/>
    <mergeCell ref="A2:C2"/>
    <mergeCell ref="A3:C3"/>
    <mergeCell ref="A5:C5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37" sqref="H37"/>
    </sheetView>
  </sheetViews>
  <sheetFormatPr defaultRowHeight="12.75" x14ac:dyDescent="0.2"/>
  <cols>
    <col min="1" max="1" width="28" style="272" customWidth="1"/>
    <col min="2" max="2" width="18.7109375" style="274" customWidth="1"/>
    <col min="3" max="3" width="19.28515625" style="272" customWidth="1"/>
    <col min="4" max="4" width="14.28515625" style="272" customWidth="1"/>
    <col min="5" max="5" width="16" style="272" customWidth="1"/>
    <col min="6" max="256" width="9.140625" style="272"/>
    <col min="257" max="257" width="28" style="272" customWidth="1"/>
    <col min="258" max="258" width="18.7109375" style="272" customWidth="1"/>
    <col min="259" max="259" width="19.28515625" style="272" customWidth="1"/>
    <col min="260" max="260" width="14.28515625" style="272" customWidth="1"/>
    <col min="261" max="261" width="16" style="272" customWidth="1"/>
    <col min="262" max="512" width="9.140625" style="272"/>
    <col min="513" max="513" width="28" style="272" customWidth="1"/>
    <col min="514" max="514" width="18.7109375" style="272" customWidth="1"/>
    <col min="515" max="515" width="19.28515625" style="272" customWidth="1"/>
    <col min="516" max="516" width="14.28515625" style="272" customWidth="1"/>
    <col min="517" max="517" width="16" style="272" customWidth="1"/>
    <col min="518" max="768" width="9.140625" style="272"/>
    <col min="769" max="769" width="28" style="272" customWidth="1"/>
    <col min="770" max="770" width="18.7109375" style="272" customWidth="1"/>
    <col min="771" max="771" width="19.28515625" style="272" customWidth="1"/>
    <col min="772" max="772" width="14.28515625" style="272" customWidth="1"/>
    <col min="773" max="773" width="16" style="272" customWidth="1"/>
    <col min="774" max="1024" width="9.140625" style="272"/>
    <col min="1025" max="1025" width="28" style="272" customWidth="1"/>
    <col min="1026" max="1026" width="18.7109375" style="272" customWidth="1"/>
    <col min="1027" max="1027" width="19.28515625" style="272" customWidth="1"/>
    <col min="1028" max="1028" width="14.28515625" style="272" customWidth="1"/>
    <col min="1029" max="1029" width="16" style="272" customWidth="1"/>
    <col min="1030" max="1280" width="9.140625" style="272"/>
    <col min="1281" max="1281" width="28" style="272" customWidth="1"/>
    <col min="1282" max="1282" width="18.7109375" style="272" customWidth="1"/>
    <col min="1283" max="1283" width="19.28515625" style="272" customWidth="1"/>
    <col min="1284" max="1284" width="14.28515625" style="272" customWidth="1"/>
    <col min="1285" max="1285" width="16" style="272" customWidth="1"/>
    <col min="1286" max="1536" width="9.140625" style="272"/>
    <col min="1537" max="1537" width="28" style="272" customWidth="1"/>
    <col min="1538" max="1538" width="18.7109375" style="272" customWidth="1"/>
    <col min="1539" max="1539" width="19.28515625" style="272" customWidth="1"/>
    <col min="1540" max="1540" width="14.28515625" style="272" customWidth="1"/>
    <col min="1541" max="1541" width="16" style="272" customWidth="1"/>
    <col min="1542" max="1792" width="9.140625" style="272"/>
    <col min="1793" max="1793" width="28" style="272" customWidth="1"/>
    <col min="1794" max="1794" width="18.7109375" style="272" customWidth="1"/>
    <col min="1795" max="1795" width="19.28515625" style="272" customWidth="1"/>
    <col min="1796" max="1796" width="14.28515625" style="272" customWidth="1"/>
    <col min="1797" max="1797" width="16" style="272" customWidth="1"/>
    <col min="1798" max="2048" width="9.140625" style="272"/>
    <col min="2049" max="2049" width="28" style="272" customWidth="1"/>
    <col min="2050" max="2050" width="18.7109375" style="272" customWidth="1"/>
    <col min="2051" max="2051" width="19.28515625" style="272" customWidth="1"/>
    <col min="2052" max="2052" width="14.28515625" style="272" customWidth="1"/>
    <col min="2053" max="2053" width="16" style="272" customWidth="1"/>
    <col min="2054" max="2304" width="9.140625" style="272"/>
    <col min="2305" max="2305" width="28" style="272" customWidth="1"/>
    <col min="2306" max="2306" width="18.7109375" style="272" customWidth="1"/>
    <col min="2307" max="2307" width="19.28515625" style="272" customWidth="1"/>
    <col min="2308" max="2308" width="14.28515625" style="272" customWidth="1"/>
    <col min="2309" max="2309" width="16" style="272" customWidth="1"/>
    <col min="2310" max="2560" width="9.140625" style="272"/>
    <col min="2561" max="2561" width="28" style="272" customWidth="1"/>
    <col min="2562" max="2562" width="18.7109375" style="272" customWidth="1"/>
    <col min="2563" max="2563" width="19.28515625" style="272" customWidth="1"/>
    <col min="2564" max="2564" width="14.28515625" style="272" customWidth="1"/>
    <col min="2565" max="2565" width="16" style="272" customWidth="1"/>
    <col min="2566" max="2816" width="9.140625" style="272"/>
    <col min="2817" max="2817" width="28" style="272" customWidth="1"/>
    <col min="2818" max="2818" width="18.7109375" style="272" customWidth="1"/>
    <col min="2819" max="2819" width="19.28515625" style="272" customWidth="1"/>
    <col min="2820" max="2820" width="14.28515625" style="272" customWidth="1"/>
    <col min="2821" max="2821" width="16" style="272" customWidth="1"/>
    <col min="2822" max="3072" width="9.140625" style="272"/>
    <col min="3073" max="3073" width="28" style="272" customWidth="1"/>
    <col min="3074" max="3074" width="18.7109375" style="272" customWidth="1"/>
    <col min="3075" max="3075" width="19.28515625" style="272" customWidth="1"/>
    <col min="3076" max="3076" width="14.28515625" style="272" customWidth="1"/>
    <col min="3077" max="3077" width="16" style="272" customWidth="1"/>
    <col min="3078" max="3328" width="9.140625" style="272"/>
    <col min="3329" max="3329" width="28" style="272" customWidth="1"/>
    <col min="3330" max="3330" width="18.7109375" style="272" customWidth="1"/>
    <col min="3331" max="3331" width="19.28515625" style="272" customWidth="1"/>
    <col min="3332" max="3332" width="14.28515625" style="272" customWidth="1"/>
    <col min="3333" max="3333" width="16" style="272" customWidth="1"/>
    <col min="3334" max="3584" width="9.140625" style="272"/>
    <col min="3585" max="3585" width="28" style="272" customWidth="1"/>
    <col min="3586" max="3586" width="18.7109375" style="272" customWidth="1"/>
    <col min="3587" max="3587" width="19.28515625" style="272" customWidth="1"/>
    <col min="3588" max="3588" width="14.28515625" style="272" customWidth="1"/>
    <col min="3589" max="3589" width="16" style="272" customWidth="1"/>
    <col min="3590" max="3840" width="9.140625" style="272"/>
    <col min="3841" max="3841" width="28" style="272" customWidth="1"/>
    <col min="3842" max="3842" width="18.7109375" style="272" customWidth="1"/>
    <col min="3843" max="3843" width="19.28515625" style="272" customWidth="1"/>
    <col min="3844" max="3844" width="14.28515625" style="272" customWidth="1"/>
    <col min="3845" max="3845" width="16" style="272" customWidth="1"/>
    <col min="3846" max="4096" width="9.140625" style="272"/>
    <col min="4097" max="4097" width="28" style="272" customWidth="1"/>
    <col min="4098" max="4098" width="18.7109375" style="272" customWidth="1"/>
    <col min="4099" max="4099" width="19.28515625" style="272" customWidth="1"/>
    <col min="4100" max="4100" width="14.28515625" style="272" customWidth="1"/>
    <col min="4101" max="4101" width="16" style="272" customWidth="1"/>
    <col min="4102" max="4352" width="9.140625" style="272"/>
    <col min="4353" max="4353" width="28" style="272" customWidth="1"/>
    <col min="4354" max="4354" width="18.7109375" style="272" customWidth="1"/>
    <col min="4355" max="4355" width="19.28515625" style="272" customWidth="1"/>
    <col min="4356" max="4356" width="14.28515625" style="272" customWidth="1"/>
    <col min="4357" max="4357" width="16" style="272" customWidth="1"/>
    <col min="4358" max="4608" width="9.140625" style="272"/>
    <col min="4609" max="4609" width="28" style="272" customWidth="1"/>
    <col min="4610" max="4610" width="18.7109375" style="272" customWidth="1"/>
    <col min="4611" max="4611" width="19.28515625" style="272" customWidth="1"/>
    <col min="4612" max="4612" width="14.28515625" style="272" customWidth="1"/>
    <col min="4613" max="4613" width="16" style="272" customWidth="1"/>
    <col min="4614" max="4864" width="9.140625" style="272"/>
    <col min="4865" max="4865" width="28" style="272" customWidth="1"/>
    <col min="4866" max="4866" width="18.7109375" style="272" customWidth="1"/>
    <col min="4867" max="4867" width="19.28515625" style="272" customWidth="1"/>
    <col min="4868" max="4868" width="14.28515625" style="272" customWidth="1"/>
    <col min="4869" max="4869" width="16" style="272" customWidth="1"/>
    <col min="4870" max="5120" width="9.140625" style="272"/>
    <col min="5121" max="5121" width="28" style="272" customWidth="1"/>
    <col min="5122" max="5122" width="18.7109375" style="272" customWidth="1"/>
    <col min="5123" max="5123" width="19.28515625" style="272" customWidth="1"/>
    <col min="5124" max="5124" width="14.28515625" style="272" customWidth="1"/>
    <col min="5125" max="5125" width="16" style="272" customWidth="1"/>
    <col min="5126" max="5376" width="9.140625" style="272"/>
    <col min="5377" max="5377" width="28" style="272" customWidth="1"/>
    <col min="5378" max="5378" width="18.7109375" style="272" customWidth="1"/>
    <col min="5379" max="5379" width="19.28515625" style="272" customWidth="1"/>
    <col min="5380" max="5380" width="14.28515625" style="272" customWidth="1"/>
    <col min="5381" max="5381" width="16" style="272" customWidth="1"/>
    <col min="5382" max="5632" width="9.140625" style="272"/>
    <col min="5633" max="5633" width="28" style="272" customWidth="1"/>
    <col min="5634" max="5634" width="18.7109375" style="272" customWidth="1"/>
    <col min="5635" max="5635" width="19.28515625" style="272" customWidth="1"/>
    <col min="5636" max="5636" width="14.28515625" style="272" customWidth="1"/>
    <col min="5637" max="5637" width="16" style="272" customWidth="1"/>
    <col min="5638" max="5888" width="9.140625" style="272"/>
    <col min="5889" max="5889" width="28" style="272" customWidth="1"/>
    <col min="5890" max="5890" width="18.7109375" style="272" customWidth="1"/>
    <col min="5891" max="5891" width="19.28515625" style="272" customWidth="1"/>
    <col min="5892" max="5892" width="14.28515625" style="272" customWidth="1"/>
    <col min="5893" max="5893" width="16" style="272" customWidth="1"/>
    <col min="5894" max="6144" width="9.140625" style="272"/>
    <col min="6145" max="6145" width="28" style="272" customWidth="1"/>
    <col min="6146" max="6146" width="18.7109375" style="272" customWidth="1"/>
    <col min="6147" max="6147" width="19.28515625" style="272" customWidth="1"/>
    <col min="6148" max="6148" width="14.28515625" style="272" customWidth="1"/>
    <col min="6149" max="6149" width="16" style="272" customWidth="1"/>
    <col min="6150" max="6400" width="9.140625" style="272"/>
    <col min="6401" max="6401" width="28" style="272" customWidth="1"/>
    <col min="6402" max="6402" width="18.7109375" style="272" customWidth="1"/>
    <col min="6403" max="6403" width="19.28515625" style="272" customWidth="1"/>
    <col min="6404" max="6404" width="14.28515625" style="272" customWidth="1"/>
    <col min="6405" max="6405" width="16" style="272" customWidth="1"/>
    <col min="6406" max="6656" width="9.140625" style="272"/>
    <col min="6657" max="6657" width="28" style="272" customWidth="1"/>
    <col min="6658" max="6658" width="18.7109375" style="272" customWidth="1"/>
    <col min="6659" max="6659" width="19.28515625" style="272" customWidth="1"/>
    <col min="6660" max="6660" width="14.28515625" style="272" customWidth="1"/>
    <col min="6661" max="6661" width="16" style="272" customWidth="1"/>
    <col min="6662" max="6912" width="9.140625" style="272"/>
    <col min="6913" max="6913" width="28" style="272" customWidth="1"/>
    <col min="6914" max="6914" width="18.7109375" style="272" customWidth="1"/>
    <col min="6915" max="6915" width="19.28515625" style="272" customWidth="1"/>
    <col min="6916" max="6916" width="14.28515625" style="272" customWidth="1"/>
    <col min="6917" max="6917" width="16" style="272" customWidth="1"/>
    <col min="6918" max="7168" width="9.140625" style="272"/>
    <col min="7169" max="7169" width="28" style="272" customWidth="1"/>
    <col min="7170" max="7170" width="18.7109375" style="272" customWidth="1"/>
    <col min="7171" max="7171" width="19.28515625" style="272" customWidth="1"/>
    <col min="7172" max="7172" width="14.28515625" style="272" customWidth="1"/>
    <col min="7173" max="7173" width="16" style="272" customWidth="1"/>
    <col min="7174" max="7424" width="9.140625" style="272"/>
    <col min="7425" max="7425" width="28" style="272" customWidth="1"/>
    <col min="7426" max="7426" width="18.7109375" style="272" customWidth="1"/>
    <col min="7427" max="7427" width="19.28515625" style="272" customWidth="1"/>
    <col min="7428" max="7428" width="14.28515625" style="272" customWidth="1"/>
    <col min="7429" max="7429" width="16" style="272" customWidth="1"/>
    <col min="7430" max="7680" width="9.140625" style="272"/>
    <col min="7681" max="7681" width="28" style="272" customWidth="1"/>
    <col min="7682" max="7682" width="18.7109375" style="272" customWidth="1"/>
    <col min="7683" max="7683" width="19.28515625" style="272" customWidth="1"/>
    <col min="7684" max="7684" width="14.28515625" style="272" customWidth="1"/>
    <col min="7685" max="7685" width="16" style="272" customWidth="1"/>
    <col min="7686" max="7936" width="9.140625" style="272"/>
    <col min="7937" max="7937" width="28" style="272" customWidth="1"/>
    <col min="7938" max="7938" width="18.7109375" style="272" customWidth="1"/>
    <col min="7939" max="7939" width="19.28515625" style="272" customWidth="1"/>
    <col min="7940" max="7940" width="14.28515625" style="272" customWidth="1"/>
    <col min="7941" max="7941" width="16" style="272" customWidth="1"/>
    <col min="7942" max="8192" width="9.140625" style="272"/>
    <col min="8193" max="8193" width="28" style="272" customWidth="1"/>
    <col min="8194" max="8194" width="18.7109375" style="272" customWidth="1"/>
    <col min="8195" max="8195" width="19.28515625" style="272" customWidth="1"/>
    <col min="8196" max="8196" width="14.28515625" style="272" customWidth="1"/>
    <col min="8197" max="8197" width="16" style="272" customWidth="1"/>
    <col min="8198" max="8448" width="9.140625" style="272"/>
    <col min="8449" max="8449" width="28" style="272" customWidth="1"/>
    <col min="8450" max="8450" width="18.7109375" style="272" customWidth="1"/>
    <col min="8451" max="8451" width="19.28515625" style="272" customWidth="1"/>
    <col min="8452" max="8452" width="14.28515625" style="272" customWidth="1"/>
    <col min="8453" max="8453" width="16" style="272" customWidth="1"/>
    <col min="8454" max="8704" width="9.140625" style="272"/>
    <col min="8705" max="8705" width="28" style="272" customWidth="1"/>
    <col min="8706" max="8706" width="18.7109375" style="272" customWidth="1"/>
    <col min="8707" max="8707" width="19.28515625" style="272" customWidth="1"/>
    <col min="8708" max="8708" width="14.28515625" style="272" customWidth="1"/>
    <col min="8709" max="8709" width="16" style="272" customWidth="1"/>
    <col min="8710" max="8960" width="9.140625" style="272"/>
    <col min="8961" max="8961" width="28" style="272" customWidth="1"/>
    <col min="8962" max="8962" width="18.7109375" style="272" customWidth="1"/>
    <col min="8963" max="8963" width="19.28515625" style="272" customWidth="1"/>
    <col min="8964" max="8964" width="14.28515625" style="272" customWidth="1"/>
    <col min="8965" max="8965" width="16" style="272" customWidth="1"/>
    <col min="8966" max="9216" width="9.140625" style="272"/>
    <col min="9217" max="9217" width="28" style="272" customWidth="1"/>
    <col min="9218" max="9218" width="18.7109375" style="272" customWidth="1"/>
    <col min="9219" max="9219" width="19.28515625" style="272" customWidth="1"/>
    <col min="9220" max="9220" width="14.28515625" style="272" customWidth="1"/>
    <col min="9221" max="9221" width="16" style="272" customWidth="1"/>
    <col min="9222" max="9472" width="9.140625" style="272"/>
    <col min="9473" max="9473" width="28" style="272" customWidth="1"/>
    <col min="9474" max="9474" width="18.7109375" style="272" customWidth="1"/>
    <col min="9475" max="9475" width="19.28515625" style="272" customWidth="1"/>
    <col min="9476" max="9476" width="14.28515625" style="272" customWidth="1"/>
    <col min="9477" max="9477" width="16" style="272" customWidth="1"/>
    <col min="9478" max="9728" width="9.140625" style="272"/>
    <col min="9729" max="9729" width="28" style="272" customWidth="1"/>
    <col min="9730" max="9730" width="18.7109375" style="272" customWidth="1"/>
    <col min="9731" max="9731" width="19.28515625" style="272" customWidth="1"/>
    <col min="9732" max="9732" width="14.28515625" style="272" customWidth="1"/>
    <col min="9733" max="9733" width="16" style="272" customWidth="1"/>
    <col min="9734" max="9984" width="9.140625" style="272"/>
    <col min="9985" max="9985" width="28" style="272" customWidth="1"/>
    <col min="9986" max="9986" width="18.7109375" style="272" customWidth="1"/>
    <col min="9987" max="9987" width="19.28515625" style="272" customWidth="1"/>
    <col min="9988" max="9988" width="14.28515625" style="272" customWidth="1"/>
    <col min="9989" max="9989" width="16" style="272" customWidth="1"/>
    <col min="9990" max="10240" width="9.140625" style="272"/>
    <col min="10241" max="10241" width="28" style="272" customWidth="1"/>
    <col min="10242" max="10242" width="18.7109375" style="272" customWidth="1"/>
    <col min="10243" max="10243" width="19.28515625" style="272" customWidth="1"/>
    <col min="10244" max="10244" width="14.28515625" style="272" customWidth="1"/>
    <col min="10245" max="10245" width="16" style="272" customWidth="1"/>
    <col min="10246" max="10496" width="9.140625" style="272"/>
    <col min="10497" max="10497" width="28" style="272" customWidth="1"/>
    <col min="10498" max="10498" width="18.7109375" style="272" customWidth="1"/>
    <col min="10499" max="10499" width="19.28515625" style="272" customWidth="1"/>
    <col min="10500" max="10500" width="14.28515625" style="272" customWidth="1"/>
    <col min="10501" max="10501" width="16" style="272" customWidth="1"/>
    <col min="10502" max="10752" width="9.140625" style="272"/>
    <col min="10753" max="10753" width="28" style="272" customWidth="1"/>
    <col min="10754" max="10754" width="18.7109375" style="272" customWidth="1"/>
    <col min="10755" max="10755" width="19.28515625" style="272" customWidth="1"/>
    <col min="10756" max="10756" width="14.28515625" style="272" customWidth="1"/>
    <col min="10757" max="10757" width="16" style="272" customWidth="1"/>
    <col min="10758" max="11008" width="9.140625" style="272"/>
    <col min="11009" max="11009" width="28" style="272" customWidth="1"/>
    <col min="11010" max="11010" width="18.7109375" style="272" customWidth="1"/>
    <col min="11011" max="11011" width="19.28515625" style="272" customWidth="1"/>
    <col min="11012" max="11012" width="14.28515625" style="272" customWidth="1"/>
    <col min="11013" max="11013" width="16" style="272" customWidth="1"/>
    <col min="11014" max="11264" width="9.140625" style="272"/>
    <col min="11265" max="11265" width="28" style="272" customWidth="1"/>
    <col min="11266" max="11266" width="18.7109375" style="272" customWidth="1"/>
    <col min="11267" max="11267" width="19.28515625" style="272" customWidth="1"/>
    <col min="11268" max="11268" width="14.28515625" style="272" customWidth="1"/>
    <col min="11269" max="11269" width="16" style="272" customWidth="1"/>
    <col min="11270" max="11520" width="9.140625" style="272"/>
    <col min="11521" max="11521" width="28" style="272" customWidth="1"/>
    <col min="11522" max="11522" width="18.7109375" style="272" customWidth="1"/>
    <col min="11523" max="11523" width="19.28515625" style="272" customWidth="1"/>
    <col min="11524" max="11524" width="14.28515625" style="272" customWidth="1"/>
    <col min="11525" max="11525" width="16" style="272" customWidth="1"/>
    <col min="11526" max="11776" width="9.140625" style="272"/>
    <col min="11777" max="11777" width="28" style="272" customWidth="1"/>
    <col min="11778" max="11778" width="18.7109375" style="272" customWidth="1"/>
    <col min="11779" max="11779" width="19.28515625" style="272" customWidth="1"/>
    <col min="11780" max="11780" width="14.28515625" style="272" customWidth="1"/>
    <col min="11781" max="11781" width="16" style="272" customWidth="1"/>
    <col min="11782" max="12032" width="9.140625" style="272"/>
    <col min="12033" max="12033" width="28" style="272" customWidth="1"/>
    <col min="12034" max="12034" width="18.7109375" style="272" customWidth="1"/>
    <col min="12035" max="12035" width="19.28515625" style="272" customWidth="1"/>
    <col min="12036" max="12036" width="14.28515625" style="272" customWidth="1"/>
    <col min="12037" max="12037" width="16" style="272" customWidth="1"/>
    <col min="12038" max="12288" width="9.140625" style="272"/>
    <col min="12289" max="12289" width="28" style="272" customWidth="1"/>
    <col min="12290" max="12290" width="18.7109375" style="272" customWidth="1"/>
    <col min="12291" max="12291" width="19.28515625" style="272" customWidth="1"/>
    <col min="12292" max="12292" width="14.28515625" style="272" customWidth="1"/>
    <col min="12293" max="12293" width="16" style="272" customWidth="1"/>
    <col min="12294" max="12544" width="9.140625" style="272"/>
    <col min="12545" max="12545" width="28" style="272" customWidth="1"/>
    <col min="12546" max="12546" width="18.7109375" style="272" customWidth="1"/>
    <col min="12547" max="12547" width="19.28515625" style="272" customWidth="1"/>
    <col min="12548" max="12548" width="14.28515625" style="272" customWidth="1"/>
    <col min="12549" max="12549" width="16" style="272" customWidth="1"/>
    <col min="12550" max="12800" width="9.140625" style="272"/>
    <col min="12801" max="12801" width="28" style="272" customWidth="1"/>
    <col min="12802" max="12802" width="18.7109375" style="272" customWidth="1"/>
    <col min="12803" max="12803" width="19.28515625" style="272" customWidth="1"/>
    <col min="12804" max="12804" width="14.28515625" style="272" customWidth="1"/>
    <col min="12805" max="12805" width="16" style="272" customWidth="1"/>
    <col min="12806" max="13056" width="9.140625" style="272"/>
    <col min="13057" max="13057" width="28" style="272" customWidth="1"/>
    <col min="13058" max="13058" width="18.7109375" style="272" customWidth="1"/>
    <col min="13059" max="13059" width="19.28515625" style="272" customWidth="1"/>
    <col min="13060" max="13060" width="14.28515625" style="272" customWidth="1"/>
    <col min="13061" max="13061" width="16" style="272" customWidth="1"/>
    <col min="13062" max="13312" width="9.140625" style="272"/>
    <col min="13313" max="13313" width="28" style="272" customWidth="1"/>
    <col min="13314" max="13314" width="18.7109375" style="272" customWidth="1"/>
    <col min="13315" max="13315" width="19.28515625" style="272" customWidth="1"/>
    <col min="13316" max="13316" width="14.28515625" style="272" customWidth="1"/>
    <col min="13317" max="13317" width="16" style="272" customWidth="1"/>
    <col min="13318" max="13568" width="9.140625" style="272"/>
    <col min="13569" max="13569" width="28" style="272" customWidth="1"/>
    <col min="13570" max="13570" width="18.7109375" style="272" customWidth="1"/>
    <col min="13571" max="13571" width="19.28515625" style="272" customWidth="1"/>
    <col min="13572" max="13572" width="14.28515625" style="272" customWidth="1"/>
    <col min="13573" max="13573" width="16" style="272" customWidth="1"/>
    <col min="13574" max="13824" width="9.140625" style="272"/>
    <col min="13825" max="13825" width="28" style="272" customWidth="1"/>
    <col min="13826" max="13826" width="18.7109375" style="272" customWidth="1"/>
    <col min="13827" max="13827" width="19.28515625" style="272" customWidth="1"/>
    <col min="13828" max="13828" width="14.28515625" style="272" customWidth="1"/>
    <col min="13829" max="13829" width="16" style="272" customWidth="1"/>
    <col min="13830" max="14080" width="9.140625" style="272"/>
    <col min="14081" max="14081" width="28" style="272" customWidth="1"/>
    <col min="14082" max="14082" width="18.7109375" style="272" customWidth="1"/>
    <col min="14083" max="14083" width="19.28515625" style="272" customWidth="1"/>
    <col min="14084" max="14084" width="14.28515625" style="272" customWidth="1"/>
    <col min="14085" max="14085" width="16" style="272" customWidth="1"/>
    <col min="14086" max="14336" width="9.140625" style="272"/>
    <col min="14337" max="14337" width="28" style="272" customWidth="1"/>
    <col min="14338" max="14338" width="18.7109375" style="272" customWidth="1"/>
    <col min="14339" max="14339" width="19.28515625" style="272" customWidth="1"/>
    <col min="14340" max="14340" width="14.28515625" style="272" customWidth="1"/>
    <col min="14341" max="14341" width="16" style="272" customWidth="1"/>
    <col min="14342" max="14592" width="9.140625" style="272"/>
    <col min="14593" max="14593" width="28" style="272" customWidth="1"/>
    <col min="14594" max="14594" width="18.7109375" style="272" customWidth="1"/>
    <col min="14595" max="14595" width="19.28515625" style="272" customWidth="1"/>
    <col min="14596" max="14596" width="14.28515625" style="272" customWidth="1"/>
    <col min="14597" max="14597" width="16" style="272" customWidth="1"/>
    <col min="14598" max="14848" width="9.140625" style="272"/>
    <col min="14849" max="14849" width="28" style="272" customWidth="1"/>
    <col min="14850" max="14850" width="18.7109375" style="272" customWidth="1"/>
    <col min="14851" max="14851" width="19.28515625" style="272" customWidth="1"/>
    <col min="14852" max="14852" width="14.28515625" style="272" customWidth="1"/>
    <col min="14853" max="14853" width="16" style="272" customWidth="1"/>
    <col min="14854" max="15104" width="9.140625" style="272"/>
    <col min="15105" max="15105" width="28" style="272" customWidth="1"/>
    <col min="15106" max="15106" width="18.7109375" style="272" customWidth="1"/>
    <col min="15107" max="15107" width="19.28515625" style="272" customWidth="1"/>
    <col min="15108" max="15108" width="14.28515625" style="272" customWidth="1"/>
    <col min="15109" max="15109" width="16" style="272" customWidth="1"/>
    <col min="15110" max="15360" width="9.140625" style="272"/>
    <col min="15361" max="15361" width="28" style="272" customWidth="1"/>
    <col min="15362" max="15362" width="18.7109375" style="272" customWidth="1"/>
    <col min="15363" max="15363" width="19.28515625" style="272" customWidth="1"/>
    <col min="15364" max="15364" width="14.28515625" style="272" customWidth="1"/>
    <col min="15365" max="15365" width="16" style="272" customWidth="1"/>
    <col min="15366" max="15616" width="9.140625" style="272"/>
    <col min="15617" max="15617" width="28" style="272" customWidth="1"/>
    <col min="15618" max="15618" width="18.7109375" style="272" customWidth="1"/>
    <col min="15619" max="15619" width="19.28515625" style="272" customWidth="1"/>
    <col min="15620" max="15620" width="14.28515625" style="272" customWidth="1"/>
    <col min="15621" max="15621" width="16" style="272" customWidth="1"/>
    <col min="15622" max="15872" width="9.140625" style="272"/>
    <col min="15873" max="15873" width="28" style="272" customWidth="1"/>
    <col min="15874" max="15874" width="18.7109375" style="272" customWidth="1"/>
    <col min="15875" max="15875" width="19.28515625" style="272" customWidth="1"/>
    <col min="15876" max="15876" width="14.28515625" style="272" customWidth="1"/>
    <col min="15877" max="15877" width="16" style="272" customWidth="1"/>
    <col min="15878" max="16128" width="9.140625" style="272"/>
    <col min="16129" max="16129" width="28" style="272" customWidth="1"/>
    <col min="16130" max="16130" width="18.7109375" style="272" customWidth="1"/>
    <col min="16131" max="16131" width="19.28515625" style="272" customWidth="1"/>
    <col min="16132" max="16132" width="14.28515625" style="272" customWidth="1"/>
    <col min="16133" max="16133" width="16" style="272" customWidth="1"/>
    <col min="16134" max="16384" width="9.140625" style="272"/>
  </cols>
  <sheetData>
    <row r="1" spans="1:9" ht="12.75" customHeight="1" x14ac:dyDescent="0.2">
      <c r="A1" s="501" t="s">
        <v>665</v>
      </c>
      <c r="B1" s="501"/>
      <c r="C1" s="502"/>
      <c r="D1" s="502"/>
      <c r="E1" s="502"/>
    </row>
    <row r="2" spans="1:9" ht="12.75" customHeight="1" x14ac:dyDescent="0.2">
      <c r="A2" s="503" t="s">
        <v>358</v>
      </c>
      <c r="B2" s="503"/>
      <c r="C2" s="504"/>
      <c r="D2" s="504"/>
      <c r="E2" s="504"/>
    </row>
    <row r="3" spans="1:9" ht="12.75" customHeight="1" x14ac:dyDescent="0.2">
      <c r="A3" s="503" t="s">
        <v>340</v>
      </c>
      <c r="B3" s="503"/>
      <c r="C3" s="504"/>
      <c r="D3" s="504"/>
      <c r="E3" s="504"/>
    </row>
    <row r="4" spans="1:9" x14ac:dyDescent="0.2">
      <c r="A4" s="273"/>
    </row>
    <row r="5" spans="1:9" ht="18.75" x14ac:dyDescent="0.3">
      <c r="A5" s="505" t="s">
        <v>666</v>
      </c>
      <c r="B5" s="505"/>
      <c r="C5" s="506"/>
      <c r="D5" s="506"/>
      <c r="E5" s="506"/>
      <c r="H5" s="500"/>
      <c r="I5" s="500"/>
    </row>
    <row r="6" spans="1:9" ht="15" x14ac:dyDescent="0.25">
      <c r="A6" s="498" t="s">
        <v>667</v>
      </c>
      <c r="B6" s="499"/>
      <c r="C6" s="499"/>
      <c r="D6" s="499"/>
      <c r="E6" s="499"/>
      <c r="H6" s="500"/>
      <c r="I6" s="500"/>
    </row>
    <row r="7" spans="1:9" ht="15" x14ac:dyDescent="0.25">
      <c r="A7" s="498" t="s">
        <v>668</v>
      </c>
      <c r="B7" s="499"/>
      <c r="C7" s="499"/>
      <c r="D7" s="499"/>
      <c r="E7" s="499"/>
      <c r="H7" s="500"/>
      <c r="I7" s="500"/>
    </row>
    <row r="8" spans="1:9" ht="18.75" x14ac:dyDescent="0.3">
      <c r="A8" s="510"/>
      <c r="B8" s="511"/>
      <c r="C8" s="511"/>
      <c r="D8" s="511"/>
      <c r="E8" s="511"/>
    </row>
    <row r="9" spans="1:9" ht="12.75" customHeight="1" x14ac:dyDescent="0.2">
      <c r="A9" s="512" t="s">
        <v>669</v>
      </c>
      <c r="B9" s="513" t="s">
        <v>670</v>
      </c>
      <c r="C9" s="515" t="s">
        <v>671</v>
      </c>
      <c r="D9" s="515" t="s">
        <v>672</v>
      </c>
      <c r="E9" s="515" t="s">
        <v>673</v>
      </c>
    </row>
    <row r="10" spans="1:9" s="275" customFormat="1" ht="76.5" customHeight="1" x14ac:dyDescent="0.2">
      <c r="A10" s="512"/>
      <c r="B10" s="514"/>
      <c r="C10" s="516"/>
      <c r="D10" s="516"/>
      <c r="E10" s="516"/>
    </row>
    <row r="11" spans="1:9" ht="14.25" x14ac:dyDescent="0.2">
      <c r="A11" s="276">
        <v>1</v>
      </c>
      <c r="B11" s="277">
        <v>2</v>
      </c>
      <c r="C11" s="278">
        <v>3</v>
      </c>
      <c r="D11" s="278">
        <v>4</v>
      </c>
      <c r="E11" s="278">
        <v>5</v>
      </c>
    </row>
    <row r="12" spans="1:9" ht="85.5" x14ac:dyDescent="0.2">
      <c r="A12" s="279" t="s">
        <v>674</v>
      </c>
      <c r="B12" s="280">
        <v>20000</v>
      </c>
      <c r="C12" s="281" t="s">
        <v>675</v>
      </c>
      <c r="D12" s="282" t="s">
        <v>676</v>
      </c>
      <c r="E12" s="282">
        <v>0</v>
      </c>
    </row>
    <row r="13" spans="1:9" ht="14.25" x14ac:dyDescent="0.2">
      <c r="A13" s="283" t="s">
        <v>677</v>
      </c>
      <c r="B13" s="280">
        <f>B12</f>
        <v>20000</v>
      </c>
      <c r="C13" s="284"/>
      <c r="D13" s="284"/>
      <c r="E13" s="285"/>
    </row>
    <row r="15" spans="1:9" ht="15" x14ac:dyDescent="0.25">
      <c r="A15" s="498" t="s">
        <v>678</v>
      </c>
      <c r="B15" s="499"/>
      <c r="C15" s="499"/>
      <c r="D15" s="499"/>
      <c r="E15" s="499"/>
    </row>
    <row r="17" spans="1:5" ht="15" x14ac:dyDescent="0.2">
      <c r="A17" s="517" t="s">
        <v>679</v>
      </c>
      <c r="B17" s="518"/>
      <c r="C17" s="519" t="s">
        <v>680</v>
      </c>
      <c r="D17" s="520"/>
      <c r="E17" s="521"/>
    </row>
    <row r="18" spans="1:5" ht="15" x14ac:dyDescent="0.25">
      <c r="A18" s="507" t="s">
        <v>681</v>
      </c>
      <c r="B18" s="508"/>
      <c r="C18" s="522">
        <v>20000</v>
      </c>
      <c r="D18" s="523"/>
      <c r="E18" s="524"/>
    </row>
    <row r="19" spans="1:5" ht="15" x14ac:dyDescent="0.25">
      <c r="A19" s="507" t="s">
        <v>682</v>
      </c>
      <c r="B19" s="508"/>
      <c r="C19" s="509"/>
      <c r="D19" s="509"/>
      <c r="E19" s="509"/>
    </row>
  </sheetData>
  <mergeCells count="22">
    <mergeCell ref="A19:B19"/>
    <mergeCell ref="C19:E19"/>
    <mergeCell ref="A7:E7"/>
    <mergeCell ref="H7:I7"/>
    <mergeCell ref="A8:E8"/>
    <mergeCell ref="A9:A10"/>
    <mergeCell ref="B9:B10"/>
    <mergeCell ref="C9:C10"/>
    <mergeCell ref="D9:D10"/>
    <mergeCell ref="E9:E10"/>
    <mergeCell ref="A15:E15"/>
    <mergeCell ref="A17:B17"/>
    <mergeCell ref="C17:E17"/>
    <mergeCell ref="A18:B18"/>
    <mergeCell ref="C18:E18"/>
    <mergeCell ref="A6:E6"/>
    <mergeCell ref="H6:I6"/>
    <mergeCell ref="A1:E1"/>
    <mergeCell ref="A2:E2"/>
    <mergeCell ref="A3:E3"/>
    <mergeCell ref="A5:E5"/>
    <mergeCell ref="H5:I5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O10" sqref="O10"/>
    </sheetView>
  </sheetViews>
  <sheetFormatPr defaultRowHeight="12.75" x14ac:dyDescent="0.2"/>
  <cols>
    <col min="1" max="1" width="23.28515625" style="272" customWidth="1"/>
    <col min="2" max="2" width="13.7109375" style="274" customWidth="1"/>
    <col min="3" max="3" width="11.7109375" style="274" customWidth="1"/>
    <col min="4" max="4" width="11.85546875" style="274" customWidth="1"/>
    <col min="5" max="5" width="19.85546875" style="272" customWidth="1"/>
    <col min="6" max="6" width="14.28515625" style="272" customWidth="1"/>
    <col min="7" max="7" width="16" style="272" customWidth="1"/>
    <col min="8" max="256" width="9.140625" style="272"/>
    <col min="257" max="257" width="23.28515625" style="272" customWidth="1"/>
    <col min="258" max="258" width="13.7109375" style="272" customWidth="1"/>
    <col min="259" max="259" width="11.7109375" style="272" customWidth="1"/>
    <col min="260" max="260" width="11.85546875" style="272" customWidth="1"/>
    <col min="261" max="261" width="19.85546875" style="272" customWidth="1"/>
    <col min="262" max="262" width="14.28515625" style="272" customWidth="1"/>
    <col min="263" max="263" width="16" style="272" customWidth="1"/>
    <col min="264" max="512" width="9.140625" style="272"/>
    <col min="513" max="513" width="23.28515625" style="272" customWidth="1"/>
    <col min="514" max="514" width="13.7109375" style="272" customWidth="1"/>
    <col min="515" max="515" width="11.7109375" style="272" customWidth="1"/>
    <col min="516" max="516" width="11.85546875" style="272" customWidth="1"/>
    <col min="517" max="517" width="19.85546875" style="272" customWidth="1"/>
    <col min="518" max="518" width="14.28515625" style="272" customWidth="1"/>
    <col min="519" max="519" width="16" style="272" customWidth="1"/>
    <col min="520" max="768" width="9.140625" style="272"/>
    <col min="769" max="769" width="23.28515625" style="272" customWidth="1"/>
    <col min="770" max="770" width="13.7109375" style="272" customWidth="1"/>
    <col min="771" max="771" width="11.7109375" style="272" customWidth="1"/>
    <col min="772" max="772" width="11.85546875" style="272" customWidth="1"/>
    <col min="773" max="773" width="19.85546875" style="272" customWidth="1"/>
    <col min="774" max="774" width="14.28515625" style="272" customWidth="1"/>
    <col min="775" max="775" width="16" style="272" customWidth="1"/>
    <col min="776" max="1024" width="9.140625" style="272"/>
    <col min="1025" max="1025" width="23.28515625" style="272" customWidth="1"/>
    <col min="1026" max="1026" width="13.7109375" style="272" customWidth="1"/>
    <col min="1027" max="1027" width="11.7109375" style="272" customWidth="1"/>
    <col min="1028" max="1028" width="11.85546875" style="272" customWidth="1"/>
    <col min="1029" max="1029" width="19.85546875" style="272" customWidth="1"/>
    <col min="1030" max="1030" width="14.28515625" style="272" customWidth="1"/>
    <col min="1031" max="1031" width="16" style="272" customWidth="1"/>
    <col min="1032" max="1280" width="9.140625" style="272"/>
    <col min="1281" max="1281" width="23.28515625" style="272" customWidth="1"/>
    <col min="1282" max="1282" width="13.7109375" style="272" customWidth="1"/>
    <col min="1283" max="1283" width="11.7109375" style="272" customWidth="1"/>
    <col min="1284" max="1284" width="11.85546875" style="272" customWidth="1"/>
    <col min="1285" max="1285" width="19.85546875" style="272" customWidth="1"/>
    <col min="1286" max="1286" width="14.28515625" style="272" customWidth="1"/>
    <col min="1287" max="1287" width="16" style="272" customWidth="1"/>
    <col min="1288" max="1536" width="9.140625" style="272"/>
    <col min="1537" max="1537" width="23.28515625" style="272" customWidth="1"/>
    <col min="1538" max="1538" width="13.7109375" style="272" customWidth="1"/>
    <col min="1539" max="1539" width="11.7109375" style="272" customWidth="1"/>
    <col min="1540" max="1540" width="11.85546875" style="272" customWidth="1"/>
    <col min="1541" max="1541" width="19.85546875" style="272" customWidth="1"/>
    <col min="1542" max="1542" width="14.28515625" style="272" customWidth="1"/>
    <col min="1543" max="1543" width="16" style="272" customWidth="1"/>
    <col min="1544" max="1792" width="9.140625" style="272"/>
    <col min="1793" max="1793" width="23.28515625" style="272" customWidth="1"/>
    <col min="1794" max="1794" width="13.7109375" style="272" customWidth="1"/>
    <col min="1795" max="1795" width="11.7109375" style="272" customWidth="1"/>
    <col min="1796" max="1796" width="11.85546875" style="272" customWidth="1"/>
    <col min="1797" max="1797" width="19.85546875" style="272" customWidth="1"/>
    <col min="1798" max="1798" width="14.28515625" style="272" customWidth="1"/>
    <col min="1799" max="1799" width="16" style="272" customWidth="1"/>
    <col min="1800" max="2048" width="9.140625" style="272"/>
    <col min="2049" max="2049" width="23.28515625" style="272" customWidth="1"/>
    <col min="2050" max="2050" width="13.7109375" style="272" customWidth="1"/>
    <col min="2051" max="2051" width="11.7109375" style="272" customWidth="1"/>
    <col min="2052" max="2052" width="11.85546875" style="272" customWidth="1"/>
    <col min="2053" max="2053" width="19.85546875" style="272" customWidth="1"/>
    <col min="2054" max="2054" width="14.28515625" style="272" customWidth="1"/>
    <col min="2055" max="2055" width="16" style="272" customWidth="1"/>
    <col min="2056" max="2304" width="9.140625" style="272"/>
    <col min="2305" max="2305" width="23.28515625" style="272" customWidth="1"/>
    <col min="2306" max="2306" width="13.7109375" style="272" customWidth="1"/>
    <col min="2307" max="2307" width="11.7109375" style="272" customWidth="1"/>
    <col min="2308" max="2308" width="11.85546875" style="272" customWidth="1"/>
    <col min="2309" max="2309" width="19.85546875" style="272" customWidth="1"/>
    <col min="2310" max="2310" width="14.28515625" style="272" customWidth="1"/>
    <col min="2311" max="2311" width="16" style="272" customWidth="1"/>
    <col min="2312" max="2560" width="9.140625" style="272"/>
    <col min="2561" max="2561" width="23.28515625" style="272" customWidth="1"/>
    <col min="2562" max="2562" width="13.7109375" style="272" customWidth="1"/>
    <col min="2563" max="2563" width="11.7109375" style="272" customWidth="1"/>
    <col min="2564" max="2564" width="11.85546875" style="272" customWidth="1"/>
    <col min="2565" max="2565" width="19.85546875" style="272" customWidth="1"/>
    <col min="2566" max="2566" width="14.28515625" style="272" customWidth="1"/>
    <col min="2567" max="2567" width="16" style="272" customWidth="1"/>
    <col min="2568" max="2816" width="9.140625" style="272"/>
    <col min="2817" max="2817" width="23.28515625" style="272" customWidth="1"/>
    <col min="2818" max="2818" width="13.7109375" style="272" customWidth="1"/>
    <col min="2819" max="2819" width="11.7109375" style="272" customWidth="1"/>
    <col min="2820" max="2820" width="11.85546875" style="272" customWidth="1"/>
    <col min="2821" max="2821" width="19.85546875" style="272" customWidth="1"/>
    <col min="2822" max="2822" width="14.28515625" style="272" customWidth="1"/>
    <col min="2823" max="2823" width="16" style="272" customWidth="1"/>
    <col min="2824" max="3072" width="9.140625" style="272"/>
    <col min="3073" max="3073" width="23.28515625" style="272" customWidth="1"/>
    <col min="3074" max="3074" width="13.7109375" style="272" customWidth="1"/>
    <col min="3075" max="3075" width="11.7109375" style="272" customWidth="1"/>
    <col min="3076" max="3076" width="11.85546875" style="272" customWidth="1"/>
    <col min="3077" max="3077" width="19.85546875" style="272" customWidth="1"/>
    <col min="3078" max="3078" width="14.28515625" style="272" customWidth="1"/>
    <col min="3079" max="3079" width="16" style="272" customWidth="1"/>
    <col min="3080" max="3328" width="9.140625" style="272"/>
    <col min="3329" max="3329" width="23.28515625" style="272" customWidth="1"/>
    <col min="3330" max="3330" width="13.7109375" style="272" customWidth="1"/>
    <col min="3331" max="3331" width="11.7109375" style="272" customWidth="1"/>
    <col min="3332" max="3332" width="11.85546875" style="272" customWidth="1"/>
    <col min="3333" max="3333" width="19.85546875" style="272" customWidth="1"/>
    <col min="3334" max="3334" width="14.28515625" style="272" customWidth="1"/>
    <col min="3335" max="3335" width="16" style="272" customWidth="1"/>
    <col min="3336" max="3584" width="9.140625" style="272"/>
    <col min="3585" max="3585" width="23.28515625" style="272" customWidth="1"/>
    <col min="3586" max="3586" width="13.7109375" style="272" customWidth="1"/>
    <col min="3587" max="3587" width="11.7109375" style="272" customWidth="1"/>
    <col min="3588" max="3588" width="11.85546875" style="272" customWidth="1"/>
    <col min="3589" max="3589" width="19.85546875" style="272" customWidth="1"/>
    <col min="3590" max="3590" width="14.28515625" style="272" customWidth="1"/>
    <col min="3591" max="3591" width="16" style="272" customWidth="1"/>
    <col min="3592" max="3840" width="9.140625" style="272"/>
    <col min="3841" max="3841" width="23.28515625" style="272" customWidth="1"/>
    <col min="3842" max="3842" width="13.7109375" style="272" customWidth="1"/>
    <col min="3843" max="3843" width="11.7109375" style="272" customWidth="1"/>
    <col min="3844" max="3844" width="11.85546875" style="272" customWidth="1"/>
    <col min="3845" max="3845" width="19.85546875" style="272" customWidth="1"/>
    <col min="3846" max="3846" width="14.28515625" style="272" customWidth="1"/>
    <col min="3847" max="3847" width="16" style="272" customWidth="1"/>
    <col min="3848" max="4096" width="9.140625" style="272"/>
    <col min="4097" max="4097" width="23.28515625" style="272" customWidth="1"/>
    <col min="4098" max="4098" width="13.7109375" style="272" customWidth="1"/>
    <col min="4099" max="4099" width="11.7109375" style="272" customWidth="1"/>
    <col min="4100" max="4100" width="11.85546875" style="272" customWidth="1"/>
    <col min="4101" max="4101" width="19.85546875" style="272" customWidth="1"/>
    <col min="4102" max="4102" width="14.28515625" style="272" customWidth="1"/>
    <col min="4103" max="4103" width="16" style="272" customWidth="1"/>
    <col min="4104" max="4352" width="9.140625" style="272"/>
    <col min="4353" max="4353" width="23.28515625" style="272" customWidth="1"/>
    <col min="4354" max="4354" width="13.7109375" style="272" customWidth="1"/>
    <col min="4355" max="4355" width="11.7109375" style="272" customWidth="1"/>
    <col min="4356" max="4356" width="11.85546875" style="272" customWidth="1"/>
    <col min="4357" max="4357" width="19.85546875" style="272" customWidth="1"/>
    <col min="4358" max="4358" width="14.28515625" style="272" customWidth="1"/>
    <col min="4359" max="4359" width="16" style="272" customWidth="1"/>
    <col min="4360" max="4608" width="9.140625" style="272"/>
    <col min="4609" max="4609" width="23.28515625" style="272" customWidth="1"/>
    <col min="4610" max="4610" width="13.7109375" style="272" customWidth="1"/>
    <col min="4611" max="4611" width="11.7109375" style="272" customWidth="1"/>
    <col min="4612" max="4612" width="11.85546875" style="272" customWidth="1"/>
    <col min="4613" max="4613" width="19.85546875" style="272" customWidth="1"/>
    <col min="4614" max="4614" width="14.28515625" style="272" customWidth="1"/>
    <col min="4615" max="4615" width="16" style="272" customWidth="1"/>
    <col min="4616" max="4864" width="9.140625" style="272"/>
    <col min="4865" max="4865" width="23.28515625" style="272" customWidth="1"/>
    <col min="4866" max="4866" width="13.7109375" style="272" customWidth="1"/>
    <col min="4867" max="4867" width="11.7109375" style="272" customWidth="1"/>
    <col min="4868" max="4868" width="11.85546875" style="272" customWidth="1"/>
    <col min="4869" max="4869" width="19.85546875" style="272" customWidth="1"/>
    <col min="4870" max="4870" width="14.28515625" style="272" customWidth="1"/>
    <col min="4871" max="4871" width="16" style="272" customWidth="1"/>
    <col min="4872" max="5120" width="9.140625" style="272"/>
    <col min="5121" max="5121" width="23.28515625" style="272" customWidth="1"/>
    <col min="5122" max="5122" width="13.7109375" style="272" customWidth="1"/>
    <col min="5123" max="5123" width="11.7109375" style="272" customWidth="1"/>
    <col min="5124" max="5124" width="11.85546875" style="272" customWidth="1"/>
    <col min="5125" max="5125" width="19.85546875" style="272" customWidth="1"/>
    <col min="5126" max="5126" width="14.28515625" style="272" customWidth="1"/>
    <col min="5127" max="5127" width="16" style="272" customWidth="1"/>
    <col min="5128" max="5376" width="9.140625" style="272"/>
    <col min="5377" max="5377" width="23.28515625" style="272" customWidth="1"/>
    <col min="5378" max="5378" width="13.7109375" style="272" customWidth="1"/>
    <col min="5379" max="5379" width="11.7109375" style="272" customWidth="1"/>
    <col min="5380" max="5380" width="11.85546875" style="272" customWidth="1"/>
    <col min="5381" max="5381" width="19.85546875" style="272" customWidth="1"/>
    <col min="5382" max="5382" width="14.28515625" style="272" customWidth="1"/>
    <col min="5383" max="5383" width="16" style="272" customWidth="1"/>
    <col min="5384" max="5632" width="9.140625" style="272"/>
    <col min="5633" max="5633" width="23.28515625" style="272" customWidth="1"/>
    <col min="5634" max="5634" width="13.7109375" style="272" customWidth="1"/>
    <col min="5635" max="5635" width="11.7109375" style="272" customWidth="1"/>
    <col min="5636" max="5636" width="11.85546875" style="272" customWidth="1"/>
    <col min="5637" max="5637" width="19.85546875" style="272" customWidth="1"/>
    <col min="5638" max="5638" width="14.28515625" style="272" customWidth="1"/>
    <col min="5639" max="5639" width="16" style="272" customWidth="1"/>
    <col min="5640" max="5888" width="9.140625" style="272"/>
    <col min="5889" max="5889" width="23.28515625" style="272" customWidth="1"/>
    <col min="5890" max="5890" width="13.7109375" style="272" customWidth="1"/>
    <col min="5891" max="5891" width="11.7109375" style="272" customWidth="1"/>
    <col min="5892" max="5892" width="11.85546875" style="272" customWidth="1"/>
    <col min="5893" max="5893" width="19.85546875" style="272" customWidth="1"/>
    <col min="5894" max="5894" width="14.28515625" style="272" customWidth="1"/>
    <col min="5895" max="5895" width="16" style="272" customWidth="1"/>
    <col min="5896" max="6144" width="9.140625" style="272"/>
    <col min="6145" max="6145" width="23.28515625" style="272" customWidth="1"/>
    <col min="6146" max="6146" width="13.7109375" style="272" customWidth="1"/>
    <col min="6147" max="6147" width="11.7109375" style="272" customWidth="1"/>
    <col min="6148" max="6148" width="11.85546875" style="272" customWidth="1"/>
    <col min="6149" max="6149" width="19.85546875" style="272" customWidth="1"/>
    <col min="6150" max="6150" width="14.28515625" style="272" customWidth="1"/>
    <col min="6151" max="6151" width="16" style="272" customWidth="1"/>
    <col min="6152" max="6400" width="9.140625" style="272"/>
    <col min="6401" max="6401" width="23.28515625" style="272" customWidth="1"/>
    <col min="6402" max="6402" width="13.7109375" style="272" customWidth="1"/>
    <col min="6403" max="6403" width="11.7109375" style="272" customWidth="1"/>
    <col min="6404" max="6404" width="11.85546875" style="272" customWidth="1"/>
    <col min="6405" max="6405" width="19.85546875" style="272" customWidth="1"/>
    <col min="6406" max="6406" width="14.28515625" style="272" customWidth="1"/>
    <col min="6407" max="6407" width="16" style="272" customWidth="1"/>
    <col min="6408" max="6656" width="9.140625" style="272"/>
    <col min="6657" max="6657" width="23.28515625" style="272" customWidth="1"/>
    <col min="6658" max="6658" width="13.7109375" style="272" customWidth="1"/>
    <col min="6659" max="6659" width="11.7109375" style="272" customWidth="1"/>
    <col min="6660" max="6660" width="11.85546875" style="272" customWidth="1"/>
    <col min="6661" max="6661" width="19.85546875" style="272" customWidth="1"/>
    <col min="6662" max="6662" width="14.28515625" style="272" customWidth="1"/>
    <col min="6663" max="6663" width="16" style="272" customWidth="1"/>
    <col min="6664" max="6912" width="9.140625" style="272"/>
    <col min="6913" max="6913" width="23.28515625" style="272" customWidth="1"/>
    <col min="6914" max="6914" width="13.7109375" style="272" customWidth="1"/>
    <col min="6915" max="6915" width="11.7109375" style="272" customWidth="1"/>
    <col min="6916" max="6916" width="11.85546875" style="272" customWidth="1"/>
    <col min="6917" max="6917" width="19.85546875" style="272" customWidth="1"/>
    <col min="6918" max="6918" width="14.28515625" style="272" customWidth="1"/>
    <col min="6919" max="6919" width="16" style="272" customWidth="1"/>
    <col min="6920" max="7168" width="9.140625" style="272"/>
    <col min="7169" max="7169" width="23.28515625" style="272" customWidth="1"/>
    <col min="7170" max="7170" width="13.7109375" style="272" customWidth="1"/>
    <col min="7171" max="7171" width="11.7109375" style="272" customWidth="1"/>
    <col min="7172" max="7172" width="11.85546875" style="272" customWidth="1"/>
    <col min="7173" max="7173" width="19.85546875" style="272" customWidth="1"/>
    <col min="7174" max="7174" width="14.28515625" style="272" customWidth="1"/>
    <col min="7175" max="7175" width="16" style="272" customWidth="1"/>
    <col min="7176" max="7424" width="9.140625" style="272"/>
    <col min="7425" max="7425" width="23.28515625" style="272" customWidth="1"/>
    <col min="7426" max="7426" width="13.7109375" style="272" customWidth="1"/>
    <col min="7427" max="7427" width="11.7109375" style="272" customWidth="1"/>
    <col min="7428" max="7428" width="11.85546875" style="272" customWidth="1"/>
    <col min="7429" max="7429" width="19.85546875" style="272" customWidth="1"/>
    <col min="7430" max="7430" width="14.28515625" style="272" customWidth="1"/>
    <col min="7431" max="7431" width="16" style="272" customWidth="1"/>
    <col min="7432" max="7680" width="9.140625" style="272"/>
    <col min="7681" max="7681" width="23.28515625" style="272" customWidth="1"/>
    <col min="7682" max="7682" width="13.7109375" style="272" customWidth="1"/>
    <col min="7683" max="7683" width="11.7109375" style="272" customWidth="1"/>
    <col min="7684" max="7684" width="11.85546875" style="272" customWidth="1"/>
    <col min="7685" max="7685" width="19.85546875" style="272" customWidth="1"/>
    <col min="7686" max="7686" width="14.28515625" style="272" customWidth="1"/>
    <col min="7687" max="7687" width="16" style="272" customWidth="1"/>
    <col min="7688" max="7936" width="9.140625" style="272"/>
    <col min="7937" max="7937" width="23.28515625" style="272" customWidth="1"/>
    <col min="7938" max="7938" width="13.7109375" style="272" customWidth="1"/>
    <col min="7939" max="7939" width="11.7109375" style="272" customWidth="1"/>
    <col min="7940" max="7940" width="11.85546875" style="272" customWidth="1"/>
    <col min="7941" max="7941" width="19.85546875" style="272" customWidth="1"/>
    <col min="7942" max="7942" width="14.28515625" style="272" customWidth="1"/>
    <col min="7943" max="7943" width="16" style="272" customWidth="1"/>
    <col min="7944" max="8192" width="9.140625" style="272"/>
    <col min="8193" max="8193" width="23.28515625" style="272" customWidth="1"/>
    <col min="8194" max="8194" width="13.7109375" style="272" customWidth="1"/>
    <col min="8195" max="8195" width="11.7109375" style="272" customWidth="1"/>
    <col min="8196" max="8196" width="11.85546875" style="272" customWidth="1"/>
    <col min="8197" max="8197" width="19.85546875" style="272" customWidth="1"/>
    <col min="8198" max="8198" width="14.28515625" style="272" customWidth="1"/>
    <col min="8199" max="8199" width="16" style="272" customWidth="1"/>
    <col min="8200" max="8448" width="9.140625" style="272"/>
    <col min="8449" max="8449" width="23.28515625" style="272" customWidth="1"/>
    <col min="8450" max="8450" width="13.7109375" style="272" customWidth="1"/>
    <col min="8451" max="8451" width="11.7109375" style="272" customWidth="1"/>
    <col min="8452" max="8452" width="11.85546875" style="272" customWidth="1"/>
    <col min="8453" max="8453" width="19.85546875" style="272" customWidth="1"/>
    <col min="8454" max="8454" width="14.28515625" style="272" customWidth="1"/>
    <col min="8455" max="8455" width="16" style="272" customWidth="1"/>
    <col min="8456" max="8704" width="9.140625" style="272"/>
    <col min="8705" max="8705" width="23.28515625" style="272" customWidth="1"/>
    <col min="8706" max="8706" width="13.7109375" style="272" customWidth="1"/>
    <col min="8707" max="8707" width="11.7109375" style="272" customWidth="1"/>
    <col min="8708" max="8708" width="11.85546875" style="272" customWidth="1"/>
    <col min="8709" max="8709" width="19.85546875" style="272" customWidth="1"/>
    <col min="8710" max="8710" width="14.28515625" style="272" customWidth="1"/>
    <col min="8711" max="8711" width="16" style="272" customWidth="1"/>
    <col min="8712" max="8960" width="9.140625" style="272"/>
    <col min="8961" max="8961" width="23.28515625" style="272" customWidth="1"/>
    <col min="8962" max="8962" width="13.7109375" style="272" customWidth="1"/>
    <col min="8963" max="8963" width="11.7109375" style="272" customWidth="1"/>
    <col min="8964" max="8964" width="11.85546875" style="272" customWidth="1"/>
    <col min="8965" max="8965" width="19.85546875" style="272" customWidth="1"/>
    <col min="8966" max="8966" width="14.28515625" style="272" customWidth="1"/>
    <col min="8967" max="8967" width="16" style="272" customWidth="1"/>
    <col min="8968" max="9216" width="9.140625" style="272"/>
    <col min="9217" max="9217" width="23.28515625" style="272" customWidth="1"/>
    <col min="9218" max="9218" width="13.7109375" style="272" customWidth="1"/>
    <col min="9219" max="9219" width="11.7109375" style="272" customWidth="1"/>
    <col min="9220" max="9220" width="11.85546875" style="272" customWidth="1"/>
    <col min="9221" max="9221" width="19.85546875" style="272" customWidth="1"/>
    <col min="9222" max="9222" width="14.28515625" style="272" customWidth="1"/>
    <col min="9223" max="9223" width="16" style="272" customWidth="1"/>
    <col min="9224" max="9472" width="9.140625" style="272"/>
    <col min="9473" max="9473" width="23.28515625" style="272" customWidth="1"/>
    <col min="9474" max="9474" width="13.7109375" style="272" customWidth="1"/>
    <col min="9475" max="9475" width="11.7109375" style="272" customWidth="1"/>
    <col min="9476" max="9476" width="11.85546875" style="272" customWidth="1"/>
    <col min="9477" max="9477" width="19.85546875" style="272" customWidth="1"/>
    <col min="9478" max="9478" width="14.28515625" style="272" customWidth="1"/>
    <col min="9479" max="9479" width="16" style="272" customWidth="1"/>
    <col min="9480" max="9728" width="9.140625" style="272"/>
    <col min="9729" max="9729" width="23.28515625" style="272" customWidth="1"/>
    <col min="9730" max="9730" width="13.7109375" style="272" customWidth="1"/>
    <col min="9731" max="9731" width="11.7109375" style="272" customWidth="1"/>
    <col min="9732" max="9732" width="11.85546875" style="272" customWidth="1"/>
    <col min="9733" max="9733" width="19.85546875" style="272" customWidth="1"/>
    <col min="9734" max="9734" width="14.28515625" style="272" customWidth="1"/>
    <col min="9735" max="9735" width="16" style="272" customWidth="1"/>
    <col min="9736" max="9984" width="9.140625" style="272"/>
    <col min="9985" max="9985" width="23.28515625" style="272" customWidth="1"/>
    <col min="9986" max="9986" width="13.7109375" style="272" customWidth="1"/>
    <col min="9987" max="9987" width="11.7109375" style="272" customWidth="1"/>
    <col min="9988" max="9988" width="11.85546875" style="272" customWidth="1"/>
    <col min="9989" max="9989" width="19.85546875" style="272" customWidth="1"/>
    <col min="9990" max="9990" width="14.28515625" style="272" customWidth="1"/>
    <col min="9991" max="9991" width="16" style="272" customWidth="1"/>
    <col min="9992" max="10240" width="9.140625" style="272"/>
    <col min="10241" max="10241" width="23.28515625" style="272" customWidth="1"/>
    <col min="10242" max="10242" width="13.7109375" style="272" customWidth="1"/>
    <col min="10243" max="10243" width="11.7109375" style="272" customWidth="1"/>
    <col min="10244" max="10244" width="11.85546875" style="272" customWidth="1"/>
    <col min="10245" max="10245" width="19.85546875" style="272" customWidth="1"/>
    <col min="10246" max="10246" width="14.28515625" style="272" customWidth="1"/>
    <col min="10247" max="10247" width="16" style="272" customWidth="1"/>
    <col min="10248" max="10496" width="9.140625" style="272"/>
    <col min="10497" max="10497" width="23.28515625" style="272" customWidth="1"/>
    <col min="10498" max="10498" width="13.7109375" style="272" customWidth="1"/>
    <col min="10499" max="10499" width="11.7109375" style="272" customWidth="1"/>
    <col min="10500" max="10500" width="11.85546875" style="272" customWidth="1"/>
    <col min="10501" max="10501" width="19.85546875" style="272" customWidth="1"/>
    <col min="10502" max="10502" width="14.28515625" style="272" customWidth="1"/>
    <col min="10503" max="10503" width="16" style="272" customWidth="1"/>
    <col min="10504" max="10752" width="9.140625" style="272"/>
    <col min="10753" max="10753" width="23.28515625" style="272" customWidth="1"/>
    <col min="10754" max="10754" width="13.7109375" style="272" customWidth="1"/>
    <col min="10755" max="10755" width="11.7109375" style="272" customWidth="1"/>
    <col min="10756" max="10756" width="11.85546875" style="272" customWidth="1"/>
    <col min="10757" max="10757" width="19.85546875" style="272" customWidth="1"/>
    <col min="10758" max="10758" width="14.28515625" style="272" customWidth="1"/>
    <col min="10759" max="10759" width="16" style="272" customWidth="1"/>
    <col min="10760" max="11008" width="9.140625" style="272"/>
    <col min="11009" max="11009" width="23.28515625" style="272" customWidth="1"/>
    <col min="11010" max="11010" width="13.7109375" style="272" customWidth="1"/>
    <col min="11011" max="11011" width="11.7109375" style="272" customWidth="1"/>
    <col min="11012" max="11012" width="11.85546875" style="272" customWidth="1"/>
    <col min="11013" max="11013" width="19.85546875" style="272" customWidth="1"/>
    <col min="11014" max="11014" width="14.28515625" style="272" customWidth="1"/>
    <col min="11015" max="11015" width="16" style="272" customWidth="1"/>
    <col min="11016" max="11264" width="9.140625" style="272"/>
    <col min="11265" max="11265" width="23.28515625" style="272" customWidth="1"/>
    <col min="11266" max="11266" width="13.7109375" style="272" customWidth="1"/>
    <col min="11267" max="11267" width="11.7109375" style="272" customWidth="1"/>
    <col min="11268" max="11268" width="11.85546875" style="272" customWidth="1"/>
    <col min="11269" max="11269" width="19.85546875" style="272" customWidth="1"/>
    <col min="11270" max="11270" width="14.28515625" style="272" customWidth="1"/>
    <col min="11271" max="11271" width="16" style="272" customWidth="1"/>
    <col min="11272" max="11520" width="9.140625" style="272"/>
    <col min="11521" max="11521" width="23.28515625" style="272" customWidth="1"/>
    <col min="11522" max="11522" width="13.7109375" style="272" customWidth="1"/>
    <col min="11523" max="11523" width="11.7109375" style="272" customWidth="1"/>
    <col min="11524" max="11524" width="11.85546875" style="272" customWidth="1"/>
    <col min="11525" max="11525" width="19.85546875" style="272" customWidth="1"/>
    <col min="11526" max="11526" width="14.28515625" style="272" customWidth="1"/>
    <col min="11527" max="11527" width="16" style="272" customWidth="1"/>
    <col min="11528" max="11776" width="9.140625" style="272"/>
    <col min="11777" max="11777" width="23.28515625" style="272" customWidth="1"/>
    <col min="11778" max="11778" width="13.7109375" style="272" customWidth="1"/>
    <col min="11779" max="11779" width="11.7109375" style="272" customWidth="1"/>
    <col min="11780" max="11780" width="11.85546875" style="272" customWidth="1"/>
    <col min="11781" max="11781" width="19.85546875" style="272" customWidth="1"/>
    <col min="11782" max="11782" width="14.28515625" style="272" customWidth="1"/>
    <col min="11783" max="11783" width="16" style="272" customWidth="1"/>
    <col min="11784" max="12032" width="9.140625" style="272"/>
    <col min="12033" max="12033" width="23.28515625" style="272" customWidth="1"/>
    <col min="12034" max="12034" width="13.7109375" style="272" customWidth="1"/>
    <col min="12035" max="12035" width="11.7109375" style="272" customWidth="1"/>
    <col min="12036" max="12036" width="11.85546875" style="272" customWidth="1"/>
    <col min="12037" max="12037" width="19.85546875" style="272" customWidth="1"/>
    <col min="12038" max="12038" width="14.28515625" style="272" customWidth="1"/>
    <col min="12039" max="12039" width="16" style="272" customWidth="1"/>
    <col min="12040" max="12288" width="9.140625" style="272"/>
    <col min="12289" max="12289" width="23.28515625" style="272" customWidth="1"/>
    <col min="12290" max="12290" width="13.7109375" style="272" customWidth="1"/>
    <col min="12291" max="12291" width="11.7109375" style="272" customWidth="1"/>
    <col min="12292" max="12292" width="11.85546875" style="272" customWidth="1"/>
    <col min="12293" max="12293" width="19.85546875" style="272" customWidth="1"/>
    <col min="12294" max="12294" width="14.28515625" style="272" customWidth="1"/>
    <col min="12295" max="12295" width="16" style="272" customWidth="1"/>
    <col min="12296" max="12544" width="9.140625" style="272"/>
    <col min="12545" max="12545" width="23.28515625" style="272" customWidth="1"/>
    <col min="12546" max="12546" width="13.7109375" style="272" customWidth="1"/>
    <col min="12547" max="12547" width="11.7109375" style="272" customWidth="1"/>
    <col min="12548" max="12548" width="11.85546875" style="272" customWidth="1"/>
    <col min="12549" max="12549" width="19.85546875" style="272" customWidth="1"/>
    <col min="12550" max="12550" width="14.28515625" style="272" customWidth="1"/>
    <col min="12551" max="12551" width="16" style="272" customWidth="1"/>
    <col min="12552" max="12800" width="9.140625" style="272"/>
    <col min="12801" max="12801" width="23.28515625" style="272" customWidth="1"/>
    <col min="12802" max="12802" width="13.7109375" style="272" customWidth="1"/>
    <col min="12803" max="12803" width="11.7109375" style="272" customWidth="1"/>
    <col min="12804" max="12804" width="11.85546875" style="272" customWidth="1"/>
    <col min="12805" max="12805" width="19.85546875" style="272" customWidth="1"/>
    <col min="12806" max="12806" width="14.28515625" style="272" customWidth="1"/>
    <col min="12807" max="12807" width="16" style="272" customWidth="1"/>
    <col min="12808" max="13056" width="9.140625" style="272"/>
    <col min="13057" max="13057" width="23.28515625" style="272" customWidth="1"/>
    <col min="13058" max="13058" width="13.7109375" style="272" customWidth="1"/>
    <col min="13059" max="13059" width="11.7109375" style="272" customWidth="1"/>
    <col min="13060" max="13060" width="11.85546875" style="272" customWidth="1"/>
    <col min="13061" max="13061" width="19.85546875" style="272" customWidth="1"/>
    <col min="13062" max="13062" width="14.28515625" style="272" customWidth="1"/>
    <col min="13063" max="13063" width="16" style="272" customWidth="1"/>
    <col min="13064" max="13312" width="9.140625" style="272"/>
    <col min="13313" max="13313" width="23.28515625" style="272" customWidth="1"/>
    <col min="13314" max="13314" width="13.7109375" style="272" customWidth="1"/>
    <col min="13315" max="13315" width="11.7109375" style="272" customWidth="1"/>
    <col min="13316" max="13316" width="11.85546875" style="272" customWidth="1"/>
    <col min="13317" max="13317" width="19.85546875" style="272" customWidth="1"/>
    <col min="13318" max="13318" width="14.28515625" style="272" customWidth="1"/>
    <col min="13319" max="13319" width="16" style="272" customWidth="1"/>
    <col min="13320" max="13568" width="9.140625" style="272"/>
    <col min="13569" max="13569" width="23.28515625" style="272" customWidth="1"/>
    <col min="13570" max="13570" width="13.7109375" style="272" customWidth="1"/>
    <col min="13571" max="13571" width="11.7109375" style="272" customWidth="1"/>
    <col min="13572" max="13572" width="11.85546875" style="272" customWidth="1"/>
    <col min="13573" max="13573" width="19.85546875" style="272" customWidth="1"/>
    <col min="13574" max="13574" width="14.28515625" style="272" customWidth="1"/>
    <col min="13575" max="13575" width="16" style="272" customWidth="1"/>
    <col min="13576" max="13824" width="9.140625" style="272"/>
    <col min="13825" max="13825" width="23.28515625" style="272" customWidth="1"/>
    <col min="13826" max="13826" width="13.7109375" style="272" customWidth="1"/>
    <col min="13827" max="13827" width="11.7109375" style="272" customWidth="1"/>
    <col min="13828" max="13828" width="11.85546875" style="272" customWidth="1"/>
    <col min="13829" max="13829" width="19.85546875" style="272" customWidth="1"/>
    <col min="13830" max="13830" width="14.28515625" style="272" customWidth="1"/>
    <col min="13831" max="13831" width="16" style="272" customWidth="1"/>
    <col min="13832" max="14080" width="9.140625" style="272"/>
    <col min="14081" max="14081" width="23.28515625" style="272" customWidth="1"/>
    <col min="14082" max="14082" width="13.7109375" style="272" customWidth="1"/>
    <col min="14083" max="14083" width="11.7109375" style="272" customWidth="1"/>
    <col min="14084" max="14084" width="11.85546875" style="272" customWidth="1"/>
    <col min="14085" max="14085" width="19.85546875" style="272" customWidth="1"/>
    <col min="14086" max="14086" width="14.28515625" style="272" customWidth="1"/>
    <col min="14087" max="14087" width="16" style="272" customWidth="1"/>
    <col min="14088" max="14336" width="9.140625" style="272"/>
    <col min="14337" max="14337" width="23.28515625" style="272" customWidth="1"/>
    <col min="14338" max="14338" width="13.7109375" style="272" customWidth="1"/>
    <col min="14339" max="14339" width="11.7109375" style="272" customWidth="1"/>
    <col min="14340" max="14340" width="11.85546875" style="272" customWidth="1"/>
    <col min="14341" max="14341" width="19.85546875" style="272" customWidth="1"/>
    <col min="14342" max="14342" width="14.28515625" style="272" customWidth="1"/>
    <col min="14343" max="14343" width="16" style="272" customWidth="1"/>
    <col min="14344" max="14592" width="9.140625" style="272"/>
    <col min="14593" max="14593" width="23.28515625" style="272" customWidth="1"/>
    <col min="14594" max="14594" width="13.7109375" style="272" customWidth="1"/>
    <col min="14595" max="14595" width="11.7109375" style="272" customWidth="1"/>
    <col min="14596" max="14596" width="11.85546875" style="272" customWidth="1"/>
    <col min="14597" max="14597" width="19.85546875" style="272" customWidth="1"/>
    <col min="14598" max="14598" width="14.28515625" style="272" customWidth="1"/>
    <col min="14599" max="14599" width="16" style="272" customWidth="1"/>
    <col min="14600" max="14848" width="9.140625" style="272"/>
    <col min="14849" max="14849" width="23.28515625" style="272" customWidth="1"/>
    <col min="14850" max="14850" width="13.7109375" style="272" customWidth="1"/>
    <col min="14851" max="14851" width="11.7109375" style="272" customWidth="1"/>
    <col min="14852" max="14852" width="11.85546875" style="272" customWidth="1"/>
    <col min="14853" max="14853" width="19.85546875" style="272" customWidth="1"/>
    <col min="14854" max="14854" width="14.28515625" style="272" customWidth="1"/>
    <col min="14855" max="14855" width="16" style="272" customWidth="1"/>
    <col min="14856" max="15104" width="9.140625" style="272"/>
    <col min="15105" max="15105" width="23.28515625" style="272" customWidth="1"/>
    <col min="15106" max="15106" width="13.7109375" style="272" customWidth="1"/>
    <col min="15107" max="15107" width="11.7109375" style="272" customWidth="1"/>
    <col min="15108" max="15108" width="11.85546875" style="272" customWidth="1"/>
    <col min="15109" max="15109" width="19.85546875" style="272" customWidth="1"/>
    <col min="15110" max="15110" width="14.28515625" style="272" customWidth="1"/>
    <col min="15111" max="15111" width="16" style="272" customWidth="1"/>
    <col min="15112" max="15360" width="9.140625" style="272"/>
    <col min="15361" max="15361" width="23.28515625" style="272" customWidth="1"/>
    <col min="15362" max="15362" width="13.7109375" style="272" customWidth="1"/>
    <col min="15363" max="15363" width="11.7109375" style="272" customWidth="1"/>
    <col min="15364" max="15364" width="11.85546875" style="272" customWidth="1"/>
    <col min="15365" max="15365" width="19.85546875" style="272" customWidth="1"/>
    <col min="15366" max="15366" width="14.28515625" style="272" customWidth="1"/>
    <col min="15367" max="15367" width="16" style="272" customWidth="1"/>
    <col min="15368" max="15616" width="9.140625" style="272"/>
    <col min="15617" max="15617" width="23.28515625" style="272" customWidth="1"/>
    <col min="15618" max="15618" width="13.7109375" style="272" customWidth="1"/>
    <col min="15619" max="15619" width="11.7109375" style="272" customWidth="1"/>
    <col min="15620" max="15620" width="11.85546875" style="272" customWidth="1"/>
    <col min="15621" max="15621" width="19.85546875" style="272" customWidth="1"/>
    <col min="15622" max="15622" width="14.28515625" style="272" customWidth="1"/>
    <col min="15623" max="15623" width="16" style="272" customWidth="1"/>
    <col min="15624" max="15872" width="9.140625" style="272"/>
    <col min="15873" max="15873" width="23.28515625" style="272" customWidth="1"/>
    <col min="15874" max="15874" width="13.7109375" style="272" customWidth="1"/>
    <col min="15875" max="15875" width="11.7109375" style="272" customWidth="1"/>
    <col min="15876" max="15876" width="11.85546875" style="272" customWidth="1"/>
    <col min="15877" max="15877" width="19.85546875" style="272" customWidth="1"/>
    <col min="15878" max="15878" width="14.28515625" style="272" customWidth="1"/>
    <col min="15879" max="15879" width="16" style="272" customWidth="1"/>
    <col min="15880" max="16128" width="9.140625" style="272"/>
    <col min="16129" max="16129" width="23.28515625" style="272" customWidth="1"/>
    <col min="16130" max="16130" width="13.7109375" style="272" customWidth="1"/>
    <col min="16131" max="16131" width="11.7109375" style="272" customWidth="1"/>
    <col min="16132" max="16132" width="11.85546875" style="272" customWidth="1"/>
    <col min="16133" max="16133" width="19.85546875" style="272" customWidth="1"/>
    <col min="16134" max="16134" width="14.28515625" style="272" customWidth="1"/>
    <col min="16135" max="16135" width="16" style="272" customWidth="1"/>
    <col min="16136" max="16384" width="9.140625" style="272"/>
  </cols>
  <sheetData>
    <row r="1" spans="1:7" ht="12.75" customHeight="1" x14ac:dyDescent="0.2">
      <c r="A1" s="501" t="s">
        <v>683</v>
      </c>
      <c r="B1" s="501"/>
      <c r="C1" s="501"/>
      <c r="D1" s="501"/>
      <c r="E1" s="502"/>
      <c r="F1" s="502"/>
      <c r="G1" s="502"/>
    </row>
    <row r="2" spans="1:7" ht="12.75" customHeight="1" x14ac:dyDescent="0.2">
      <c r="A2" s="503" t="s">
        <v>358</v>
      </c>
      <c r="B2" s="503"/>
      <c r="C2" s="503"/>
      <c r="D2" s="503"/>
      <c r="E2" s="504"/>
      <c r="F2" s="504"/>
      <c r="G2" s="504"/>
    </row>
    <row r="3" spans="1:7" ht="12.75" customHeight="1" x14ac:dyDescent="0.2">
      <c r="A3" s="503" t="s">
        <v>340</v>
      </c>
      <c r="B3" s="503"/>
      <c r="C3" s="503"/>
      <c r="D3" s="503"/>
      <c r="E3" s="504"/>
      <c r="F3" s="504"/>
      <c r="G3" s="504"/>
    </row>
    <row r="4" spans="1:7" x14ac:dyDescent="0.2">
      <c r="A4" s="273"/>
    </row>
    <row r="5" spans="1:7" ht="46.5" customHeight="1" x14ac:dyDescent="0.3">
      <c r="A5" s="505" t="s">
        <v>684</v>
      </c>
      <c r="B5" s="505"/>
      <c r="C5" s="505"/>
      <c r="D5" s="505"/>
      <c r="E5" s="506"/>
      <c r="F5" s="506"/>
      <c r="G5" s="506"/>
    </row>
    <row r="6" spans="1:7" ht="30.75" customHeight="1" x14ac:dyDescent="0.25">
      <c r="A6" s="525" t="s">
        <v>685</v>
      </c>
      <c r="B6" s="526"/>
      <c r="C6" s="526"/>
      <c r="D6" s="526"/>
      <c r="E6" s="526"/>
      <c r="F6" s="526"/>
      <c r="G6" s="526"/>
    </row>
    <row r="7" spans="1:7" ht="31.5" customHeight="1" x14ac:dyDescent="0.25">
      <c r="A7" s="525" t="s">
        <v>686</v>
      </c>
      <c r="B7" s="526"/>
      <c r="C7" s="526"/>
      <c r="D7" s="526"/>
      <c r="E7" s="526"/>
      <c r="F7" s="526"/>
      <c r="G7" s="526"/>
    </row>
    <row r="8" spans="1:7" ht="18.75" x14ac:dyDescent="0.3">
      <c r="A8" s="510"/>
      <c r="B8" s="511"/>
      <c r="C8" s="511"/>
      <c r="D8" s="511"/>
      <c r="E8" s="511"/>
      <c r="F8" s="511"/>
      <c r="G8" s="511"/>
    </row>
    <row r="9" spans="1:7" ht="12.75" customHeight="1" x14ac:dyDescent="0.2">
      <c r="A9" s="533" t="s">
        <v>669</v>
      </c>
      <c r="B9" s="534" t="s">
        <v>690</v>
      </c>
      <c r="C9" s="534" t="s">
        <v>687</v>
      </c>
      <c r="D9" s="534" t="s">
        <v>691</v>
      </c>
      <c r="E9" s="536" t="s">
        <v>671</v>
      </c>
      <c r="F9" s="536" t="s">
        <v>672</v>
      </c>
      <c r="G9" s="536" t="s">
        <v>673</v>
      </c>
    </row>
    <row r="10" spans="1:7" ht="84.75" customHeight="1" x14ac:dyDescent="0.2">
      <c r="A10" s="533"/>
      <c r="B10" s="535"/>
      <c r="C10" s="535"/>
      <c r="D10" s="535"/>
      <c r="E10" s="537"/>
      <c r="F10" s="537"/>
      <c r="G10" s="537"/>
    </row>
    <row r="11" spans="1:7" ht="14.25" x14ac:dyDescent="0.2">
      <c r="A11" s="276">
        <v>1</v>
      </c>
      <c r="B11" s="277">
        <v>2</v>
      </c>
      <c r="C11" s="277">
        <v>3</v>
      </c>
      <c r="D11" s="277">
        <v>4</v>
      </c>
      <c r="E11" s="278">
        <v>5</v>
      </c>
      <c r="F11" s="278">
        <v>6</v>
      </c>
      <c r="G11" s="278">
        <v>7</v>
      </c>
    </row>
    <row r="12" spans="1:7" ht="99.75" x14ac:dyDescent="0.2">
      <c r="A12" s="279" t="s">
        <v>674</v>
      </c>
      <c r="B12" s="280">
        <f>C12+D12</f>
        <v>25000</v>
      </c>
      <c r="C12" s="280">
        <v>15000</v>
      </c>
      <c r="D12" s="280">
        <v>10000</v>
      </c>
      <c r="E12" s="281" t="s">
        <v>675</v>
      </c>
      <c r="F12" s="282" t="s">
        <v>676</v>
      </c>
      <c r="G12" s="282">
        <v>0</v>
      </c>
    </row>
    <row r="13" spans="1:7" ht="14.25" x14ac:dyDescent="0.2">
      <c r="A13" s="283" t="s">
        <v>677</v>
      </c>
      <c r="B13" s="280">
        <f>C13+D13</f>
        <v>25000</v>
      </c>
      <c r="C13" s="280">
        <f>C12</f>
        <v>15000</v>
      </c>
      <c r="D13" s="280">
        <f>D12</f>
        <v>10000</v>
      </c>
      <c r="E13" s="284"/>
      <c r="F13" s="284"/>
      <c r="G13" s="286">
        <f>G12</f>
        <v>0</v>
      </c>
    </row>
    <row r="15" spans="1:7" ht="31.5" customHeight="1" x14ac:dyDescent="0.25">
      <c r="A15" s="525" t="s">
        <v>688</v>
      </c>
      <c r="B15" s="526"/>
      <c r="C15" s="526"/>
      <c r="D15" s="526"/>
      <c r="E15" s="526"/>
      <c r="F15" s="526"/>
      <c r="G15" s="526"/>
    </row>
    <row r="17" spans="1:7" ht="15" x14ac:dyDescent="0.2">
      <c r="A17" s="538" t="s">
        <v>679</v>
      </c>
      <c r="B17" s="539"/>
      <c r="C17" s="540"/>
      <c r="D17" s="541"/>
      <c r="E17" s="542" t="s">
        <v>680</v>
      </c>
      <c r="F17" s="543"/>
      <c r="G17" s="544"/>
    </row>
    <row r="18" spans="1:7" ht="15.75" x14ac:dyDescent="0.25">
      <c r="A18" s="527" t="s">
        <v>681</v>
      </c>
      <c r="B18" s="528"/>
      <c r="C18" s="528"/>
      <c r="D18" s="529"/>
      <c r="E18" s="545">
        <v>25000</v>
      </c>
      <c r="F18" s="546"/>
      <c r="G18" s="547"/>
    </row>
    <row r="19" spans="1:7" ht="15.75" x14ac:dyDescent="0.25">
      <c r="A19" s="527" t="s">
        <v>682</v>
      </c>
      <c r="B19" s="528"/>
      <c r="C19" s="528"/>
      <c r="D19" s="529"/>
      <c r="E19" s="530" t="s">
        <v>689</v>
      </c>
      <c r="F19" s="531"/>
      <c r="G19" s="532"/>
    </row>
  </sheetData>
  <mergeCells count="21">
    <mergeCell ref="A19:D19"/>
    <mergeCell ref="E19:G19"/>
    <mergeCell ref="A8:G8"/>
    <mergeCell ref="A9:A10"/>
    <mergeCell ref="B9:B10"/>
    <mergeCell ref="C9:C10"/>
    <mergeCell ref="D9:D10"/>
    <mergeCell ref="E9:E10"/>
    <mergeCell ref="F9:F10"/>
    <mergeCell ref="G9:G10"/>
    <mergeCell ref="A15:G15"/>
    <mergeCell ref="A17:D17"/>
    <mergeCell ref="E17:G17"/>
    <mergeCell ref="A18:D18"/>
    <mergeCell ref="E18:G18"/>
    <mergeCell ref="A7:G7"/>
    <mergeCell ref="A1:G1"/>
    <mergeCell ref="A2:G2"/>
    <mergeCell ref="A3:G3"/>
    <mergeCell ref="A5:G5"/>
    <mergeCell ref="A6:G6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419"/>
  <sheetViews>
    <sheetView workbookViewId="0">
      <selection activeCell="F51" sqref="F51:F52"/>
    </sheetView>
  </sheetViews>
  <sheetFormatPr defaultColWidth="28.42578125" defaultRowHeight="15" x14ac:dyDescent="0.25"/>
  <cols>
    <col min="1" max="1" width="28.5703125" style="44" customWidth="1"/>
    <col min="2" max="2" width="49.42578125" style="43" customWidth="1"/>
    <col min="3" max="3" width="13" style="74" customWidth="1"/>
    <col min="4" max="4" width="14.85546875" style="43" customWidth="1"/>
    <col min="5" max="256" width="28.42578125" style="43"/>
    <col min="257" max="257" width="28.5703125" style="43" customWidth="1"/>
    <col min="258" max="258" width="49.42578125" style="43" customWidth="1"/>
    <col min="259" max="259" width="13" style="43" customWidth="1"/>
    <col min="260" max="260" width="14.85546875" style="43" customWidth="1"/>
    <col min="261" max="512" width="28.42578125" style="43"/>
    <col min="513" max="513" width="28.5703125" style="43" customWidth="1"/>
    <col min="514" max="514" width="49.42578125" style="43" customWidth="1"/>
    <col min="515" max="515" width="13" style="43" customWidth="1"/>
    <col min="516" max="516" width="14.85546875" style="43" customWidth="1"/>
    <col min="517" max="768" width="28.42578125" style="43"/>
    <col min="769" max="769" width="28.5703125" style="43" customWidth="1"/>
    <col min="770" max="770" width="49.42578125" style="43" customWidth="1"/>
    <col min="771" max="771" width="13" style="43" customWidth="1"/>
    <col min="772" max="772" width="14.85546875" style="43" customWidth="1"/>
    <col min="773" max="1024" width="28.42578125" style="43"/>
    <col min="1025" max="1025" width="28.5703125" style="43" customWidth="1"/>
    <col min="1026" max="1026" width="49.42578125" style="43" customWidth="1"/>
    <col min="1027" max="1027" width="13" style="43" customWidth="1"/>
    <col min="1028" max="1028" width="14.85546875" style="43" customWidth="1"/>
    <col min="1029" max="1280" width="28.42578125" style="43"/>
    <col min="1281" max="1281" width="28.5703125" style="43" customWidth="1"/>
    <col min="1282" max="1282" width="49.42578125" style="43" customWidth="1"/>
    <col min="1283" max="1283" width="13" style="43" customWidth="1"/>
    <col min="1284" max="1284" width="14.85546875" style="43" customWidth="1"/>
    <col min="1285" max="1536" width="28.42578125" style="43"/>
    <col min="1537" max="1537" width="28.5703125" style="43" customWidth="1"/>
    <col min="1538" max="1538" width="49.42578125" style="43" customWidth="1"/>
    <col min="1539" max="1539" width="13" style="43" customWidth="1"/>
    <col min="1540" max="1540" width="14.85546875" style="43" customWidth="1"/>
    <col min="1541" max="1792" width="28.42578125" style="43"/>
    <col min="1793" max="1793" width="28.5703125" style="43" customWidth="1"/>
    <col min="1794" max="1794" width="49.42578125" style="43" customWidth="1"/>
    <col min="1795" max="1795" width="13" style="43" customWidth="1"/>
    <col min="1796" max="1796" width="14.85546875" style="43" customWidth="1"/>
    <col min="1797" max="2048" width="28.42578125" style="43"/>
    <col min="2049" max="2049" width="28.5703125" style="43" customWidth="1"/>
    <col min="2050" max="2050" width="49.42578125" style="43" customWidth="1"/>
    <col min="2051" max="2051" width="13" style="43" customWidth="1"/>
    <col min="2052" max="2052" width="14.85546875" style="43" customWidth="1"/>
    <col min="2053" max="2304" width="28.42578125" style="43"/>
    <col min="2305" max="2305" width="28.5703125" style="43" customWidth="1"/>
    <col min="2306" max="2306" width="49.42578125" style="43" customWidth="1"/>
    <col min="2307" max="2307" width="13" style="43" customWidth="1"/>
    <col min="2308" max="2308" width="14.85546875" style="43" customWidth="1"/>
    <col min="2309" max="2560" width="28.42578125" style="43"/>
    <col min="2561" max="2561" width="28.5703125" style="43" customWidth="1"/>
    <col min="2562" max="2562" width="49.42578125" style="43" customWidth="1"/>
    <col min="2563" max="2563" width="13" style="43" customWidth="1"/>
    <col min="2564" max="2564" width="14.85546875" style="43" customWidth="1"/>
    <col min="2565" max="2816" width="28.42578125" style="43"/>
    <col min="2817" max="2817" width="28.5703125" style="43" customWidth="1"/>
    <col min="2818" max="2818" width="49.42578125" style="43" customWidth="1"/>
    <col min="2819" max="2819" width="13" style="43" customWidth="1"/>
    <col min="2820" max="2820" width="14.85546875" style="43" customWidth="1"/>
    <col min="2821" max="3072" width="28.42578125" style="43"/>
    <col min="3073" max="3073" width="28.5703125" style="43" customWidth="1"/>
    <col min="3074" max="3074" width="49.42578125" style="43" customWidth="1"/>
    <col min="3075" max="3075" width="13" style="43" customWidth="1"/>
    <col min="3076" max="3076" width="14.85546875" style="43" customWidth="1"/>
    <col min="3077" max="3328" width="28.42578125" style="43"/>
    <col min="3329" max="3329" width="28.5703125" style="43" customWidth="1"/>
    <col min="3330" max="3330" width="49.42578125" style="43" customWidth="1"/>
    <col min="3331" max="3331" width="13" style="43" customWidth="1"/>
    <col min="3332" max="3332" width="14.85546875" style="43" customWidth="1"/>
    <col min="3333" max="3584" width="28.42578125" style="43"/>
    <col min="3585" max="3585" width="28.5703125" style="43" customWidth="1"/>
    <col min="3586" max="3586" width="49.42578125" style="43" customWidth="1"/>
    <col min="3587" max="3587" width="13" style="43" customWidth="1"/>
    <col min="3588" max="3588" width="14.85546875" style="43" customWidth="1"/>
    <col min="3589" max="3840" width="28.42578125" style="43"/>
    <col min="3841" max="3841" width="28.5703125" style="43" customWidth="1"/>
    <col min="3842" max="3842" width="49.42578125" style="43" customWidth="1"/>
    <col min="3843" max="3843" width="13" style="43" customWidth="1"/>
    <col min="3844" max="3844" width="14.85546875" style="43" customWidth="1"/>
    <col min="3845" max="4096" width="28.42578125" style="43"/>
    <col min="4097" max="4097" width="28.5703125" style="43" customWidth="1"/>
    <col min="4098" max="4098" width="49.42578125" style="43" customWidth="1"/>
    <col min="4099" max="4099" width="13" style="43" customWidth="1"/>
    <col min="4100" max="4100" width="14.85546875" style="43" customWidth="1"/>
    <col min="4101" max="4352" width="28.42578125" style="43"/>
    <col min="4353" max="4353" width="28.5703125" style="43" customWidth="1"/>
    <col min="4354" max="4354" width="49.42578125" style="43" customWidth="1"/>
    <col min="4355" max="4355" width="13" style="43" customWidth="1"/>
    <col min="4356" max="4356" width="14.85546875" style="43" customWidth="1"/>
    <col min="4357" max="4608" width="28.42578125" style="43"/>
    <col min="4609" max="4609" width="28.5703125" style="43" customWidth="1"/>
    <col min="4610" max="4610" width="49.42578125" style="43" customWidth="1"/>
    <col min="4611" max="4611" width="13" style="43" customWidth="1"/>
    <col min="4612" max="4612" width="14.85546875" style="43" customWidth="1"/>
    <col min="4613" max="4864" width="28.42578125" style="43"/>
    <col min="4865" max="4865" width="28.5703125" style="43" customWidth="1"/>
    <col min="4866" max="4866" width="49.42578125" style="43" customWidth="1"/>
    <col min="4867" max="4867" width="13" style="43" customWidth="1"/>
    <col min="4868" max="4868" width="14.85546875" style="43" customWidth="1"/>
    <col min="4869" max="5120" width="28.42578125" style="43"/>
    <col min="5121" max="5121" width="28.5703125" style="43" customWidth="1"/>
    <col min="5122" max="5122" width="49.42578125" style="43" customWidth="1"/>
    <col min="5123" max="5123" width="13" style="43" customWidth="1"/>
    <col min="5124" max="5124" width="14.85546875" style="43" customWidth="1"/>
    <col min="5125" max="5376" width="28.42578125" style="43"/>
    <col min="5377" max="5377" width="28.5703125" style="43" customWidth="1"/>
    <col min="5378" max="5378" width="49.42578125" style="43" customWidth="1"/>
    <col min="5379" max="5379" width="13" style="43" customWidth="1"/>
    <col min="5380" max="5380" width="14.85546875" style="43" customWidth="1"/>
    <col min="5381" max="5632" width="28.42578125" style="43"/>
    <col min="5633" max="5633" width="28.5703125" style="43" customWidth="1"/>
    <col min="5634" max="5634" width="49.42578125" style="43" customWidth="1"/>
    <col min="5635" max="5635" width="13" style="43" customWidth="1"/>
    <col min="5636" max="5636" width="14.85546875" style="43" customWidth="1"/>
    <col min="5637" max="5888" width="28.42578125" style="43"/>
    <col min="5889" max="5889" width="28.5703125" style="43" customWidth="1"/>
    <col min="5890" max="5890" width="49.42578125" style="43" customWidth="1"/>
    <col min="5891" max="5891" width="13" style="43" customWidth="1"/>
    <col min="5892" max="5892" width="14.85546875" style="43" customWidth="1"/>
    <col min="5893" max="6144" width="28.42578125" style="43"/>
    <col min="6145" max="6145" width="28.5703125" style="43" customWidth="1"/>
    <col min="6146" max="6146" width="49.42578125" style="43" customWidth="1"/>
    <col min="6147" max="6147" width="13" style="43" customWidth="1"/>
    <col min="6148" max="6148" width="14.85546875" style="43" customWidth="1"/>
    <col min="6149" max="6400" width="28.42578125" style="43"/>
    <col min="6401" max="6401" width="28.5703125" style="43" customWidth="1"/>
    <col min="6402" max="6402" width="49.42578125" style="43" customWidth="1"/>
    <col min="6403" max="6403" width="13" style="43" customWidth="1"/>
    <col min="6404" max="6404" width="14.85546875" style="43" customWidth="1"/>
    <col min="6405" max="6656" width="28.42578125" style="43"/>
    <col min="6657" max="6657" width="28.5703125" style="43" customWidth="1"/>
    <col min="6658" max="6658" width="49.42578125" style="43" customWidth="1"/>
    <col min="6659" max="6659" width="13" style="43" customWidth="1"/>
    <col min="6660" max="6660" width="14.85546875" style="43" customWidth="1"/>
    <col min="6661" max="6912" width="28.42578125" style="43"/>
    <col min="6913" max="6913" width="28.5703125" style="43" customWidth="1"/>
    <col min="6914" max="6914" width="49.42578125" style="43" customWidth="1"/>
    <col min="6915" max="6915" width="13" style="43" customWidth="1"/>
    <col min="6916" max="6916" width="14.85546875" style="43" customWidth="1"/>
    <col min="6917" max="7168" width="28.42578125" style="43"/>
    <col min="7169" max="7169" width="28.5703125" style="43" customWidth="1"/>
    <col min="7170" max="7170" width="49.42578125" style="43" customWidth="1"/>
    <col min="7171" max="7171" width="13" style="43" customWidth="1"/>
    <col min="7172" max="7172" width="14.85546875" style="43" customWidth="1"/>
    <col min="7173" max="7424" width="28.42578125" style="43"/>
    <col min="7425" max="7425" width="28.5703125" style="43" customWidth="1"/>
    <col min="7426" max="7426" width="49.42578125" style="43" customWidth="1"/>
    <col min="7427" max="7427" width="13" style="43" customWidth="1"/>
    <col min="7428" max="7428" width="14.85546875" style="43" customWidth="1"/>
    <col min="7429" max="7680" width="28.42578125" style="43"/>
    <col min="7681" max="7681" width="28.5703125" style="43" customWidth="1"/>
    <col min="7682" max="7682" width="49.42578125" style="43" customWidth="1"/>
    <col min="7683" max="7683" width="13" style="43" customWidth="1"/>
    <col min="7684" max="7684" width="14.85546875" style="43" customWidth="1"/>
    <col min="7685" max="7936" width="28.42578125" style="43"/>
    <col min="7937" max="7937" width="28.5703125" style="43" customWidth="1"/>
    <col min="7938" max="7938" width="49.42578125" style="43" customWidth="1"/>
    <col min="7939" max="7939" width="13" style="43" customWidth="1"/>
    <col min="7940" max="7940" width="14.85546875" style="43" customWidth="1"/>
    <col min="7941" max="8192" width="28.42578125" style="43"/>
    <col min="8193" max="8193" width="28.5703125" style="43" customWidth="1"/>
    <col min="8194" max="8194" width="49.42578125" style="43" customWidth="1"/>
    <col min="8195" max="8195" width="13" style="43" customWidth="1"/>
    <col min="8196" max="8196" width="14.85546875" style="43" customWidth="1"/>
    <col min="8197" max="8448" width="28.42578125" style="43"/>
    <col min="8449" max="8449" width="28.5703125" style="43" customWidth="1"/>
    <col min="8450" max="8450" width="49.42578125" style="43" customWidth="1"/>
    <col min="8451" max="8451" width="13" style="43" customWidth="1"/>
    <col min="8452" max="8452" width="14.85546875" style="43" customWidth="1"/>
    <col min="8453" max="8704" width="28.42578125" style="43"/>
    <col min="8705" max="8705" width="28.5703125" style="43" customWidth="1"/>
    <col min="8706" max="8706" width="49.42578125" style="43" customWidth="1"/>
    <col min="8707" max="8707" width="13" style="43" customWidth="1"/>
    <col min="8708" max="8708" width="14.85546875" style="43" customWidth="1"/>
    <col min="8709" max="8960" width="28.42578125" style="43"/>
    <col min="8961" max="8961" width="28.5703125" style="43" customWidth="1"/>
    <col min="8962" max="8962" width="49.42578125" style="43" customWidth="1"/>
    <col min="8963" max="8963" width="13" style="43" customWidth="1"/>
    <col min="8964" max="8964" width="14.85546875" style="43" customWidth="1"/>
    <col min="8965" max="9216" width="28.42578125" style="43"/>
    <col min="9217" max="9217" width="28.5703125" style="43" customWidth="1"/>
    <col min="9218" max="9218" width="49.42578125" style="43" customWidth="1"/>
    <col min="9219" max="9219" width="13" style="43" customWidth="1"/>
    <col min="9220" max="9220" width="14.85546875" style="43" customWidth="1"/>
    <col min="9221" max="9472" width="28.42578125" style="43"/>
    <col min="9473" max="9473" width="28.5703125" style="43" customWidth="1"/>
    <col min="9474" max="9474" width="49.42578125" style="43" customWidth="1"/>
    <col min="9475" max="9475" width="13" style="43" customWidth="1"/>
    <col min="9476" max="9476" width="14.85546875" style="43" customWidth="1"/>
    <col min="9477" max="9728" width="28.42578125" style="43"/>
    <col min="9729" max="9729" width="28.5703125" style="43" customWidth="1"/>
    <col min="9730" max="9730" width="49.42578125" style="43" customWidth="1"/>
    <col min="9731" max="9731" width="13" style="43" customWidth="1"/>
    <col min="9732" max="9732" width="14.85546875" style="43" customWidth="1"/>
    <col min="9733" max="9984" width="28.42578125" style="43"/>
    <col min="9985" max="9985" width="28.5703125" style="43" customWidth="1"/>
    <col min="9986" max="9986" width="49.42578125" style="43" customWidth="1"/>
    <col min="9987" max="9987" width="13" style="43" customWidth="1"/>
    <col min="9988" max="9988" width="14.85546875" style="43" customWidth="1"/>
    <col min="9989" max="10240" width="28.42578125" style="43"/>
    <col min="10241" max="10241" width="28.5703125" style="43" customWidth="1"/>
    <col min="10242" max="10242" width="49.42578125" style="43" customWidth="1"/>
    <col min="10243" max="10243" width="13" style="43" customWidth="1"/>
    <col min="10244" max="10244" width="14.85546875" style="43" customWidth="1"/>
    <col min="10245" max="10496" width="28.42578125" style="43"/>
    <col min="10497" max="10497" width="28.5703125" style="43" customWidth="1"/>
    <col min="10498" max="10498" width="49.42578125" style="43" customWidth="1"/>
    <col min="10499" max="10499" width="13" style="43" customWidth="1"/>
    <col min="10500" max="10500" width="14.85546875" style="43" customWidth="1"/>
    <col min="10501" max="10752" width="28.42578125" style="43"/>
    <col min="10753" max="10753" width="28.5703125" style="43" customWidth="1"/>
    <col min="10754" max="10754" width="49.42578125" style="43" customWidth="1"/>
    <col min="10755" max="10755" width="13" style="43" customWidth="1"/>
    <col min="10756" max="10756" width="14.85546875" style="43" customWidth="1"/>
    <col min="10757" max="11008" width="28.42578125" style="43"/>
    <col min="11009" max="11009" width="28.5703125" style="43" customWidth="1"/>
    <col min="11010" max="11010" width="49.42578125" style="43" customWidth="1"/>
    <col min="11011" max="11011" width="13" style="43" customWidth="1"/>
    <col min="11012" max="11012" width="14.85546875" style="43" customWidth="1"/>
    <col min="11013" max="11264" width="28.42578125" style="43"/>
    <col min="11265" max="11265" width="28.5703125" style="43" customWidth="1"/>
    <col min="11266" max="11266" width="49.42578125" style="43" customWidth="1"/>
    <col min="11267" max="11267" width="13" style="43" customWidth="1"/>
    <col min="11268" max="11268" width="14.85546875" style="43" customWidth="1"/>
    <col min="11269" max="11520" width="28.42578125" style="43"/>
    <col min="11521" max="11521" width="28.5703125" style="43" customWidth="1"/>
    <col min="11522" max="11522" width="49.42578125" style="43" customWidth="1"/>
    <col min="11523" max="11523" width="13" style="43" customWidth="1"/>
    <col min="11524" max="11524" width="14.85546875" style="43" customWidth="1"/>
    <col min="11525" max="11776" width="28.42578125" style="43"/>
    <col min="11777" max="11777" width="28.5703125" style="43" customWidth="1"/>
    <col min="11778" max="11778" width="49.42578125" style="43" customWidth="1"/>
    <col min="11779" max="11779" width="13" style="43" customWidth="1"/>
    <col min="11780" max="11780" width="14.85546875" style="43" customWidth="1"/>
    <col min="11781" max="12032" width="28.42578125" style="43"/>
    <col min="12033" max="12033" width="28.5703125" style="43" customWidth="1"/>
    <col min="12034" max="12034" width="49.42578125" style="43" customWidth="1"/>
    <col min="12035" max="12035" width="13" style="43" customWidth="1"/>
    <col min="12036" max="12036" width="14.85546875" style="43" customWidth="1"/>
    <col min="12037" max="12288" width="28.42578125" style="43"/>
    <col min="12289" max="12289" width="28.5703125" style="43" customWidth="1"/>
    <col min="12290" max="12290" width="49.42578125" style="43" customWidth="1"/>
    <col min="12291" max="12291" width="13" style="43" customWidth="1"/>
    <col min="12292" max="12292" width="14.85546875" style="43" customWidth="1"/>
    <col min="12293" max="12544" width="28.42578125" style="43"/>
    <col min="12545" max="12545" width="28.5703125" style="43" customWidth="1"/>
    <col min="12546" max="12546" width="49.42578125" style="43" customWidth="1"/>
    <col min="12547" max="12547" width="13" style="43" customWidth="1"/>
    <col min="12548" max="12548" width="14.85546875" style="43" customWidth="1"/>
    <col min="12549" max="12800" width="28.42578125" style="43"/>
    <col min="12801" max="12801" width="28.5703125" style="43" customWidth="1"/>
    <col min="12802" max="12802" width="49.42578125" style="43" customWidth="1"/>
    <col min="12803" max="12803" width="13" style="43" customWidth="1"/>
    <col min="12804" max="12804" width="14.85546875" style="43" customWidth="1"/>
    <col min="12805" max="13056" width="28.42578125" style="43"/>
    <col min="13057" max="13057" width="28.5703125" style="43" customWidth="1"/>
    <col min="13058" max="13058" width="49.42578125" style="43" customWidth="1"/>
    <col min="13059" max="13059" width="13" style="43" customWidth="1"/>
    <col min="13060" max="13060" width="14.85546875" style="43" customWidth="1"/>
    <col min="13061" max="13312" width="28.42578125" style="43"/>
    <col min="13313" max="13313" width="28.5703125" style="43" customWidth="1"/>
    <col min="13314" max="13314" width="49.42578125" style="43" customWidth="1"/>
    <col min="13315" max="13315" width="13" style="43" customWidth="1"/>
    <col min="13316" max="13316" width="14.85546875" style="43" customWidth="1"/>
    <col min="13317" max="13568" width="28.42578125" style="43"/>
    <col min="13569" max="13569" width="28.5703125" style="43" customWidth="1"/>
    <col min="13570" max="13570" width="49.42578125" style="43" customWidth="1"/>
    <col min="13571" max="13571" width="13" style="43" customWidth="1"/>
    <col min="13572" max="13572" width="14.85546875" style="43" customWidth="1"/>
    <col min="13573" max="13824" width="28.42578125" style="43"/>
    <col min="13825" max="13825" width="28.5703125" style="43" customWidth="1"/>
    <col min="13826" max="13826" width="49.42578125" style="43" customWidth="1"/>
    <col min="13827" max="13827" width="13" style="43" customWidth="1"/>
    <col min="13828" max="13828" width="14.85546875" style="43" customWidth="1"/>
    <col min="13829" max="14080" width="28.42578125" style="43"/>
    <col min="14081" max="14081" width="28.5703125" style="43" customWidth="1"/>
    <col min="14082" max="14082" width="49.42578125" style="43" customWidth="1"/>
    <col min="14083" max="14083" width="13" style="43" customWidth="1"/>
    <col min="14084" max="14084" width="14.85546875" style="43" customWidth="1"/>
    <col min="14085" max="14336" width="28.42578125" style="43"/>
    <col min="14337" max="14337" width="28.5703125" style="43" customWidth="1"/>
    <col min="14338" max="14338" width="49.42578125" style="43" customWidth="1"/>
    <col min="14339" max="14339" width="13" style="43" customWidth="1"/>
    <col min="14340" max="14340" width="14.85546875" style="43" customWidth="1"/>
    <col min="14341" max="14592" width="28.42578125" style="43"/>
    <col min="14593" max="14593" width="28.5703125" style="43" customWidth="1"/>
    <col min="14594" max="14594" width="49.42578125" style="43" customWidth="1"/>
    <col min="14595" max="14595" width="13" style="43" customWidth="1"/>
    <col min="14596" max="14596" width="14.85546875" style="43" customWidth="1"/>
    <col min="14597" max="14848" width="28.42578125" style="43"/>
    <col min="14849" max="14849" width="28.5703125" style="43" customWidth="1"/>
    <col min="14850" max="14850" width="49.42578125" style="43" customWidth="1"/>
    <col min="14851" max="14851" width="13" style="43" customWidth="1"/>
    <col min="14852" max="14852" width="14.85546875" style="43" customWidth="1"/>
    <col min="14853" max="15104" width="28.42578125" style="43"/>
    <col min="15105" max="15105" width="28.5703125" style="43" customWidth="1"/>
    <col min="15106" max="15106" width="49.42578125" style="43" customWidth="1"/>
    <col min="15107" max="15107" width="13" style="43" customWidth="1"/>
    <col min="15108" max="15108" width="14.85546875" style="43" customWidth="1"/>
    <col min="15109" max="15360" width="28.42578125" style="43"/>
    <col min="15361" max="15361" width="28.5703125" style="43" customWidth="1"/>
    <col min="15362" max="15362" width="49.42578125" style="43" customWidth="1"/>
    <col min="15363" max="15363" width="13" style="43" customWidth="1"/>
    <col min="15364" max="15364" width="14.85546875" style="43" customWidth="1"/>
    <col min="15365" max="15616" width="28.42578125" style="43"/>
    <col min="15617" max="15617" width="28.5703125" style="43" customWidth="1"/>
    <col min="15618" max="15618" width="49.42578125" style="43" customWidth="1"/>
    <col min="15619" max="15619" width="13" style="43" customWidth="1"/>
    <col min="15620" max="15620" width="14.85546875" style="43" customWidth="1"/>
    <col min="15621" max="15872" width="28.42578125" style="43"/>
    <col min="15873" max="15873" width="28.5703125" style="43" customWidth="1"/>
    <col min="15874" max="15874" width="49.42578125" style="43" customWidth="1"/>
    <col min="15875" max="15875" width="13" style="43" customWidth="1"/>
    <col min="15876" max="15876" width="14.85546875" style="43" customWidth="1"/>
    <col min="15877" max="16128" width="28.42578125" style="43"/>
    <col min="16129" max="16129" width="28.5703125" style="43" customWidth="1"/>
    <col min="16130" max="16130" width="49.42578125" style="43" customWidth="1"/>
    <col min="16131" max="16131" width="13" style="43" customWidth="1"/>
    <col min="16132" max="16132" width="14.85546875" style="43" customWidth="1"/>
    <col min="16133" max="16384" width="28.42578125" style="43"/>
  </cols>
  <sheetData>
    <row r="1" spans="1:246" ht="12.75" x14ac:dyDescent="0.2">
      <c r="A1" s="435" t="s">
        <v>185</v>
      </c>
      <c r="B1" s="435"/>
      <c r="C1" s="435"/>
    </row>
    <row r="2" spans="1:246" ht="12.75" x14ac:dyDescent="0.2">
      <c r="A2" s="435" t="s">
        <v>186</v>
      </c>
      <c r="B2" s="435"/>
      <c r="C2" s="435"/>
    </row>
    <row r="3" spans="1:246" ht="15.2" customHeight="1" x14ac:dyDescent="0.2">
      <c r="A3" s="435" t="s">
        <v>187</v>
      </c>
      <c r="B3" s="435"/>
      <c r="C3" s="435"/>
    </row>
    <row r="4" spans="1:246" ht="18" customHeight="1" x14ac:dyDescent="0.25">
      <c r="B4" s="45"/>
      <c r="C4" s="46"/>
    </row>
    <row r="5" spans="1:246" ht="19.5" customHeight="1" x14ac:dyDescent="0.2">
      <c r="A5" s="436" t="s">
        <v>188</v>
      </c>
      <c r="B5" s="436"/>
      <c r="C5" s="436"/>
    </row>
    <row r="6" spans="1:246" ht="26.25" customHeight="1" x14ac:dyDescent="0.25">
      <c r="C6" s="47" t="s">
        <v>4</v>
      </c>
    </row>
    <row r="7" spans="1:246" ht="37.5" customHeight="1" x14ac:dyDescent="0.2">
      <c r="A7" s="48" t="s">
        <v>5</v>
      </c>
      <c r="B7" s="48" t="s">
        <v>189</v>
      </c>
      <c r="C7" s="49" t="s">
        <v>7</v>
      </c>
      <c r="D7" s="50"/>
    </row>
    <row r="8" spans="1:246" ht="18.600000000000001" customHeight="1" x14ac:dyDescent="0.25">
      <c r="A8" s="48" t="s">
        <v>190</v>
      </c>
      <c r="B8" s="51" t="s">
        <v>191</v>
      </c>
      <c r="C8" s="49">
        <f>C9+C36</f>
        <v>446363.92999999993</v>
      </c>
      <c r="D8" s="52"/>
      <c r="E8" s="53"/>
    </row>
    <row r="9" spans="1:246" ht="48" customHeight="1" x14ac:dyDescent="0.25">
      <c r="A9" s="48" t="s">
        <v>192</v>
      </c>
      <c r="B9" s="51" t="s">
        <v>193</v>
      </c>
      <c r="C9" s="49">
        <f>SUM(C10+C12+C19+C34)</f>
        <v>445063.92999999993</v>
      </c>
      <c r="D9" s="54"/>
    </row>
    <row r="10" spans="1:246" s="58" customFormat="1" ht="29.45" customHeight="1" x14ac:dyDescent="0.25">
      <c r="A10" s="55" t="s">
        <v>194</v>
      </c>
      <c r="B10" s="56" t="s">
        <v>195</v>
      </c>
      <c r="C10" s="57">
        <f>SUM(C11)</f>
        <v>74762</v>
      </c>
    </row>
    <row r="11" spans="1:246" ht="31.5" customHeight="1" x14ac:dyDescent="0.25">
      <c r="A11" s="59" t="s">
        <v>196</v>
      </c>
      <c r="B11" s="60" t="s">
        <v>197</v>
      </c>
      <c r="C11" s="61">
        <v>74762</v>
      </c>
    </row>
    <row r="12" spans="1:246" s="58" customFormat="1" ht="46.5" customHeight="1" x14ac:dyDescent="0.25">
      <c r="A12" s="62" t="s">
        <v>198</v>
      </c>
      <c r="B12" s="63" t="s">
        <v>199</v>
      </c>
      <c r="C12" s="64">
        <f>SUM(C13:C18)</f>
        <v>23155.18</v>
      </c>
    </row>
    <row r="13" spans="1:246" s="58" customFormat="1" ht="46.5" customHeight="1" x14ac:dyDescent="0.2">
      <c r="A13" s="65" t="s">
        <v>200</v>
      </c>
      <c r="B13" s="66" t="s">
        <v>201</v>
      </c>
      <c r="C13" s="61">
        <v>1900</v>
      </c>
    </row>
    <row r="14" spans="1:246" s="58" customFormat="1" ht="32.25" customHeight="1" x14ac:dyDescent="0.25">
      <c r="A14" s="59" t="s">
        <v>202</v>
      </c>
      <c r="B14" s="67" t="s">
        <v>203</v>
      </c>
      <c r="C14" s="68">
        <v>299.89999999999998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</row>
    <row r="15" spans="1:246" s="58" customFormat="1" ht="30" customHeight="1" x14ac:dyDescent="0.25">
      <c r="A15" s="59" t="s">
        <v>202</v>
      </c>
      <c r="B15" s="60" t="s">
        <v>204</v>
      </c>
      <c r="C15" s="68">
        <v>14000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</row>
    <row r="16" spans="1:246" s="58" customFormat="1" ht="60" customHeight="1" x14ac:dyDescent="0.25">
      <c r="A16" s="59" t="s">
        <v>202</v>
      </c>
      <c r="B16" s="60" t="s">
        <v>205</v>
      </c>
      <c r="C16" s="68">
        <v>5403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</row>
    <row r="17" spans="1:246" s="58" customFormat="1" ht="21.75" customHeight="1" x14ac:dyDescent="0.25">
      <c r="A17" s="59" t="s">
        <v>202</v>
      </c>
      <c r="B17" s="60" t="s">
        <v>206</v>
      </c>
      <c r="C17" s="68">
        <v>358.5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</row>
    <row r="18" spans="1:246" s="58" customFormat="1" ht="33" customHeight="1" x14ac:dyDescent="0.25">
      <c r="A18" s="59" t="s">
        <v>202</v>
      </c>
      <c r="B18" s="60" t="s">
        <v>207</v>
      </c>
      <c r="C18" s="68">
        <v>1193.78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</row>
    <row r="19" spans="1:246" s="58" customFormat="1" ht="29.25" customHeight="1" x14ac:dyDescent="0.2">
      <c r="A19" s="62" t="s">
        <v>208</v>
      </c>
      <c r="B19" s="69" t="s">
        <v>209</v>
      </c>
      <c r="C19" s="64">
        <f>SUM(C20:C33)</f>
        <v>347146.74999999994</v>
      </c>
    </row>
    <row r="20" spans="1:246" ht="42.75" customHeight="1" x14ac:dyDescent="0.25">
      <c r="A20" s="59" t="s">
        <v>210</v>
      </c>
      <c r="B20" s="60" t="s">
        <v>211</v>
      </c>
      <c r="C20" s="68">
        <v>1171.08</v>
      </c>
    </row>
    <row r="21" spans="1:246" ht="28.9" customHeight="1" x14ac:dyDescent="0.25">
      <c r="A21" s="59" t="s">
        <v>210</v>
      </c>
      <c r="B21" s="60" t="s">
        <v>212</v>
      </c>
      <c r="C21" s="70">
        <v>2218.52</v>
      </c>
    </row>
    <row r="22" spans="1:246" ht="43.5" customHeight="1" x14ac:dyDescent="0.25">
      <c r="A22" s="59" t="s">
        <v>210</v>
      </c>
      <c r="B22" s="60" t="s">
        <v>213</v>
      </c>
      <c r="C22" s="68">
        <v>7411.12</v>
      </c>
    </row>
    <row r="23" spans="1:246" ht="33.75" customHeight="1" x14ac:dyDescent="0.25">
      <c r="A23" s="59" t="s">
        <v>210</v>
      </c>
      <c r="B23" s="60" t="s">
        <v>214</v>
      </c>
      <c r="C23" s="68">
        <v>886</v>
      </c>
    </row>
    <row r="24" spans="1:246" ht="44.25" customHeight="1" x14ac:dyDescent="0.25">
      <c r="A24" s="59" t="s">
        <v>210</v>
      </c>
      <c r="B24" s="60" t="s">
        <v>215</v>
      </c>
      <c r="C24" s="68">
        <v>2715.39</v>
      </c>
    </row>
    <row r="25" spans="1:246" ht="150" customHeight="1" x14ac:dyDescent="0.25">
      <c r="A25" s="59" t="s">
        <v>210</v>
      </c>
      <c r="B25" s="60" t="s">
        <v>216</v>
      </c>
      <c r="C25" s="61">
        <v>287301.59000000003</v>
      </c>
    </row>
    <row r="26" spans="1:246" ht="72.75" customHeight="1" x14ac:dyDescent="0.25">
      <c r="A26" s="59" t="s">
        <v>210</v>
      </c>
      <c r="B26" s="60" t="s">
        <v>217</v>
      </c>
      <c r="C26" s="61">
        <v>15121.54</v>
      </c>
    </row>
    <row r="27" spans="1:246" ht="59.25" customHeight="1" x14ac:dyDescent="0.25">
      <c r="A27" s="59" t="s">
        <v>210</v>
      </c>
      <c r="B27" s="60" t="s">
        <v>218</v>
      </c>
      <c r="C27" s="61">
        <v>11</v>
      </c>
    </row>
    <row r="28" spans="1:246" ht="45.6" customHeight="1" x14ac:dyDescent="0.25">
      <c r="A28" s="59" t="s">
        <v>210</v>
      </c>
      <c r="B28" s="60" t="s">
        <v>219</v>
      </c>
      <c r="C28" s="68">
        <v>0.22</v>
      </c>
    </row>
    <row r="29" spans="1:246" ht="45" x14ac:dyDescent="0.25">
      <c r="A29" s="59" t="s">
        <v>210</v>
      </c>
      <c r="B29" s="60" t="s">
        <v>220</v>
      </c>
      <c r="C29" s="68">
        <v>3953.33</v>
      </c>
    </row>
    <row r="30" spans="1:246" ht="135.75" customHeight="1" x14ac:dyDescent="0.25">
      <c r="A30" s="59" t="s">
        <v>210</v>
      </c>
      <c r="B30" s="60" t="s">
        <v>221</v>
      </c>
      <c r="C30" s="68">
        <v>1251.6600000000001</v>
      </c>
    </row>
    <row r="31" spans="1:246" ht="73.5" customHeight="1" x14ac:dyDescent="0.25">
      <c r="A31" s="59" t="s">
        <v>222</v>
      </c>
      <c r="B31" s="60" t="s">
        <v>223</v>
      </c>
      <c r="C31" s="68">
        <v>23393</v>
      </c>
      <c r="D31" s="53"/>
    </row>
    <row r="32" spans="1:246" ht="75" customHeight="1" x14ac:dyDescent="0.25">
      <c r="A32" s="59" t="s">
        <v>224</v>
      </c>
      <c r="B32" s="60" t="s">
        <v>225</v>
      </c>
      <c r="C32" s="68">
        <v>16</v>
      </c>
      <c r="D32" s="53"/>
    </row>
    <row r="33" spans="1:246" s="58" customFormat="1" ht="45.75" customHeight="1" x14ac:dyDescent="0.25">
      <c r="A33" s="59" t="s">
        <v>226</v>
      </c>
      <c r="B33" s="60" t="s">
        <v>227</v>
      </c>
      <c r="C33" s="68">
        <v>1696.3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</row>
    <row r="34" spans="1:246" ht="22.15" customHeight="1" x14ac:dyDescent="0.25">
      <c r="A34" s="62" t="s">
        <v>228</v>
      </c>
      <c r="B34" s="71" t="s">
        <v>229</v>
      </c>
      <c r="C34" s="72">
        <f>SUM(C35)</f>
        <v>0</v>
      </c>
    </row>
    <row r="35" spans="1:246" ht="29.45" customHeight="1" x14ac:dyDescent="0.25">
      <c r="A35" s="59" t="s">
        <v>230</v>
      </c>
      <c r="B35" s="60" t="s">
        <v>231</v>
      </c>
      <c r="C35" s="68"/>
    </row>
    <row r="36" spans="1:246" s="58" customFormat="1" ht="19.5" customHeight="1" x14ac:dyDescent="0.2">
      <c r="A36" s="62" t="s">
        <v>232</v>
      </c>
      <c r="B36" s="69" t="s">
        <v>233</v>
      </c>
      <c r="C36" s="72">
        <f>SUM(C37)</f>
        <v>1300</v>
      </c>
    </row>
    <row r="37" spans="1:246" ht="28.5" customHeight="1" x14ac:dyDescent="0.25">
      <c r="A37" s="59" t="s">
        <v>234</v>
      </c>
      <c r="B37" s="60" t="s">
        <v>235</v>
      </c>
      <c r="C37" s="68">
        <v>1300</v>
      </c>
    </row>
    <row r="38" spans="1:246" s="73" customFormat="1" x14ac:dyDescent="0.25">
      <c r="A38" s="44"/>
      <c r="B38" s="43"/>
      <c r="C38" s="47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</row>
    <row r="39" spans="1:246" s="73" customFormat="1" x14ac:dyDescent="0.25">
      <c r="A39" s="44"/>
      <c r="B39" s="43"/>
      <c r="C39" s="4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</row>
    <row r="40" spans="1:246" s="73" customFormat="1" x14ac:dyDescent="0.25">
      <c r="A40" s="44"/>
      <c r="B40" s="43"/>
      <c r="C40" s="4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</row>
    <row r="41" spans="1:246" s="73" customFormat="1" x14ac:dyDescent="0.25">
      <c r="A41" s="44"/>
      <c r="B41" s="43"/>
      <c r="C41" s="47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</row>
    <row r="42" spans="1:246" s="73" customFormat="1" x14ac:dyDescent="0.25">
      <c r="A42" s="44"/>
      <c r="B42" s="43"/>
      <c r="C42" s="47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</row>
    <row r="43" spans="1:246" s="73" customFormat="1" x14ac:dyDescent="0.25">
      <c r="A43" s="44"/>
      <c r="B43" s="43"/>
      <c r="C43" s="47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</row>
    <row r="44" spans="1:246" s="73" customFormat="1" x14ac:dyDescent="0.25">
      <c r="A44" s="44"/>
      <c r="B44" s="43"/>
      <c r="C44" s="47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</row>
    <row r="45" spans="1:246" s="73" customFormat="1" ht="15.75" customHeight="1" x14ac:dyDescent="0.25">
      <c r="A45" s="44"/>
      <c r="B45" s="43"/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</row>
    <row r="46" spans="1:246" s="73" customFormat="1" x14ac:dyDescent="0.25">
      <c r="A46" s="44"/>
      <c r="B46" s="43"/>
      <c r="C46" s="4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</row>
    <row r="47" spans="1:246" s="73" customFormat="1" x14ac:dyDescent="0.25">
      <c r="A47" s="44"/>
      <c r="B47" s="43"/>
      <c r="C47" s="4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</row>
    <row r="48" spans="1:246" s="73" customFormat="1" x14ac:dyDescent="0.25">
      <c r="A48" s="44"/>
      <c r="B48" s="43"/>
      <c r="C48" s="4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</row>
    <row r="49" spans="1:246" s="73" customFormat="1" x14ac:dyDescent="0.25">
      <c r="A49" s="44"/>
      <c r="B49" s="43"/>
      <c r="C49" s="47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</row>
    <row r="50" spans="1:246" s="73" customFormat="1" x14ac:dyDescent="0.25">
      <c r="A50" s="44"/>
      <c r="B50" s="43"/>
      <c r="C50" s="47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</row>
    <row r="51" spans="1:246" s="73" customFormat="1" x14ac:dyDescent="0.25">
      <c r="A51" s="44"/>
      <c r="B51" s="43"/>
      <c r="C51" s="47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</row>
    <row r="52" spans="1:246" s="73" customFormat="1" x14ac:dyDescent="0.25">
      <c r="A52" s="44"/>
      <c r="B52" s="43"/>
      <c r="C52" s="4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</row>
    <row r="53" spans="1:246" s="73" customFormat="1" x14ac:dyDescent="0.25">
      <c r="A53" s="44"/>
      <c r="B53" s="43"/>
      <c r="C53" s="47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</row>
    <row r="54" spans="1:246" s="73" customFormat="1" x14ac:dyDescent="0.25">
      <c r="A54" s="44"/>
      <c r="B54" s="43"/>
      <c r="C54" s="47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</row>
    <row r="55" spans="1:246" s="73" customFormat="1" x14ac:dyDescent="0.25">
      <c r="A55" s="44"/>
      <c r="B55" s="43"/>
      <c r="C55" s="4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</row>
    <row r="56" spans="1:246" s="73" customFormat="1" x14ac:dyDescent="0.25">
      <c r="A56" s="44"/>
      <c r="B56" s="43"/>
      <c r="C56" s="4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</row>
    <row r="57" spans="1:246" s="73" customFormat="1" x14ac:dyDescent="0.25">
      <c r="A57" s="44"/>
      <c r="B57" s="43"/>
      <c r="C57" s="47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</row>
    <row r="58" spans="1:246" s="73" customFormat="1" x14ac:dyDescent="0.25">
      <c r="A58" s="44"/>
      <c r="B58" s="43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</row>
    <row r="59" spans="1:246" s="73" customFormat="1" x14ac:dyDescent="0.25">
      <c r="A59" s="44"/>
      <c r="B59" s="43"/>
      <c r="C59" s="4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</row>
    <row r="60" spans="1:246" s="73" customFormat="1" x14ac:dyDescent="0.25">
      <c r="A60" s="44"/>
      <c r="B60" s="43"/>
      <c r="C60" s="47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</row>
    <row r="61" spans="1:246" s="73" customFormat="1" x14ac:dyDescent="0.25">
      <c r="A61" s="44"/>
      <c r="B61" s="43"/>
      <c r="C61" s="47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</row>
    <row r="62" spans="1:246" s="73" customFormat="1" x14ac:dyDescent="0.25">
      <c r="A62" s="44"/>
      <c r="B62" s="43"/>
      <c r="C62" s="47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</row>
    <row r="63" spans="1:246" s="73" customFormat="1" x14ac:dyDescent="0.25">
      <c r="A63" s="44"/>
      <c r="B63" s="43"/>
      <c r="C63" s="47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</row>
    <row r="64" spans="1:246" s="73" customFormat="1" x14ac:dyDescent="0.25">
      <c r="A64" s="44"/>
      <c r="B64" s="43"/>
      <c r="C64" s="47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</row>
    <row r="65" spans="1:246" s="73" customFormat="1" x14ac:dyDescent="0.25">
      <c r="A65" s="44"/>
      <c r="B65" s="43"/>
      <c r="C65" s="47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</row>
    <row r="66" spans="1:246" s="73" customFormat="1" x14ac:dyDescent="0.25">
      <c r="A66" s="44"/>
      <c r="B66" s="43"/>
      <c r="C66" s="47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</row>
    <row r="67" spans="1:246" s="73" customFormat="1" x14ac:dyDescent="0.25">
      <c r="A67" s="44"/>
      <c r="B67" s="43"/>
      <c r="C67" s="47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</row>
    <row r="68" spans="1:246" s="73" customFormat="1" x14ac:dyDescent="0.25">
      <c r="A68" s="44"/>
      <c r="B68" s="43"/>
      <c r="C68" s="47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</row>
    <row r="69" spans="1:246" s="73" customFormat="1" x14ac:dyDescent="0.25">
      <c r="A69" s="44"/>
      <c r="B69" s="43"/>
      <c r="C69" s="47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</row>
    <row r="70" spans="1:246" s="73" customFormat="1" x14ac:dyDescent="0.25">
      <c r="A70" s="44"/>
      <c r="B70" s="43"/>
      <c r="C70" s="47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</row>
    <row r="71" spans="1:246" s="73" customFormat="1" x14ac:dyDescent="0.25">
      <c r="A71" s="44"/>
      <c r="B71" s="43"/>
      <c r="C71" s="47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</row>
    <row r="72" spans="1:246" s="73" customFormat="1" x14ac:dyDescent="0.25">
      <c r="A72" s="44"/>
      <c r="B72" s="43"/>
      <c r="C72" s="47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</row>
    <row r="73" spans="1:246" s="73" customFormat="1" x14ac:dyDescent="0.25">
      <c r="A73" s="44"/>
      <c r="B73" s="43"/>
      <c r="C73" s="47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</row>
    <row r="74" spans="1:246" s="73" customFormat="1" x14ac:dyDescent="0.25">
      <c r="A74" s="44"/>
      <c r="B74" s="43"/>
      <c r="C74" s="47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</row>
    <row r="75" spans="1:246" s="73" customFormat="1" x14ac:dyDescent="0.25">
      <c r="A75" s="44"/>
      <c r="B75" s="43"/>
      <c r="C75" s="47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</row>
    <row r="76" spans="1:246" s="73" customFormat="1" x14ac:dyDescent="0.25">
      <c r="A76" s="44"/>
      <c r="B76" s="43"/>
      <c r="C76" s="47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</row>
    <row r="77" spans="1:246" s="73" customFormat="1" x14ac:dyDescent="0.25">
      <c r="A77" s="44"/>
      <c r="B77" s="43"/>
      <c r="C77" s="47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</row>
    <row r="78" spans="1:246" s="73" customFormat="1" x14ac:dyDescent="0.25">
      <c r="A78" s="44"/>
      <c r="B78" s="43"/>
      <c r="C78" s="47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</row>
    <row r="79" spans="1:246" s="73" customFormat="1" x14ac:dyDescent="0.25">
      <c r="A79" s="44"/>
      <c r="B79" s="43"/>
      <c r="C79" s="47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</row>
    <row r="80" spans="1:246" s="73" customFormat="1" x14ac:dyDescent="0.25">
      <c r="A80" s="44"/>
      <c r="B80" s="43"/>
      <c r="C80" s="47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</row>
    <row r="81" spans="1:246" s="73" customFormat="1" x14ac:dyDescent="0.25">
      <c r="A81" s="44"/>
      <c r="B81" s="43"/>
      <c r="C81" s="47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</row>
    <row r="82" spans="1:246" s="73" customFormat="1" x14ac:dyDescent="0.25">
      <c r="A82" s="44"/>
      <c r="B82" s="43"/>
      <c r="C82" s="47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</row>
    <row r="83" spans="1:246" s="73" customFormat="1" x14ac:dyDescent="0.25">
      <c r="A83" s="44"/>
      <c r="B83" s="43"/>
      <c r="C83" s="47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</row>
    <row r="84" spans="1:246" s="73" customFormat="1" x14ac:dyDescent="0.25">
      <c r="A84" s="44"/>
      <c r="B84" s="43"/>
      <c r="C84" s="4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</row>
    <row r="85" spans="1:246" s="73" customFormat="1" x14ac:dyDescent="0.25">
      <c r="A85" s="44"/>
      <c r="B85" s="43"/>
      <c r="C85" s="47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</row>
    <row r="86" spans="1:246" s="73" customFormat="1" x14ac:dyDescent="0.25">
      <c r="A86" s="44"/>
      <c r="B86" s="43"/>
      <c r="C86" s="47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</row>
    <row r="87" spans="1:246" s="73" customFormat="1" x14ac:dyDescent="0.25">
      <c r="A87" s="44"/>
      <c r="B87" s="43"/>
      <c r="C87" s="47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</row>
    <row r="88" spans="1:246" s="73" customFormat="1" x14ac:dyDescent="0.25">
      <c r="A88" s="44"/>
      <c r="B88" s="43"/>
      <c r="C88" s="47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</row>
    <row r="89" spans="1:246" s="73" customFormat="1" x14ac:dyDescent="0.25">
      <c r="A89" s="44"/>
      <c r="B89" s="43"/>
      <c r="C89" s="47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</row>
    <row r="90" spans="1:246" s="73" customFormat="1" x14ac:dyDescent="0.25">
      <c r="A90" s="44"/>
      <c r="B90" s="43"/>
      <c r="C90" s="47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</row>
    <row r="91" spans="1:246" s="73" customFormat="1" x14ac:dyDescent="0.25">
      <c r="A91" s="44"/>
      <c r="B91" s="43"/>
      <c r="C91" s="47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</row>
    <row r="92" spans="1:246" s="73" customFormat="1" x14ac:dyDescent="0.25">
      <c r="A92" s="44"/>
      <c r="B92" s="43"/>
      <c r="C92" s="47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</row>
    <row r="93" spans="1:246" s="73" customFormat="1" x14ac:dyDescent="0.25">
      <c r="A93" s="44"/>
      <c r="B93" s="43"/>
      <c r="C93" s="47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</row>
    <row r="94" spans="1:246" s="73" customFormat="1" x14ac:dyDescent="0.25">
      <c r="A94" s="44"/>
      <c r="B94" s="43"/>
      <c r="C94" s="47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</row>
    <row r="95" spans="1:246" s="73" customFormat="1" x14ac:dyDescent="0.25">
      <c r="A95" s="44"/>
      <c r="B95" s="43"/>
      <c r="C95" s="47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</row>
    <row r="96" spans="1:246" s="73" customFormat="1" x14ac:dyDescent="0.25">
      <c r="A96" s="44"/>
      <c r="B96" s="43"/>
      <c r="C96" s="47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</row>
    <row r="97" spans="1:246" s="73" customFormat="1" x14ac:dyDescent="0.25">
      <c r="A97" s="44"/>
      <c r="B97" s="43"/>
      <c r="C97" s="47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</row>
    <row r="98" spans="1:246" s="73" customFormat="1" x14ac:dyDescent="0.25">
      <c r="A98" s="44"/>
      <c r="B98" s="43"/>
      <c r="C98" s="47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</row>
    <row r="99" spans="1:246" s="73" customFormat="1" x14ac:dyDescent="0.25">
      <c r="A99" s="44"/>
      <c r="B99" s="43"/>
      <c r="C99" s="47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</row>
    <row r="100" spans="1:246" s="73" customFormat="1" x14ac:dyDescent="0.25">
      <c r="A100" s="44"/>
      <c r="B100" s="43"/>
      <c r="C100" s="47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</row>
    <row r="101" spans="1:246" s="73" customFormat="1" x14ac:dyDescent="0.25">
      <c r="A101" s="44"/>
      <c r="B101" s="43"/>
      <c r="C101" s="47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</row>
    <row r="102" spans="1:246" s="73" customFormat="1" x14ac:dyDescent="0.25">
      <c r="A102" s="44"/>
      <c r="B102" s="43"/>
      <c r="C102" s="47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</row>
    <row r="103" spans="1:246" s="73" customFormat="1" x14ac:dyDescent="0.25">
      <c r="A103" s="44"/>
      <c r="B103" s="43"/>
      <c r="C103" s="47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</row>
    <row r="104" spans="1:246" s="73" customFormat="1" x14ac:dyDescent="0.25">
      <c r="A104" s="44"/>
      <c r="B104" s="43"/>
      <c r="C104" s="47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</row>
    <row r="105" spans="1:246" s="73" customFormat="1" x14ac:dyDescent="0.25">
      <c r="A105" s="44"/>
      <c r="B105" s="43"/>
      <c r="C105" s="47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</row>
    <row r="106" spans="1:246" s="73" customFormat="1" x14ac:dyDescent="0.25">
      <c r="A106" s="44"/>
      <c r="B106" s="43"/>
      <c r="C106" s="47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</row>
    <row r="107" spans="1:246" s="73" customFormat="1" x14ac:dyDescent="0.25">
      <c r="A107" s="44"/>
      <c r="B107" s="43"/>
      <c r="C107" s="47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</row>
    <row r="108" spans="1:246" s="73" customFormat="1" x14ac:dyDescent="0.25">
      <c r="A108" s="44"/>
      <c r="B108" s="43"/>
      <c r="C108" s="47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</row>
    <row r="109" spans="1:246" s="73" customFormat="1" x14ac:dyDescent="0.25">
      <c r="A109" s="44"/>
      <c r="B109" s="43"/>
      <c r="C109" s="47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</row>
    <row r="110" spans="1:246" s="73" customFormat="1" x14ac:dyDescent="0.25">
      <c r="A110" s="44"/>
      <c r="B110" s="43"/>
      <c r="C110" s="47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</row>
    <row r="111" spans="1:246" s="73" customFormat="1" x14ac:dyDescent="0.25">
      <c r="A111" s="44"/>
      <c r="B111" s="43"/>
      <c r="C111" s="47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</row>
    <row r="112" spans="1:246" s="73" customFormat="1" x14ac:dyDescent="0.25">
      <c r="A112" s="44"/>
      <c r="B112" s="43"/>
      <c r="C112" s="47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</row>
    <row r="113" spans="1:246" s="73" customFormat="1" x14ac:dyDescent="0.25">
      <c r="A113" s="44"/>
      <c r="B113" s="43"/>
      <c r="C113" s="47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</row>
    <row r="114" spans="1:246" s="73" customFormat="1" x14ac:dyDescent="0.25">
      <c r="A114" s="44"/>
      <c r="B114" s="43"/>
      <c r="C114" s="47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</row>
    <row r="115" spans="1:246" s="73" customFormat="1" x14ac:dyDescent="0.25">
      <c r="A115" s="44"/>
      <c r="B115" s="43"/>
      <c r="C115" s="47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</row>
    <row r="116" spans="1:246" s="73" customFormat="1" x14ac:dyDescent="0.25">
      <c r="A116" s="44"/>
      <c r="B116" s="43"/>
      <c r="C116" s="47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</row>
    <row r="117" spans="1:246" s="73" customFormat="1" x14ac:dyDescent="0.25">
      <c r="A117" s="44"/>
      <c r="B117" s="43"/>
      <c r="C117" s="47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</row>
    <row r="118" spans="1:246" s="73" customFormat="1" x14ac:dyDescent="0.25">
      <c r="A118" s="44"/>
      <c r="B118" s="43"/>
      <c r="C118" s="47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</row>
    <row r="119" spans="1:246" s="73" customFormat="1" x14ac:dyDescent="0.25">
      <c r="A119" s="44"/>
      <c r="B119" s="43"/>
      <c r="C119" s="47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</row>
    <row r="120" spans="1:246" s="73" customFormat="1" x14ac:dyDescent="0.25">
      <c r="A120" s="44"/>
      <c r="B120" s="43"/>
      <c r="C120" s="47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</row>
    <row r="121" spans="1:246" s="73" customFormat="1" x14ac:dyDescent="0.25">
      <c r="A121" s="44"/>
      <c r="B121" s="43"/>
      <c r="C121" s="47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</row>
    <row r="122" spans="1:246" s="73" customFormat="1" x14ac:dyDescent="0.25">
      <c r="A122" s="44"/>
      <c r="B122" s="43"/>
      <c r="C122" s="47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</row>
    <row r="123" spans="1:246" s="73" customFormat="1" x14ac:dyDescent="0.25">
      <c r="A123" s="44"/>
      <c r="B123" s="43"/>
      <c r="C123" s="47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</row>
    <row r="124" spans="1:246" s="73" customFormat="1" x14ac:dyDescent="0.25">
      <c r="A124" s="44"/>
      <c r="B124" s="43"/>
      <c r="C124" s="47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</row>
    <row r="125" spans="1:246" s="73" customFormat="1" x14ac:dyDescent="0.25">
      <c r="A125" s="44"/>
      <c r="B125" s="43"/>
      <c r="C125" s="47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</row>
    <row r="126" spans="1:246" s="73" customFormat="1" x14ac:dyDescent="0.25">
      <c r="A126" s="44"/>
      <c r="B126" s="43"/>
      <c r="C126" s="47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</row>
    <row r="127" spans="1:246" s="73" customFormat="1" x14ac:dyDescent="0.25">
      <c r="A127" s="44"/>
      <c r="B127" s="43"/>
      <c r="C127" s="47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</row>
    <row r="128" spans="1:246" s="73" customFormat="1" x14ac:dyDescent="0.25">
      <c r="A128" s="44"/>
      <c r="B128" s="43"/>
      <c r="C128" s="47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</row>
    <row r="129" spans="1:246" s="73" customFormat="1" x14ac:dyDescent="0.25">
      <c r="A129" s="44"/>
      <c r="B129" s="43"/>
      <c r="C129" s="47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</row>
    <row r="130" spans="1:246" s="73" customFormat="1" x14ac:dyDescent="0.25">
      <c r="A130" s="44"/>
      <c r="B130" s="43"/>
      <c r="C130" s="47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</row>
    <row r="131" spans="1:246" s="73" customFormat="1" x14ac:dyDescent="0.25">
      <c r="A131" s="44"/>
      <c r="B131" s="43"/>
      <c r="C131" s="47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</row>
    <row r="132" spans="1:246" s="73" customFormat="1" x14ac:dyDescent="0.25">
      <c r="A132" s="44"/>
      <c r="B132" s="43"/>
      <c r="C132" s="47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</row>
    <row r="133" spans="1:246" s="73" customFormat="1" x14ac:dyDescent="0.25">
      <c r="A133" s="44"/>
      <c r="B133" s="43"/>
      <c r="C133" s="47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</row>
    <row r="134" spans="1:246" s="73" customFormat="1" x14ac:dyDescent="0.25">
      <c r="A134" s="44"/>
      <c r="B134" s="43"/>
      <c r="C134" s="47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</row>
    <row r="135" spans="1:246" s="73" customFormat="1" x14ac:dyDescent="0.25">
      <c r="A135" s="44"/>
      <c r="B135" s="43"/>
      <c r="C135" s="47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</row>
    <row r="136" spans="1:246" s="73" customFormat="1" x14ac:dyDescent="0.25">
      <c r="A136" s="44"/>
      <c r="B136" s="43"/>
      <c r="C136" s="47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</row>
    <row r="137" spans="1:246" s="73" customFormat="1" x14ac:dyDescent="0.25">
      <c r="A137" s="44"/>
      <c r="B137" s="43"/>
      <c r="C137" s="47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</row>
    <row r="138" spans="1:246" s="73" customFormat="1" x14ac:dyDescent="0.25">
      <c r="A138" s="44"/>
      <c r="B138" s="43"/>
      <c r="C138" s="47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</row>
    <row r="139" spans="1:246" s="73" customFormat="1" x14ac:dyDescent="0.25">
      <c r="A139" s="44"/>
      <c r="B139" s="43"/>
      <c r="C139" s="47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</row>
    <row r="140" spans="1:246" s="73" customFormat="1" x14ac:dyDescent="0.25">
      <c r="A140" s="44"/>
      <c r="B140" s="43"/>
      <c r="C140" s="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</row>
    <row r="141" spans="1:246" s="73" customFormat="1" x14ac:dyDescent="0.25">
      <c r="A141" s="44"/>
      <c r="B141" s="43"/>
      <c r="C141" s="47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</row>
    <row r="142" spans="1:246" s="73" customFormat="1" x14ac:dyDescent="0.25">
      <c r="A142" s="44"/>
      <c r="B142" s="43"/>
      <c r="C142" s="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</row>
    <row r="143" spans="1:246" s="73" customFormat="1" x14ac:dyDescent="0.25">
      <c r="A143" s="44"/>
      <c r="B143" s="43"/>
      <c r="C143" s="47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</row>
    <row r="144" spans="1:246" s="73" customFormat="1" x14ac:dyDescent="0.25">
      <c r="A144" s="44"/>
      <c r="B144" s="43"/>
      <c r="C144" s="47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</row>
    <row r="145" spans="1:246" s="73" customFormat="1" x14ac:dyDescent="0.25">
      <c r="A145" s="44"/>
      <c r="B145" s="43"/>
      <c r="C145" s="47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</row>
    <row r="146" spans="1:246" s="73" customFormat="1" x14ac:dyDescent="0.25">
      <c r="A146" s="44"/>
      <c r="B146" s="43"/>
      <c r="C146" s="47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</row>
    <row r="147" spans="1:246" s="73" customFormat="1" x14ac:dyDescent="0.25">
      <c r="A147" s="44"/>
      <c r="B147" s="43"/>
      <c r="C147" s="47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</row>
    <row r="148" spans="1:246" s="73" customFormat="1" x14ac:dyDescent="0.25">
      <c r="A148" s="44"/>
      <c r="B148" s="43"/>
      <c r="C148" s="47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</row>
    <row r="149" spans="1:246" s="73" customFormat="1" x14ac:dyDescent="0.25">
      <c r="A149" s="44"/>
      <c r="B149" s="43"/>
      <c r="C149" s="47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</row>
    <row r="150" spans="1:246" s="73" customFormat="1" x14ac:dyDescent="0.25">
      <c r="A150" s="44"/>
      <c r="B150" s="43"/>
      <c r="C150" s="47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</row>
    <row r="151" spans="1:246" s="73" customFormat="1" x14ac:dyDescent="0.25">
      <c r="A151" s="44"/>
      <c r="B151" s="43"/>
      <c r="C151" s="47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</row>
    <row r="152" spans="1:246" s="73" customFormat="1" x14ac:dyDescent="0.25">
      <c r="A152" s="44"/>
      <c r="B152" s="43"/>
      <c r="C152" s="47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</row>
    <row r="153" spans="1:246" s="73" customFormat="1" x14ac:dyDescent="0.25">
      <c r="A153" s="44"/>
      <c r="B153" s="43"/>
      <c r="C153" s="47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</row>
    <row r="154" spans="1:246" s="73" customFormat="1" x14ac:dyDescent="0.25">
      <c r="A154" s="44"/>
      <c r="B154" s="43"/>
      <c r="C154" s="47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</row>
    <row r="155" spans="1:246" s="73" customFormat="1" x14ac:dyDescent="0.25">
      <c r="A155" s="44"/>
      <c r="B155" s="43"/>
      <c r="C155" s="47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</row>
    <row r="156" spans="1:246" s="73" customFormat="1" x14ac:dyDescent="0.25">
      <c r="A156" s="44"/>
      <c r="B156" s="43"/>
      <c r="C156" s="47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</row>
    <row r="157" spans="1:246" s="73" customFormat="1" x14ac:dyDescent="0.25">
      <c r="A157" s="44"/>
      <c r="B157" s="43"/>
      <c r="C157" s="47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</row>
    <row r="158" spans="1:246" s="73" customFormat="1" x14ac:dyDescent="0.25">
      <c r="A158" s="44"/>
      <c r="B158" s="43"/>
      <c r="C158" s="47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</row>
    <row r="159" spans="1:246" s="73" customFormat="1" x14ac:dyDescent="0.25">
      <c r="A159" s="44"/>
      <c r="B159" s="43"/>
      <c r="C159" s="4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</row>
    <row r="160" spans="1:246" s="73" customFormat="1" x14ac:dyDescent="0.25">
      <c r="A160" s="44"/>
      <c r="B160" s="43"/>
      <c r="C160" s="47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</row>
    <row r="161" spans="1:246" s="73" customFormat="1" x14ac:dyDescent="0.25">
      <c r="A161" s="44"/>
      <c r="B161" s="43"/>
      <c r="C161" s="47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</row>
    <row r="162" spans="1:246" s="73" customFormat="1" x14ac:dyDescent="0.25">
      <c r="A162" s="44"/>
      <c r="B162" s="43"/>
      <c r="C162" s="47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</row>
    <row r="163" spans="1:246" s="73" customFormat="1" x14ac:dyDescent="0.25">
      <c r="A163" s="44"/>
      <c r="B163" s="43"/>
      <c r="C163" s="47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3"/>
      <c r="FA163" s="43"/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3"/>
      <c r="GE163" s="43"/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3"/>
      <c r="HF163" s="43"/>
      <c r="HG163" s="43"/>
      <c r="HH163" s="43"/>
      <c r="HI163" s="43"/>
      <c r="HJ163" s="43"/>
      <c r="HK163" s="43"/>
      <c r="HL163" s="43"/>
      <c r="HM163" s="43"/>
      <c r="HN163" s="43"/>
      <c r="HO163" s="43"/>
      <c r="HP163" s="43"/>
      <c r="HQ163" s="43"/>
      <c r="HR163" s="43"/>
      <c r="HS163" s="43"/>
      <c r="HT163" s="43"/>
      <c r="HU163" s="43"/>
      <c r="HV163" s="43"/>
      <c r="HW163" s="43"/>
      <c r="HX163" s="43"/>
      <c r="HY163" s="43"/>
      <c r="HZ163" s="43"/>
      <c r="IA163" s="43"/>
      <c r="IB163" s="43"/>
      <c r="IC163" s="43"/>
      <c r="ID163" s="43"/>
      <c r="IE163" s="43"/>
      <c r="IF163" s="43"/>
      <c r="IG163" s="43"/>
      <c r="IH163" s="43"/>
      <c r="II163" s="43"/>
      <c r="IJ163" s="43"/>
      <c r="IK163" s="43"/>
      <c r="IL163" s="43"/>
    </row>
    <row r="164" spans="1:246" s="73" customFormat="1" x14ac:dyDescent="0.25">
      <c r="A164" s="44"/>
      <c r="B164" s="43"/>
      <c r="C164" s="47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3"/>
      <c r="FA164" s="43"/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3"/>
      <c r="GE164" s="43"/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3"/>
      <c r="HF164" s="43"/>
      <c r="HG164" s="43"/>
      <c r="HH164" s="43"/>
      <c r="HI164" s="43"/>
      <c r="HJ164" s="43"/>
      <c r="HK164" s="43"/>
      <c r="HL164" s="43"/>
      <c r="HM164" s="43"/>
      <c r="HN164" s="43"/>
      <c r="HO164" s="43"/>
      <c r="HP164" s="43"/>
      <c r="HQ164" s="43"/>
      <c r="HR164" s="43"/>
      <c r="HS164" s="43"/>
      <c r="HT164" s="43"/>
      <c r="HU164" s="43"/>
      <c r="HV164" s="43"/>
      <c r="HW164" s="43"/>
      <c r="HX164" s="43"/>
      <c r="HY164" s="43"/>
      <c r="HZ164" s="43"/>
      <c r="IA164" s="43"/>
      <c r="IB164" s="43"/>
      <c r="IC164" s="43"/>
      <c r="ID164" s="43"/>
      <c r="IE164" s="43"/>
      <c r="IF164" s="43"/>
      <c r="IG164" s="43"/>
      <c r="IH164" s="43"/>
      <c r="II164" s="43"/>
      <c r="IJ164" s="43"/>
      <c r="IK164" s="43"/>
      <c r="IL164" s="43"/>
    </row>
    <row r="165" spans="1:246" s="73" customFormat="1" x14ac:dyDescent="0.25">
      <c r="A165" s="44"/>
      <c r="B165" s="43"/>
      <c r="C165" s="47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3"/>
      <c r="FA165" s="43"/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3"/>
      <c r="GE165" s="43"/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3"/>
      <c r="HF165" s="43"/>
      <c r="HG165" s="43"/>
      <c r="HH165" s="43"/>
      <c r="HI165" s="43"/>
      <c r="HJ165" s="43"/>
      <c r="HK165" s="43"/>
      <c r="HL165" s="43"/>
      <c r="HM165" s="43"/>
      <c r="HN165" s="43"/>
      <c r="HO165" s="43"/>
      <c r="HP165" s="43"/>
      <c r="HQ165" s="43"/>
      <c r="HR165" s="43"/>
      <c r="HS165" s="43"/>
      <c r="HT165" s="43"/>
      <c r="HU165" s="43"/>
      <c r="HV165" s="43"/>
      <c r="HW165" s="43"/>
      <c r="HX165" s="43"/>
      <c r="HY165" s="43"/>
      <c r="HZ165" s="43"/>
      <c r="IA165" s="43"/>
      <c r="IB165" s="43"/>
      <c r="IC165" s="43"/>
      <c r="ID165" s="43"/>
      <c r="IE165" s="43"/>
      <c r="IF165" s="43"/>
      <c r="IG165" s="43"/>
      <c r="IH165" s="43"/>
      <c r="II165" s="43"/>
      <c r="IJ165" s="43"/>
      <c r="IK165" s="43"/>
      <c r="IL165" s="43"/>
    </row>
    <row r="166" spans="1:246" s="73" customFormat="1" x14ac:dyDescent="0.25">
      <c r="A166" s="44"/>
      <c r="B166" s="43"/>
      <c r="C166" s="47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3"/>
      <c r="FA166" s="43"/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3"/>
      <c r="GE166" s="43"/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3"/>
      <c r="HF166" s="43"/>
      <c r="HG166" s="43"/>
      <c r="HH166" s="43"/>
      <c r="HI166" s="43"/>
      <c r="HJ166" s="43"/>
      <c r="HK166" s="43"/>
      <c r="HL166" s="43"/>
      <c r="HM166" s="43"/>
      <c r="HN166" s="43"/>
      <c r="HO166" s="43"/>
      <c r="HP166" s="43"/>
      <c r="HQ166" s="43"/>
      <c r="HR166" s="43"/>
      <c r="HS166" s="43"/>
      <c r="HT166" s="43"/>
      <c r="HU166" s="43"/>
      <c r="HV166" s="43"/>
      <c r="HW166" s="43"/>
      <c r="HX166" s="43"/>
      <c r="HY166" s="43"/>
      <c r="HZ166" s="43"/>
      <c r="IA166" s="43"/>
      <c r="IB166" s="43"/>
      <c r="IC166" s="43"/>
      <c r="ID166" s="43"/>
      <c r="IE166" s="43"/>
      <c r="IF166" s="43"/>
      <c r="IG166" s="43"/>
      <c r="IH166" s="43"/>
      <c r="II166" s="43"/>
      <c r="IJ166" s="43"/>
      <c r="IK166" s="43"/>
      <c r="IL166" s="43"/>
    </row>
    <row r="167" spans="1:246" s="73" customFormat="1" x14ac:dyDescent="0.25">
      <c r="A167" s="44"/>
      <c r="B167" s="43"/>
      <c r="C167" s="47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</row>
    <row r="168" spans="1:246" s="73" customFormat="1" x14ac:dyDescent="0.25">
      <c r="A168" s="44"/>
      <c r="B168" s="43"/>
      <c r="C168" s="47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</row>
    <row r="169" spans="1:246" s="73" customFormat="1" x14ac:dyDescent="0.25">
      <c r="A169" s="44"/>
      <c r="B169" s="43"/>
      <c r="C169" s="47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</row>
    <row r="170" spans="1:246" s="73" customFormat="1" x14ac:dyDescent="0.25">
      <c r="A170" s="44"/>
      <c r="B170" s="43"/>
      <c r="C170" s="47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3"/>
      <c r="DW170" s="43"/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3"/>
      <c r="FA170" s="43"/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3"/>
      <c r="GE170" s="43"/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3"/>
      <c r="HF170" s="43"/>
      <c r="HG170" s="43"/>
      <c r="HH170" s="43"/>
      <c r="HI170" s="43"/>
      <c r="HJ170" s="43"/>
      <c r="HK170" s="43"/>
      <c r="HL170" s="43"/>
      <c r="HM170" s="43"/>
      <c r="HN170" s="43"/>
      <c r="HO170" s="43"/>
      <c r="HP170" s="43"/>
      <c r="HQ170" s="43"/>
      <c r="HR170" s="43"/>
      <c r="HS170" s="43"/>
      <c r="HT170" s="43"/>
      <c r="HU170" s="43"/>
      <c r="HV170" s="43"/>
      <c r="HW170" s="43"/>
      <c r="HX170" s="43"/>
      <c r="HY170" s="43"/>
      <c r="HZ170" s="43"/>
      <c r="IA170" s="43"/>
      <c r="IB170" s="43"/>
      <c r="IC170" s="43"/>
      <c r="ID170" s="43"/>
      <c r="IE170" s="43"/>
      <c r="IF170" s="43"/>
      <c r="IG170" s="43"/>
      <c r="IH170" s="43"/>
      <c r="II170" s="43"/>
      <c r="IJ170" s="43"/>
      <c r="IK170" s="43"/>
      <c r="IL170" s="43"/>
    </row>
    <row r="171" spans="1:246" s="73" customFormat="1" x14ac:dyDescent="0.25">
      <c r="A171" s="44"/>
      <c r="B171" s="43"/>
      <c r="C171" s="47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</row>
    <row r="172" spans="1:246" s="73" customFormat="1" x14ac:dyDescent="0.25">
      <c r="A172" s="44"/>
      <c r="B172" s="43"/>
      <c r="C172" s="47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</row>
    <row r="173" spans="1:246" s="73" customFormat="1" x14ac:dyDescent="0.25">
      <c r="A173" s="44"/>
      <c r="B173" s="43"/>
      <c r="C173" s="47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</row>
    <row r="174" spans="1:246" s="73" customFormat="1" x14ac:dyDescent="0.25">
      <c r="A174" s="44"/>
      <c r="B174" s="43"/>
      <c r="C174" s="47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</row>
    <row r="175" spans="1:246" s="73" customFormat="1" x14ac:dyDescent="0.25">
      <c r="A175" s="44"/>
      <c r="B175" s="43"/>
      <c r="C175" s="47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3"/>
      <c r="HU175" s="43"/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</row>
    <row r="176" spans="1:246" s="73" customFormat="1" x14ac:dyDescent="0.25">
      <c r="A176" s="44"/>
      <c r="B176" s="43"/>
      <c r="C176" s="47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</row>
    <row r="177" spans="1:246" s="73" customFormat="1" x14ac:dyDescent="0.25">
      <c r="A177" s="44"/>
      <c r="B177" s="43"/>
      <c r="C177" s="47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3"/>
      <c r="FA177" s="43"/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3"/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</row>
    <row r="178" spans="1:246" s="73" customFormat="1" x14ac:dyDescent="0.25">
      <c r="A178" s="44"/>
      <c r="B178" s="43"/>
      <c r="C178" s="47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3"/>
      <c r="FA178" s="43"/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3"/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</row>
    <row r="179" spans="1:246" s="73" customFormat="1" x14ac:dyDescent="0.25">
      <c r="A179" s="44"/>
      <c r="B179" s="43"/>
      <c r="C179" s="47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3"/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3"/>
      <c r="II179" s="43"/>
      <c r="IJ179" s="43"/>
      <c r="IK179" s="43"/>
      <c r="IL179" s="43"/>
    </row>
    <row r="180" spans="1:246" s="73" customFormat="1" x14ac:dyDescent="0.25">
      <c r="A180" s="44"/>
      <c r="B180" s="43"/>
      <c r="C180" s="47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</row>
    <row r="181" spans="1:246" s="73" customFormat="1" x14ac:dyDescent="0.25">
      <c r="A181" s="44"/>
      <c r="B181" s="43"/>
      <c r="C181" s="47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43"/>
      <c r="IB181" s="43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</row>
    <row r="182" spans="1:246" s="73" customFormat="1" x14ac:dyDescent="0.25">
      <c r="A182" s="44"/>
      <c r="B182" s="43"/>
      <c r="C182" s="47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  <c r="ER182" s="43"/>
      <c r="ES182" s="43"/>
      <c r="ET182" s="43"/>
      <c r="EU182" s="43"/>
      <c r="EV182" s="43"/>
      <c r="EW182" s="43"/>
      <c r="EX182" s="43"/>
      <c r="EY182" s="43"/>
      <c r="EZ182" s="43"/>
      <c r="FA182" s="43"/>
      <c r="FB182" s="43"/>
      <c r="FC182" s="43"/>
      <c r="FD182" s="43"/>
      <c r="FE182" s="43"/>
      <c r="FF182" s="43"/>
      <c r="FG182" s="43"/>
      <c r="FH182" s="43"/>
      <c r="FI182" s="43"/>
      <c r="FJ182" s="43"/>
      <c r="FK182" s="43"/>
      <c r="FL182" s="43"/>
      <c r="FM182" s="43"/>
      <c r="FN182" s="43"/>
      <c r="FO182" s="43"/>
      <c r="FP182" s="43"/>
      <c r="FQ182" s="43"/>
      <c r="FR182" s="43"/>
      <c r="FS182" s="43"/>
      <c r="FT182" s="43"/>
      <c r="FU182" s="43"/>
      <c r="FV182" s="43"/>
      <c r="FW182" s="43"/>
      <c r="FX182" s="43"/>
      <c r="FY182" s="43"/>
      <c r="FZ182" s="43"/>
      <c r="GA182" s="43"/>
      <c r="GB182" s="43"/>
      <c r="GC182" s="43"/>
      <c r="GD182" s="43"/>
      <c r="GE182" s="43"/>
      <c r="GF182" s="43"/>
      <c r="GG182" s="43"/>
      <c r="GH182" s="43"/>
      <c r="GI182" s="43"/>
      <c r="GJ182" s="43"/>
      <c r="GK182" s="43"/>
      <c r="GL182" s="43"/>
      <c r="GM182" s="43"/>
      <c r="GN182" s="43"/>
      <c r="GO182" s="43"/>
      <c r="GP182" s="43"/>
      <c r="GQ182" s="43"/>
      <c r="GR182" s="43"/>
      <c r="GS182" s="43"/>
      <c r="GT182" s="43"/>
      <c r="GU182" s="43"/>
      <c r="GV182" s="43"/>
      <c r="GW182" s="43"/>
      <c r="GX182" s="43"/>
      <c r="GY182" s="43"/>
      <c r="GZ182" s="43"/>
      <c r="HA182" s="43"/>
      <c r="HB182" s="43"/>
      <c r="HC182" s="43"/>
      <c r="HD182" s="43"/>
      <c r="HE182" s="43"/>
      <c r="HF182" s="43"/>
      <c r="HG182" s="43"/>
      <c r="HH182" s="43"/>
      <c r="HI182" s="43"/>
      <c r="HJ182" s="43"/>
      <c r="HK182" s="43"/>
      <c r="HL182" s="43"/>
      <c r="HM182" s="43"/>
      <c r="HN182" s="43"/>
      <c r="HO182" s="43"/>
      <c r="HP182" s="43"/>
      <c r="HQ182" s="43"/>
      <c r="HR182" s="43"/>
      <c r="HS182" s="43"/>
      <c r="HT182" s="43"/>
      <c r="HU182" s="43"/>
      <c r="HV182" s="43"/>
      <c r="HW182" s="43"/>
      <c r="HX182" s="43"/>
      <c r="HY182" s="43"/>
      <c r="HZ182" s="43"/>
      <c r="IA182" s="43"/>
      <c r="IB182" s="43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</row>
    <row r="183" spans="1:246" s="73" customFormat="1" x14ac:dyDescent="0.25">
      <c r="A183" s="44"/>
      <c r="B183" s="43"/>
      <c r="C183" s="47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3"/>
      <c r="DW183" s="43"/>
      <c r="DX183" s="43"/>
      <c r="DY183" s="43"/>
      <c r="DZ183" s="43"/>
      <c r="EA183" s="43"/>
      <c r="EB183" s="43"/>
      <c r="EC183" s="43"/>
      <c r="ED183" s="43"/>
      <c r="EE183" s="43"/>
      <c r="EF183" s="43"/>
      <c r="EG183" s="43"/>
      <c r="EH183" s="43"/>
      <c r="EI183" s="43"/>
      <c r="EJ183" s="43"/>
      <c r="EK183" s="43"/>
      <c r="EL183" s="43"/>
      <c r="EM183" s="43"/>
      <c r="EN183" s="43"/>
      <c r="EO183" s="43"/>
      <c r="EP183" s="43"/>
      <c r="EQ183" s="43"/>
      <c r="ER183" s="43"/>
      <c r="ES183" s="43"/>
      <c r="ET183" s="43"/>
      <c r="EU183" s="43"/>
      <c r="EV183" s="43"/>
      <c r="EW183" s="43"/>
      <c r="EX183" s="43"/>
      <c r="EY183" s="43"/>
      <c r="EZ183" s="43"/>
      <c r="FA183" s="43"/>
      <c r="FB183" s="43"/>
      <c r="FC183" s="43"/>
      <c r="FD183" s="43"/>
      <c r="FE183" s="43"/>
      <c r="FF183" s="43"/>
      <c r="FG183" s="43"/>
      <c r="FH183" s="43"/>
      <c r="FI183" s="43"/>
      <c r="FJ183" s="43"/>
      <c r="FK183" s="43"/>
      <c r="FL183" s="43"/>
      <c r="FM183" s="43"/>
      <c r="FN183" s="43"/>
      <c r="FO183" s="43"/>
      <c r="FP183" s="43"/>
      <c r="FQ183" s="43"/>
      <c r="FR183" s="43"/>
      <c r="FS183" s="43"/>
      <c r="FT183" s="43"/>
      <c r="FU183" s="43"/>
      <c r="FV183" s="43"/>
      <c r="FW183" s="43"/>
      <c r="FX183" s="43"/>
      <c r="FY183" s="43"/>
      <c r="FZ183" s="43"/>
      <c r="GA183" s="43"/>
      <c r="GB183" s="43"/>
      <c r="GC183" s="43"/>
      <c r="GD183" s="43"/>
      <c r="GE183" s="43"/>
      <c r="GF183" s="43"/>
      <c r="GG183" s="43"/>
      <c r="GH183" s="43"/>
      <c r="GI183" s="43"/>
      <c r="GJ183" s="43"/>
      <c r="GK183" s="43"/>
      <c r="GL183" s="43"/>
      <c r="GM183" s="43"/>
      <c r="GN183" s="43"/>
      <c r="GO183" s="43"/>
      <c r="GP183" s="43"/>
      <c r="GQ183" s="43"/>
      <c r="GR183" s="43"/>
      <c r="GS183" s="43"/>
      <c r="GT183" s="43"/>
      <c r="GU183" s="43"/>
      <c r="GV183" s="43"/>
      <c r="GW183" s="43"/>
      <c r="GX183" s="43"/>
      <c r="GY183" s="43"/>
      <c r="GZ183" s="43"/>
      <c r="HA183" s="43"/>
      <c r="HB183" s="43"/>
      <c r="HC183" s="43"/>
      <c r="HD183" s="43"/>
      <c r="HE183" s="43"/>
      <c r="HF183" s="43"/>
      <c r="HG183" s="43"/>
      <c r="HH183" s="43"/>
      <c r="HI183" s="43"/>
      <c r="HJ183" s="43"/>
      <c r="HK183" s="43"/>
      <c r="HL183" s="43"/>
      <c r="HM183" s="43"/>
      <c r="HN183" s="43"/>
      <c r="HO183" s="43"/>
      <c r="HP183" s="43"/>
      <c r="HQ183" s="43"/>
      <c r="HR183" s="43"/>
      <c r="HS183" s="43"/>
      <c r="HT183" s="43"/>
      <c r="HU183" s="43"/>
      <c r="HV183" s="43"/>
      <c r="HW183" s="43"/>
      <c r="HX183" s="43"/>
      <c r="HY183" s="43"/>
      <c r="HZ183" s="43"/>
      <c r="IA183" s="43"/>
      <c r="IB183" s="43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</row>
    <row r="184" spans="1:246" s="73" customFormat="1" x14ac:dyDescent="0.25">
      <c r="A184" s="44"/>
      <c r="B184" s="43"/>
      <c r="C184" s="47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  <c r="ER184" s="43"/>
      <c r="ES184" s="43"/>
      <c r="ET184" s="43"/>
      <c r="EU184" s="43"/>
      <c r="EV184" s="43"/>
      <c r="EW184" s="43"/>
      <c r="EX184" s="43"/>
      <c r="EY184" s="43"/>
      <c r="EZ184" s="43"/>
      <c r="FA184" s="43"/>
      <c r="FB184" s="43"/>
      <c r="FC184" s="43"/>
      <c r="FD184" s="43"/>
      <c r="FE184" s="43"/>
      <c r="FF184" s="43"/>
      <c r="FG184" s="43"/>
      <c r="FH184" s="43"/>
      <c r="FI184" s="43"/>
      <c r="FJ184" s="43"/>
      <c r="FK184" s="43"/>
      <c r="FL184" s="43"/>
      <c r="FM184" s="43"/>
      <c r="FN184" s="43"/>
      <c r="FO184" s="43"/>
      <c r="FP184" s="43"/>
      <c r="FQ184" s="43"/>
      <c r="FR184" s="43"/>
      <c r="FS184" s="43"/>
      <c r="FT184" s="43"/>
      <c r="FU184" s="43"/>
      <c r="FV184" s="43"/>
      <c r="FW184" s="43"/>
      <c r="FX184" s="43"/>
      <c r="FY184" s="43"/>
      <c r="FZ184" s="43"/>
      <c r="GA184" s="43"/>
      <c r="GB184" s="43"/>
      <c r="GC184" s="43"/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3"/>
      <c r="II184" s="43"/>
      <c r="IJ184" s="43"/>
      <c r="IK184" s="43"/>
      <c r="IL184" s="43"/>
    </row>
    <row r="185" spans="1:246" s="73" customFormat="1" x14ac:dyDescent="0.25">
      <c r="A185" s="44"/>
      <c r="B185" s="43"/>
      <c r="C185" s="47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  <c r="ER185" s="43"/>
      <c r="ES185" s="43"/>
      <c r="ET185" s="43"/>
      <c r="EU185" s="43"/>
      <c r="EV185" s="43"/>
      <c r="EW185" s="43"/>
      <c r="EX185" s="43"/>
      <c r="EY185" s="43"/>
      <c r="EZ185" s="43"/>
      <c r="FA185" s="43"/>
      <c r="FB185" s="43"/>
      <c r="FC185" s="43"/>
      <c r="FD185" s="43"/>
      <c r="FE185" s="43"/>
      <c r="FF185" s="43"/>
      <c r="FG185" s="43"/>
      <c r="FH185" s="43"/>
      <c r="FI185" s="43"/>
      <c r="FJ185" s="43"/>
      <c r="FK185" s="43"/>
      <c r="FL185" s="43"/>
      <c r="FM185" s="43"/>
      <c r="FN185" s="43"/>
      <c r="FO185" s="43"/>
      <c r="FP185" s="43"/>
      <c r="FQ185" s="43"/>
      <c r="FR185" s="43"/>
      <c r="FS185" s="43"/>
      <c r="FT185" s="43"/>
      <c r="FU185" s="43"/>
      <c r="FV185" s="43"/>
      <c r="FW185" s="43"/>
      <c r="FX185" s="43"/>
      <c r="FY185" s="43"/>
      <c r="FZ185" s="43"/>
      <c r="GA185" s="43"/>
      <c r="GB185" s="43"/>
      <c r="GC185" s="43"/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3"/>
      <c r="HE185" s="43"/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3"/>
      <c r="IJ185" s="43"/>
      <c r="IK185" s="43"/>
      <c r="IL185" s="43"/>
    </row>
    <row r="186" spans="1:246" s="73" customFormat="1" x14ac:dyDescent="0.25">
      <c r="A186" s="44"/>
      <c r="B186" s="43"/>
      <c r="C186" s="47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</row>
    <row r="187" spans="1:246" s="73" customFormat="1" x14ac:dyDescent="0.25">
      <c r="A187" s="44"/>
      <c r="B187" s="43"/>
      <c r="C187" s="47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</row>
    <row r="188" spans="1:246" s="73" customFormat="1" x14ac:dyDescent="0.25">
      <c r="A188" s="44"/>
      <c r="B188" s="43"/>
      <c r="C188" s="47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</row>
    <row r="189" spans="1:246" s="73" customFormat="1" x14ac:dyDescent="0.25">
      <c r="A189" s="44"/>
      <c r="B189" s="43"/>
      <c r="C189" s="47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</row>
    <row r="190" spans="1:246" s="73" customFormat="1" x14ac:dyDescent="0.25">
      <c r="A190" s="44"/>
      <c r="B190" s="43"/>
      <c r="C190" s="47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</row>
    <row r="191" spans="1:246" s="73" customFormat="1" x14ac:dyDescent="0.25">
      <c r="A191" s="44"/>
      <c r="B191" s="43"/>
      <c r="C191" s="47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</row>
    <row r="192" spans="1:246" s="73" customFormat="1" x14ac:dyDescent="0.25">
      <c r="A192" s="44"/>
      <c r="B192" s="43"/>
      <c r="C192" s="47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</row>
    <row r="193" spans="1:246" s="73" customFormat="1" x14ac:dyDescent="0.25">
      <c r="A193" s="44"/>
      <c r="B193" s="43"/>
      <c r="C193" s="47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</row>
    <row r="194" spans="1:246" s="73" customFormat="1" x14ac:dyDescent="0.25">
      <c r="A194" s="44"/>
      <c r="B194" s="43"/>
      <c r="C194" s="47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  <c r="ER194" s="43"/>
      <c r="ES194" s="43"/>
      <c r="ET194" s="43"/>
      <c r="EU194" s="43"/>
      <c r="EV194" s="43"/>
      <c r="EW194" s="43"/>
      <c r="EX194" s="43"/>
      <c r="EY194" s="43"/>
      <c r="EZ194" s="43"/>
      <c r="FA194" s="43"/>
      <c r="FB194" s="43"/>
      <c r="FC194" s="43"/>
      <c r="FD194" s="43"/>
      <c r="FE194" s="43"/>
      <c r="FF194" s="43"/>
      <c r="FG194" s="43"/>
      <c r="FH194" s="43"/>
      <c r="FI194" s="43"/>
      <c r="FJ194" s="43"/>
      <c r="FK194" s="43"/>
      <c r="FL194" s="43"/>
      <c r="FM194" s="43"/>
      <c r="FN194" s="43"/>
      <c r="FO194" s="43"/>
      <c r="FP194" s="43"/>
      <c r="FQ194" s="43"/>
      <c r="FR194" s="43"/>
      <c r="FS194" s="43"/>
      <c r="FT194" s="43"/>
      <c r="FU194" s="43"/>
      <c r="FV194" s="43"/>
      <c r="FW194" s="43"/>
      <c r="FX194" s="43"/>
      <c r="FY194" s="43"/>
      <c r="FZ194" s="43"/>
      <c r="GA194" s="43"/>
      <c r="GB194" s="43"/>
      <c r="GC194" s="43"/>
      <c r="GD194" s="43"/>
      <c r="GE194" s="43"/>
      <c r="GF194" s="43"/>
      <c r="GG194" s="43"/>
      <c r="GH194" s="43"/>
      <c r="GI194" s="43"/>
      <c r="GJ194" s="43"/>
      <c r="GK194" s="43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</row>
    <row r="195" spans="1:246" s="73" customFormat="1" x14ac:dyDescent="0.25">
      <c r="A195" s="44"/>
      <c r="B195" s="43"/>
      <c r="C195" s="47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  <c r="FF195" s="43"/>
      <c r="FG195" s="43"/>
      <c r="FH195" s="43"/>
      <c r="FI195" s="43"/>
      <c r="FJ195" s="43"/>
      <c r="FK195" s="43"/>
      <c r="FL195" s="43"/>
      <c r="FM195" s="43"/>
      <c r="FN195" s="43"/>
      <c r="FO195" s="43"/>
      <c r="FP195" s="43"/>
      <c r="FQ195" s="43"/>
      <c r="FR195" s="43"/>
      <c r="FS195" s="43"/>
      <c r="FT195" s="43"/>
      <c r="FU195" s="43"/>
      <c r="FV195" s="43"/>
      <c r="FW195" s="43"/>
      <c r="FX195" s="43"/>
      <c r="FY195" s="43"/>
      <c r="FZ195" s="43"/>
      <c r="GA195" s="43"/>
      <c r="GB195" s="43"/>
      <c r="GC195" s="43"/>
      <c r="GD195" s="43"/>
      <c r="GE195" s="43"/>
      <c r="GF195" s="43"/>
      <c r="GG195" s="43"/>
      <c r="GH195" s="43"/>
      <c r="GI195" s="43"/>
      <c r="GJ195" s="43"/>
      <c r="GK195" s="43"/>
      <c r="GL195" s="43"/>
      <c r="GM195" s="43"/>
      <c r="GN195" s="43"/>
      <c r="GO195" s="43"/>
      <c r="GP195" s="43"/>
      <c r="GQ195" s="43"/>
      <c r="GR195" s="43"/>
      <c r="GS195" s="43"/>
      <c r="GT195" s="43"/>
      <c r="GU195" s="43"/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3"/>
    </row>
    <row r="196" spans="1:246" s="73" customFormat="1" x14ac:dyDescent="0.25">
      <c r="A196" s="44"/>
      <c r="B196" s="43"/>
      <c r="C196" s="47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  <c r="FF196" s="43"/>
      <c r="FG196" s="43"/>
      <c r="FH196" s="43"/>
      <c r="FI196" s="43"/>
      <c r="FJ196" s="43"/>
      <c r="FK196" s="43"/>
      <c r="FL196" s="43"/>
      <c r="FM196" s="43"/>
      <c r="FN196" s="43"/>
      <c r="FO196" s="43"/>
      <c r="FP196" s="43"/>
      <c r="FQ196" s="43"/>
      <c r="FR196" s="43"/>
      <c r="FS196" s="43"/>
      <c r="FT196" s="43"/>
      <c r="FU196" s="43"/>
      <c r="FV196" s="43"/>
      <c r="FW196" s="43"/>
      <c r="FX196" s="43"/>
      <c r="FY196" s="43"/>
      <c r="FZ196" s="43"/>
      <c r="GA196" s="43"/>
      <c r="GB196" s="43"/>
      <c r="GC196" s="43"/>
      <c r="GD196" s="43"/>
      <c r="GE196" s="43"/>
      <c r="GF196" s="43"/>
      <c r="GG196" s="43"/>
      <c r="GH196" s="43"/>
      <c r="GI196" s="43"/>
      <c r="GJ196" s="43"/>
      <c r="GK196" s="43"/>
      <c r="GL196" s="43"/>
      <c r="GM196" s="43"/>
      <c r="GN196" s="43"/>
      <c r="GO196" s="43"/>
      <c r="GP196" s="43"/>
      <c r="GQ196" s="43"/>
      <c r="GR196" s="43"/>
      <c r="GS196" s="43"/>
      <c r="GT196" s="43"/>
      <c r="GU196" s="43"/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3"/>
    </row>
    <row r="197" spans="1:246" s="73" customFormat="1" x14ac:dyDescent="0.25">
      <c r="A197" s="44"/>
      <c r="B197" s="43"/>
      <c r="C197" s="47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</row>
    <row r="198" spans="1:246" s="73" customFormat="1" x14ac:dyDescent="0.25">
      <c r="A198" s="44"/>
      <c r="B198" s="43"/>
      <c r="C198" s="47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</row>
    <row r="199" spans="1:246" s="73" customFormat="1" x14ac:dyDescent="0.25">
      <c r="A199" s="44"/>
      <c r="B199" s="43"/>
      <c r="C199" s="47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</row>
    <row r="200" spans="1:246" s="73" customFormat="1" x14ac:dyDescent="0.25">
      <c r="A200" s="44"/>
      <c r="B200" s="43"/>
      <c r="C200" s="47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</row>
    <row r="201" spans="1:246" s="73" customFormat="1" x14ac:dyDescent="0.25">
      <c r="A201" s="44"/>
      <c r="B201" s="43"/>
      <c r="C201" s="47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</row>
    <row r="202" spans="1:246" s="73" customFormat="1" x14ac:dyDescent="0.25">
      <c r="A202" s="44"/>
      <c r="B202" s="43"/>
      <c r="C202" s="47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3"/>
      <c r="DS202" s="43"/>
      <c r="DT202" s="43"/>
      <c r="DU202" s="43"/>
      <c r="DV202" s="43"/>
      <c r="DW202" s="43"/>
      <c r="DX202" s="43"/>
      <c r="DY202" s="43"/>
      <c r="DZ202" s="43"/>
      <c r="EA202" s="43"/>
      <c r="EB202" s="43"/>
      <c r="EC202" s="43"/>
      <c r="ED202" s="43"/>
      <c r="EE202" s="43"/>
      <c r="EF202" s="43"/>
      <c r="EG202" s="43"/>
      <c r="EH202" s="43"/>
      <c r="EI202" s="43"/>
      <c r="EJ202" s="43"/>
      <c r="EK202" s="43"/>
      <c r="EL202" s="43"/>
      <c r="EM202" s="43"/>
      <c r="EN202" s="43"/>
      <c r="EO202" s="43"/>
      <c r="EP202" s="43"/>
      <c r="EQ202" s="43"/>
      <c r="ER202" s="43"/>
      <c r="ES202" s="43"/>
      <c r="ET202" s="43"/>
      <c r="EU202" s="43"/>
      <c r="EV202" s="43"/>
      <c r="EW202" s="43"/>
      <c r="EX202" s="43"/>
      <c r="EY202" s="43"/>
      <c r="EZ202" s="43"/>
      <c r="FA202" s="43"/>
      <c r="FB202" s="43"/>
      <c r="FC202" s="43"/>
      <c r="FD202" s="43"/>
      <c r="FE202" s="43"/>
      <c r="FF202" s="43"/>
      <c r="FG202" s="43"/>
      <c r="FH202" s="43"/>
      <c r="FI202" s="43"/>
      <c r="FJ202" s="43"/>
      <c r="FK202" s="43"/>
      <c r="FL202" s="43"/>
      <c r="FM202" s="43"/>
      <c r="FN202" s="43"/>
      <c r="FO202" s="43"/>
      <c r="FP202" s="43"/>
      <c r="FQ202" s="43"/>
      <c r="FR202" s="43"/>
      <c r="FS202" s="43"/>
      <c r="FT202" s="43"/>
      <c r="FU202" s="43"/>
      <c r="FV202" s="43"/>
      <c r="FW202" s="43"/>
      <c r="FX202" s="43"/>
      <c r="FY202" s="43"/>
      <c r="FZ202" s="43"/>
      <c r="GA202" s="43"/>
      <c r="GB202" s="43"/>
      <c r="GC202" s="43"/>
      <c r="GD202" s="43"/>
      <c r="GE202" s="43"/>
      <c r="GF202" s="43"/>
      <c r="GG202" s="43"/>
      <c r="GH202" s="43"/>
      <c r="GI202" s="43"/>
      <c r="GJ202" s="43"/>
      <c r="GK202" s="43"/>
      <c r="GL202" s="43"/>
      <c r="GM202" s="43"/>
      <c r="GN202" s="43"/>
      <c r="GO202" s="43"/>
      <c r="GP202" s="43"/>
      <c r="GQ202" s="43"/>
      <c r="GR202" s="43"/>
      <c r="GS202" s="43"/>
      <c r="GT202" s="43"/>
      <c r="GU202" s="43"/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3"/>
    </row>
    <row r="203" spans="1:246" s="73" customFormat="1" x14ac:dyDescent="0.25">
      <c r="A203" s="44"/>
      <c r="B203" s="43"/>
      <c r="C203" s="47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43"/>
      <c r="CZ203" s="43"/>
      <c r="DA203" s="43"/>
      <c r="DB203" s="43"/>
      <c r="DC203" s="43"/>
      <c r="DD203" s="43"/>
      <c r="DE203" s="43"/>
      <c r="DF203" s="43"/>
      <c r="DG203" s="43"/>
      <c r="DH203" s="43"/>
      <c r="DI203" s="43"/>
      <c r="DJ203" s="43"/>
      <c r="DK203" s="43"/>
      <c r="DL203" s="43"/>
      <c r="DM203" s="43"/>
      <c r="DN203" s="43"/>
      <c r="DO203" s="43"/>
      <c r="DP203" s="43"/>
      <c r="DQ203" s="43"/>
      <c r="DR203" s="43"/>
      <c r="DS203" s="43"/>
      <c r="DT203" s="43"/>
      <c r="DU203" s="43"/>
      <c r="DV203" s="43"/>
      <c r="DW203" s="43"/>
      <c r="DX203" s="43"/>
      <c r="DY203" s="43"/>
      <c r="DZ203" s="43"/>
      <c r="EA203" s="43"/>
      <c r="EB203" s="43"/>
      <c r="EC203" s="43"/>
      <c r="ED203" s="43"/>
      <c r="EE203" s="43"/>
      <c r="EF203" s="43"/>
      <c r="EG203" s="43"/>
      <c r="EH203" s="43"/>
      <c r="EI203" s="43"/>
      <c r="EJ203" s="43"/>
      <c r="EK203" s="43"/>
      <c r="EL203" s="43"/>
      <c r="EM203" s="43"/>
      <c r="EN203" s="43"/>
      <c r="EO203" s="43"/>
      <c r="EP203" s="43"/>
      <c r="EQ203" s="43"/>
      <c r="ER203" s="43"/>
      <c r="ES203" s="43"/>
      <c r="ET203" s="43"/>
      <c r="EU203" s="43"/>
      <c r="EV203" s="43"/>
      <c r="EW203" s="43"/>
      <c r="EX203" s="43"/>
      <c r="EY203" s="43"/>
      <c r="EZ203" s="43"/>
      <c r="FA203" s="43"/>
      <c r="FB203" s="43"/>
      <c r="FC203" s="43"/>
      <c r="FD203" s="43"/>
      <c r="FE203" s="43"/>
      <c r="FF203" s="43"/>
      <c r="FG203" s="43"/>
      <c r="FH203" s="43"/>
      <c r="FI203" s="43"/>
      <c r="FJ203" s="43"/>
      <c r="FK203" s="43"/>
      <c r="FL203" s="43"/>
      <c r="FM203" s="43"/>
      <c r="FN203" s="43"/>
      <c r="FO203" s="43"/>
      <c r="FP203" s="43"/>
      <c r="FQ203" s="43"/>
      <c r="FR203" s="43"/>
      <c r="FS203" s="43"/>
      <c r="FT203" s="43"/>
      <c r="FU203" s="43"/>
      <c r="FV203" s="43"/>
      <c r="FW203" s="43"/>
      <c r="FX203" s="43"/>
      <c r="FY203" s="43"/>
      <c r="FZ203" s="43"/>
      <c r="GA203" s="43"/>
      <c r="GB203" s="43"/>
      <c r="GC203" s="43"/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3"/>
    </row>
    <row r="204" spans="1:246" s="73" customFormat="1" x14ac:dyDescent="0.25">
      <c r="A204" s="44"/>
      <c r="B204" s="43"/>
      <c r="C204" s="47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43"/>
      <c r="CZ204" s="43"/>
      <c r="DA204" s="43"/>
      <c r="DB204" s="43"/>
      <c r="DC204" s="43"/>
      <c r="DD204" s="43"/>
      <c r="DE204" s="43"/>
      <c r="DF204" s="43"/>
      <c r="DG204" s="43"/>
      <c r="DH204" s="43"/>
      <c r="DI204" s="43"/>
      <c r="DJ204" s="43"/>
      <c r="DK204" s="43"/>
      <c r="DL204" s="43"/>
      <c r="DM204" s="43"/>
      <c r="DN204" s="43"/>
      <c r="DO204" s="43"/>
      <c r="DP204" s="43"/>
      <c r="DQ204" s="43"/>
      <c r="DR204" s="43"/>
      <c r="DS204" s="43"/>
      <c r="DT204" s="43"/>
      <c r="DU204" s="43"/>
      <c r="DV204" s="43"/>
      <c r="DW204" s="43"/>
      <c r="DX204" s="43"/>
      <c r="DY204" s="43"/>
      <c r="DZ204" s="43"/>
      <c r="EA204" s="43"/>
      <c r="EB204" s="43"/>
      <c r="EC204" s="43"/>
      <c r="ED204" s="43"/>
      <c r="EE204" s="43"/>
      <c r="EF204" s="43"/>
      <c r="EG204" s="43"/>
      <c r="EH204" s="43"/>
      <c r="EI204" s="43"/>
      <c r="EJ204" s="43"/>
      <c r="EK204" s="43"/>
      <c r="EL204" s="43"/>
      <c r="EM204" s="43"/>
      <c r="EN204" s="43"/>
      <c r="EO204" s="43"/>
      <c r="EP204" s="43"/>
      <c r="EQ204" s="43"/>
      <c r="ER204" s="43"/>
      <c r="ES204" s="43"/>
      <c r="ET204" s="43"/>
      <c r="EU204" s="43"/>
      <c r="EV204" s="43"/>
      <c r="EW204" s="43"/>
      <c r="EX204" s="43"/>
      <c r="EY204" s="43"/>
      <c r="EZ204" s="43"/>
      <c r="FA204" s="43"/>
      <c r="FB204" s="43"/>
      <c r="FC204" s="43"/>
      <c r="FD204" s="43"/>
      <c r="FE204" s="43"/>
      <c r="FF204" s="43"/>
      <c r="FG204" s="43"/>
      <c r="FH204" s="43"/>
      <c r="FI204" s="43"/>
      <c r="FJ204" s="43"/>
      <c r="FK204" s="43"/>
      <c r="FL204" s="43"/>
      <c r="FM204" s="43"/>
      <c r="FN204" s="43"/>
      <c r="FO204" s="43"/>
      <c r="FP204" s="43"/>
      <c r="FQ204" s="43"/>
      <c r="FR204" s="43"/>
      <c r="FS204" s="43"/>
      <c r="FT204" s="43"/>
      <c r="FU204" s="43"/>
      <c r="FV204" s="43"/>
      <c r="FW204" s="43"/>
      <c r="FX204" s="43"/>
      <c r="FY204" s="43"/>
      <c r="FZ204" s="43"/>
      <c r="GA204" s="43"/>
      <c r="GB204" s="43"/>
      <c r="GC204" s="43"/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3"/>
    </row>
    <row r="205" spans="1:246" s="73" customFormat="1" x14ac:dyDescent="0.25">
      <c r="A205" s="44"/>
      <c r="B205" s="43"/>
      <c r="C205" s="47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</row>
    <row r="206" spans="1:246" s="73" customFormat="1" x14ac:dyDescent="0.25">
      <c r="A206" s="44"/>
      <c r="B206" s="43"/>
      <c r="C206" s="47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3"/>
    </row>
    <row r="207" spans="1:246" s="73" customFormat="1" x14ac:dyDescent="0.25">
      <c r="A207" s="44"/>
      <c r="B207" s="43"/>
      <c r="C207" s="47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3"/>
    </row>
    <row r="208" spans="1:246" s="73" customFormat="1" x14ac:dyDescent="0.25">
      <c r="A208" s="44"/>
      <c r="B208" s="43"/>
      <c r="C208" s="47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3"/>
    </row>
    <row r="209" spans="1:246" s="73" customFormat="1" x14ac:dyDescent="0.25">
      <c r="A209" s="44"/>
      <c r="B209" s="43"/>
      <c r="C209" s="47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</row>
    <row r="210" spans="1:246" s="73" customFormat="1" x14ac:dyDescent="0.25">
      <c r="A210" s="44"/>
      <c r="B210" s="43"/>
      <c r="C210" s="47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</row>
    <row r="211" spans="1:246" s="73" customFormat="1" x14ac:dyDescent="0.25">
      <c r="A211" s="44"/>
      <c r="B211" s="43"/>
      <c r="C211" s="47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</row>
    <row r="212" spans="1:246" s="73" customFormat="1" x14ac:dyDescent="0.25">
      <c r="A212" s="44"/>
      <c r="B212" s="43"/>
      <c r="C212" s="47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</row>
    <row r="213" spans="1:246" s="73" customFormat="1" x14ac:dyDescent="0.25">
      <c r="A213" s="44"/>
      <c r="B213" s="43"/>
      <c r="C213" s="47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43"/>
      <c r="CZ213" s="43"/>
      <c r="DA213" s="43"/>
      <c r="DB213" s="43"/>
      <c r="DC213" s="43"/>
      <c r="DD213" s="43"/>
      <c r="DE213" s="43"/>
      <c r="DF213" s="43"/>
      <c r="DG213" s="43"/>
      <c r="DH213" s="43"/>
      <c r="DI213" s="43"/>
      <c r="DJ213" s="43"/>
      <c r="DK213" s="43"/>
      <c r="DL213" s="43"/>
      <c r="DM213" s="43"/>
      <c r="DN213" s="43"/>
      <c r="DO213" s="43"/>
      <c r="DP213" s="43"/>
      <c r="DQ213" s="43"/>
      <c r="DR213" s="43"/>
      <c r="DS213" s="43"/>
      <c r="DT213" s="43"/>
      <c r="DU213" s="43"/>
      <c r="DV213" s="43"/>
      <c r="DW213" s="43"/>
      <c r="DX213" s="43"/>
      <c r="DY213" s="43"/>
      <c r="DZ213" s="43"/>
      <c r="EA213" s="43"/>
      <c r="EB213" s="43"/>
      <c r="EC213" s="43"/>
      <c r="ED213" s="43"/>
      <c r="EE213" s="43"/>
      <c r="EF213" s="43"/>
      <c r="EG213" s="43"/>
      <c r="EH213" s="43"/>
      <c r="EI213" s="43"/>
      <c r="EJ213" s="43"/>
      <c r="EK213" s="43"/>
      <c r="EL213" s="43"/>
      <c r="EM213" s="43"/>
      <c r="EN213" s="43"/>
      <c r="EO213" s="43"/>
      <c r="EP213" s="43"/>
      <c r="EQ213" s="43"/>
      <c r="ER213" s="43"/>
      <c r="ES213" s="43"/>
      <c r="ET213" s="43"/>
      <c r="EU213" s="43"/>
      <c r="EV213" s="43"/>
      <c r="EW213" s="43"/>
      <c r="EX213" s="43"/>
      <c r="EY213" s="43"/>
      <c r="EZ213" s="43"/>
      <c r="FA213" s="43"/>
      <c r="FB213" s="43"/>
      <c r="FC213" s="43"/>
      <c r="FD213" s="43"/>
      <c r="FE213" s="43"/>
      <c r="FF213" s="43"/>
      <c r="FG213" s="43"/>
      <c r="FH213" s="43"/>
      <c r="FI213" s="43"/>
      <c r="FJ213" s="43"/>
      <c r="FK213" s="43"/>
      <c r="FL213" s="43"/>
      <c r="FM213" s="43"/>
      <c r="FN213" s="43"/>
      <c r="FO213" s="43"/>
      <c r="FP213" s="43"/>
      <c r="FQ213" s="43"/>
      <c r="FR213" s="43"/>
      <c r="FS213" s="43"/>
      <c r="FT213" s="43"/>
      <c r="FU213" s="43"/>
      <c r="FV213" s="43"/>
      <c r="FW213" s="43"/>
      <c r="FX213" s="43"/>
      <c r="FY213" s="43"/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3"/>
      <c r="IE213" s="43"/>
      <c r="IF213" s="43"/>
      <c r="IG213" s="43"/>
      <c r="IH213" s="43"/>
      <c r="II213" s="43"/>
      <c r="IJ213" s="43"/>
      <c r="IK213" s="43"/>
      <c r="IL213" s="43"/>
    </row>
    <row r="214" spans="1:246" s="73" customFormat="1" x14ac:dyDescent="0.25">
      <c r="A214" s="44"/>
      <c r="B214" s="43"/>
      <c r="C214" s="47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</row>
    <row r="215" spans="1:246" s="73" customFormat="1" x14ac:dyDescent="0.25">
      <c r="A215" s="44"/>
      <c r="B215" s="43"/>
      <c r="C215" s="47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3"/>
      <c r="DW215" s="43"/>
      <c r="DX215" s="43"/>
      <c r="DY215" s="43"/>
      <c r="DZ215" s="43"/>
      <c r="EA215" s="43"/>
      <c r="EB215" s="43"/>
      <c r="EC215" s="43"/>
      <c r="ED215" s="43"/>
      <c r="EE215" s="43"/>
      <c r="EF215" s="43"/>
      <c r="EG215" s="43"/>
      <c r="EH215" s="43"/>
      <c r="EI215" s="43"/>
      <c r="EJ215" s="43"/>
      <c r="EK215" s="43"/>
      <c r="EL215" s="43"/>
      <c r="EM215" s="43"/>
      <c r="EN215" s="43"/>
      <c r="EO215" s="43"/>
      <c r="EP215" s="43"/>
      <c r="EQ215" s="43"/>
      <c r="ER215" s="43"/>
      <c r="ES215" s="43"/>
      <c r="ET215" s="43"/>
      <c r="EU215" s="43"/>
      <c r="EV215" s="43"/>
      <c r="EW215" s="43"/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3"/>
      <c r="FY215" s="43"/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3"/>
    </row>
    <row r="216" spans="1:246" s="73" customFormat="1" x14ac:dyDescent="0.25">
      <c r="A216" s="44"/>
      <c r="B216" s="43"/>
      <c r="C216" s="47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3"/>
      <c r="DW216" s="43"/>
      <c r="DX216" s="43"/>
      <c r="DY216" s="43"/>
      <c r="DZ216" s="43"/>
      <c r="EA216" s="43"/>
      <c r="EB216" s="43"/>
      <c r="EC216" s="43"/>
      <c r="ED216" s="43"/>
      <c r="EE216" s="43"/>
      <c r="EF216" s="43"/>
      <c r="EG216" s="43"/>
      <c r="EH216" s="43"/>
      <c r="EI216" s="43"/>
      <c r="EJ216" s="43"/>
      <c r="EK216" s="43"/>
      <c r="EL216" s="43"/>
      <c r="EM216" s="43"/>
      <c r="EN216" s="43"/>
      <c r="EO216" s="43"/>
      <c r="EP216" s="43"/>
      <c r="EQ216" s="43"/>
      <c r="ER216" s="43"/>
      <c r="ES216" s="43"/>
      <c r="ET216" s="43"/>
      <c r="EU216" s="43"/>
      <c r="EV216" s="43"/>
      <c r="EW216" s="43"/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3"/>
      <c r="FY216" s="43"/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3"/>
    </row>
    <row r="217" spans="1:246" s="73" customFormat="1" x14ac:dyDescent="0.25">
      <c r="A217" s="44"/>
      <c r="B217" s="43"/>
      <c r="C217" s="47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</row>
    <row r="218" spans="1:246" s="73" customFormat="1" x14ac:dyDescent="0.25">
      <c r="A218" s="44"/>
      <c r="B218" s="43"/>
      <c r="C218" s="47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</row>
    <row r="219" spans="1:246" s="73" customFormat="1" x14ac:dyDescent="0.25">
      <c r="A219" s="44"/>
      <c r="B219" s="43"/>
      <c r="C219" s="47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</row>
    <row r="220" spans="1:246" s="73" customFormat="1" x14ac:dyDescent="0.25">
      <c r="A220" s="44"/>
      <c r="B220" s="43"/>
      <c r="C220" s="47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</row>
    <row r="221" spans="1:246" s="73" customFormat="1" x14ac:dyDescent="0.25">
      <c r="A221" s="44"/>
      <c r="B221" s="43"/>
      <c r="C221" s="47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</row>
    <row r="222" spans="1:246" s="73" customFormat="1" x14ac:dyDescent="0.25">
      <c r="A222" s="44"/>
      <c r="B222" s="43"/>
      <c r="C222" s="47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</row>
    <row r="223" spans="1:246" s="73" customFormat="1" x14ac:dyDescent="0.25">
      <c r="A223" s="44"/>
      <c r="B223" s="43"/>
      <c r="C223" s="47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3"/>
      <c r="DW223" s="43"/>
      <c r="DX223" s="43"/>
      <c r="DY223" s="43"/>
      <c r="DZ223" s="43"/>
      <c r="EA223" s="43"/>
      <c r="EB223" s="43"/>
      <c r="EC223" s="43"/>
      <c r="ED223" s="43"/>
      <c r="EE223" s="43"/>
      <c r="EF223" s="43"/>
      <c r="EG223" s="43"/>
      <c r="EH223" s="43"/>
      <c r="EI223" s="43"/>
      <c r="EJ223" s="43"/>
      <c r="EK223" s="43"/>
      <c r="EL223" s="43"/>
      <c r="EM223" s="43"/>
      <c r="EN223" s="43"/>
      <c r="EO223" s="43"/>
      <c r="EP223" s="43"/>
      <c r="EQ223" s="43"/>
      <c r="ER223" s="43"/>
      <c r="ES223" s="43"/>
      <c r="ET223" s="43"/>
      <c r="EU223" s="43"/>
      <c r="EV223" s="43"/>
      <c r="EW223" s="43"/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3"/>
      <c r="FY223" s="43"/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3"/>
    </row>
    <row r="224" spans="1:246" s="73" customFormat="1" x14ac:dyDescent="0.25">
      <c r="A224" s="44"/>
      <c r="B224" s="43"/>
      <c r="C224" s="47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</row>
    <row r="225" spans="1:246" s="73" customFormat="1" x14ac:dyDescent="0.25">
      <c r="A225" s="44"/>
      <c r="B225" s="43"/>
      <c r="C225" s="47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3"/>
      <c r="DW225" s="43"/>
      <c r="DX225" s="43"/>
      <c r="DY225" s="43"/>
      <c r="DZ225" s="43"/>
      <c r="EA225" s="43"/>
      <c r="EB225" s="43"/>
      <c r="EC225" s="43"/>
      <c r="ED225" s="43"/>
      <c r="EE225" s="43"/>
      <c r="EF225" s="43"/>
      <c r="EG225" s="43"/>
      <c r="EH225" s="43"/>
      <c r="EI225" s="43"/>
      <c r="EJ225" s="43"/>
      <c r="EK225" s="43"/>
      <c r="EL225" s="43"/>
      <c r="EM225" s="43"/>
      <c r="EN225" s="43"/>
      <c r="EO225" s="43"/>
      <c r="EP225" s="43"/>
      <c r="EQ225" s="43"/>
      <c r="ER225" s="43"/>
      <c r="ES225" s="43"/>
      <c r="ET225" s="43"/>
      <c r="EU225" s="43"/>
      <c r="EV225" s="43"/>
      <c r="EW225" s="43"/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3"/>
      <c r="FY225" s="43"/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3"/>
    </row>
    <row r="226" spans="1:246" s="73" customFormat="1" x14ac:dyDescent="0.25">
      <c r="A226" s="44"/>
      <c r="B226" s="43"/>
      <c r="C226" s="47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3"/>
      <c r="DW226" s="43"/>
      <c r="DX226" s="43"/>
      <c r="DY226" s="43"/>
      <c r="DZ226" s="43"/>
      <c r="EA226" s="43"/>
      <c r="EB226" s="43"/>
      <c r="EC226" s="43"/>
      <c r="ED226" s="43"/>
      <c r="EE226" s="43"/>
      <c r="EF226" s="43"/>
      <c r="EG226" s="43"/>
      <c r="EH226" s="43"/>
      <c r="EI226" s="43"/>
      <c r="EJ226" s="43"/>
      <c r="EK226" s="43"/>
      <c r="EL226" s="43"/>
      <c r="EM226" s="43"/>
      <c r="EN226" s="43"/>
      <c r="EO226" s="43"/>
      <c r="EP226" s="43"/>
      <c r="EQ226" s="43"/>
      <c r="ER226" s="43"/>
      <c r="ES226" s="43"/>
      <c r="ET226" s="43"/>
      <c r="EU226" s="43"/>
      <c r="EV226" s="43"/>
      <c r="EW226" s="43"/>
      <c r="EX226" s="43"/>
      <c r="EY226" s="43"/>
      <c r="EZ226" s="43"/>
      <c r="FA226" s="43"/>
      <c r="FB226" s="43"/>
      <c r="FC226" s="43"/>
      <c r="FD226" s="43"/>
      <c r="FE226" s="43"/>
      <c r="FF226" s="43"/>
      <c r="FG226" s="43"/>
      <c r="FH226" s="43"/>
      <c r="FI226" s="43"/>
      <c r="FJ226" s="43"/>
      <c r="FK226" s="43"/>
      <c r="FL226" s="43"/>
      <c r="FM226" s="43"/>
      <c r="FN226" s="43"/>
      <c r="FO226" s="43"/>
      <c r="FP226" s="43"/>
      <c r="FQ226" s="43"/>
      <c r="FR226" s="43"/>
      <c r="FS226" s="43"/>
      <c r="FT226" s="43"/>
      <c r="FU226" s="43"/>
      <c r="FV226" s="43"/>
      <c r="FW226" s="43"/>
      <c r="FX226" s="43"/>
      <c r="FY226" s="43"/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3"/>
    </row>
    <row r="227" spans="1:246" s="73" customFormat="1" x14ac:dyDescent="0.25">
      <c r="A227" s="44"/>
      <c r="B227" s="43"/>
      <c r="C227" s="47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3"/>
      <c r="DW227" s="43"/>
      <c r="DX227" s="43"/>
      <c r="DY227" s="43"/>
      <c r="DZ227" s="43"/>
      <c r="EA227" s="43"/>
      <c r="EB227" s="43"/>
      <c r="EC227" s="43"/>
      <c r="ED227" s="43"/>
      <c r="EE227" s="43"/>
      <c r="EF227" s="43"/>
      <c r="EG227" s="43"/>
      <c r="EH227" s="43"/>
      <c r="EI227" s="43"/>
      <c r="EJ227" s="43"/>
      <c r="EK227" s="43"/>
      <c r="EL227" s="43"/>
      <c r="EM227" s="43"/>
      <c r="EN227" s="43"/>
      <c r="EO227" s="43"/>
      <c r="EP227" s="43"/>
      <c r="EQ227" s="43"/>
      <c r="ER227" s="43"/>
      <c r="ES227" s="43"/>
      <c r="ET227" s="43"/>
      <c r="EU227" s="43"/>
      <c r="EV227" s="43"/>
      <c r="EW227" s="43"/>
      <c r="EX227" s="43"/>
      <c r="EY227" s="43"/>
      <c r="EZ227" s="43"/>
      <c r="FA227" s="43"/>
      <c r="FB227" s="43"/>
      <c r="FC227" s="43"/>
      <c r="FD227" s="43"/>
      <c r="FE227" s="43"/>
      <c r="FF227" s="43"/>
      <c r="FG227" s="43"/>
      <c r="FH227" s="43"/>
      <c r="FI227" s="43"/>
      <c r="FJ227" s="43"/>
      <c r="FK227" s="43"/>
      <c r="FL227" s="43"/>
      <c r="FM227" s="43"/>
      <c r="FN227" s="43"/>
      <c r="FO227" s="43"/>
      <c r="FP227" s="43"/>
      <c r="FQ227" s="43"/>
      <c r="FR227" s="43"/>
      <c r="FS227" s="43"/>
      <c r="FT227" s="43"/>
      <c r="FU227" s="43"/>
      <c r="FV227" s="43"/>
      <c r="FW227" s="43"/>
      <c r="FX227" s="43"/>
      <c r="FY227" s="43"/>
      <c r="FZ227" s="43"/>
      <c r="GA227" s="43"/>
      <c r="GB227" s="43"/>
      <c r="GC227" s="43"/>
      <c r="GD227" s="43"/>
      <c r="GE227" s="43"/>
      <c r="GF227" s="43"/>
      <c r="GG227" s="43"/>
      <c r="GH227" s="43"/>
      <c r="GI227" s="43"/>
      <c r="GJ227" s="43"/>
      <c r="GK227" s="43"/>
      <c r="GL227" s="43"/>
      <c r="GM227" s="43"/>
      <c r="GN227" s="43"/>
      <c r="GO227" s="43"/>
      <c r="GP227" s="43"/>
      <c r="GQ227" s="43"/>
      <c r="GR227" s="43"/>
      <c r="GS227" s="43"/>
      <c r="GT227" s="43"/>
      <c r="GU227" s="43"/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3"/>
    </row>
    <row r="228" spans="1:246" s="73" customFormat="1" x14ac:dyDescent="0.25">
      <c r="A228" s="44"/>
      <c r="B228" s="43"/>
      <c r="C228" s="47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3"/>
      <c r="DW228" s="43"/>
      <c r="DX228" s="43"/>
      <c r="DY228" s="43"/>
      <c r="DZ228" s="43"/>
      <c r="EA228" s="43"/>
      <c r="EB228" s="43"/>
      <c r="EC228" s="43"/>
      <c r="ED228" s="43"/>
      <c r="EE228" s="43"/>
      <c r="EF228" s="43"/>
      <c r="EG228" s="43"/>
      <c r="EH228" s="43"/>
      <c r="EI228" s="43"/>
      <c r="EJ228" s="43"/>
      <c r="EK228" s="43"/>
      <c r="EL228" s="43"/>
      <c r="EM228" s="43"/>
      <c r="EN228" s="43"/>
      <c r="EO228" s="43"/>
      <c r="EP228" s="43"/>
      <c r="EQ228" s="43"/>
      <c r="ER228" s="43"/>
      <c r="ES228" s="43"/>
      <c r="ET228" s="43"/>
      <c r="EU228" s="43"/>
      <c r="EV228" s="43"/>
      <c r="EW228" s="43"/>
      <c r="EX228" s="43"/>
      <c r="EY228" s="43"/>
      <c r="EZ228" s="43"/>
      <c r="FA228" s="43"/>
      <c r="FB228" s="43"/>
      <c r="FC228" s="43"/>
      <c r="FD228" s="43"/>
      <c r="FE228" s="43"/>
      <c r="FF228" s="43"/>
      <c r="FG228" s="43"/>
      <c r="FH228" s="43"/>
      <c r="FI228" s="43"/>
      <c r="FJ228" s="43"/>
      <c r="FK228" s="43"/>
      <c r="FL228" s="43"/>
      <c r="FM228" s="43"/>
      <c r="FN228" s="43"/>
      <c r="FO228" s="43"/>
      <c r="FP228" s="43"/>
      <c r="FQ228" s="43"/>
      <c r="FR228" s="43"/>
      <c r="FS228" s="43"/>
      <c r="FT228" s="43"/>
      <c r="FU228" s="43"/>
      <c r="FV228" s="43"/>
      <c r="FW228" s="43"/>
      <c r="FX228" s="43"/>
      <c r="FY228" s="43"/>
      <c r="FZ228" s="43"/>
      <c r="GA228" s="43"/>
      <c r="GB228" s="43"/>
      <c r="GC228" s="43"/>
      <c r="GD228" s="43"/>
      <c r="GE228" s="43"/>
      <c r="GF228" s="43"/>
      <c r="GG228" s="43"/>
      <c r="GH228" s="43"/>
      <c r="GI228" s="43"/>
      <c r="GJ228" s="43"/>
      <c r="GK228" s="43"/>
      <c r="GL228" s="43"/>
      <c r="GM228" s="43"/>
      <c r="GN228" s="43"/>
      <c r="GO228" s="43"/>
      <c r="GP228" s="43"/>
      <c r="GQ228" s="43"/>
      <c r="GR228" s="43"/>
      <c r="GS228" s="43"/>
      <c r="GT228" s="43"/>
      <c r="GU228" s="43"/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3"/>
    </row>
    <row r="229" spans="1:246" s="73" customFormat="1" x14ac:dyDescent="0.25">
      <c r="A229" s="44"/>
      <c r="B229" s="43"/>
      <c r="C229" s="47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</row>
    <row r="230" spans="1:246" s="73" customFormat="1" x14ac:dyDescent="0.25">
      <c r="A230" s="44"/>
      <c r="B230" s="43"/>
      <c r="C230" s="47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</row>
    <row r="231" spans="1:246" s="73" customFormat="1" x14ac:dyDescent="0.25">
      <c r="A231" s="44"/>
      <c r="B231" s="43"/>
      <c r="C231" s="47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</row>
    <row r="232" spans="1:246" s="73" customFormat="1" x14ac:dyDescent="0.25">
      <c r="A232" s="44"/>
      <c r="B232" s="43"/>
      <c r="C232" s="47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</row>
    <row r="233" spans="1:246" s="73" customFormat="1" x14ac:dyDescent="0.25">
      <c r="A233" s="44"/>
      <c r="B233" s="43"/>
      <c r="C233" s="47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</row>
    <row r="234" spans="1:246" s="73" customFormat="1" x14ac:dyDescent="0.25">
      <c r="A234" s="44"/>
      <c r="B234" s="43"/>
      <c r="C234" s="47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</row>
    <row r="235" spans="1:246" s="73" customFormat="1" x14ac:dyDescent="0.25">
      <c r="A235" s="44"/>
      <c r="B235" s="43"/>
      <c r="C235" s="47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</row>
    <row r="236" spans="1:246" s="73" customFormat="1" x14ac:dyDescent="0.25">
      <c r="A236" s="44"/>
      <c r="B236" s="43"/>
      <c r="C236" s="47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</row>
    <row r="237" spans="1:246" s="73" customFormat="1" x14ac:dyDescent="0.25">
      <c r="A237" s="44"/>
      <c r="B237" s="43"/>
      <c r="C237" s="47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3"/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  <c r="IL237" s="43"/>
    </row>
    <row r="238" spans="1:246" s="73" customFormat="1" x14ac:dyDescent="0.25">
      <c r="A238" s="44"/>
      <c r="B238" s="43"/>
      <c r="C238" s="47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3"/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</row>
    <row r="239" spans="1:246" s="73" customFormat="1" x14ac:dyDescent="0.25">
      <c r="A239" s="44"/>
      <c r="B239" s="43"/>
      <c r="C239" s="47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3"/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</row>
    <row r="240" spans="1:246" s="73" customFormat="1" x14ac:dyDescent="0.25">
      <c r="A240" s="44"/>
      <c r="B240" s="43"/>
      <c r="C240" s="47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</row>
    <row r="241" spans="1:246" s="73" customFormat="1" x14ac:dyDescent="0.25">
      <c r="A241" s="44"/>
      <c r="B241" s="43"/>
      <c r="C241" s="47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43"/>
      <c r="CZ241" s="43"/>
      <c r="DA241" s="43"/>
      <c r="DB241" s="43"/>
      <c r="DC241" s="43"/>
      <c r="DD241" s="43"/>
      <c r="DE241" s="43"/>
      <c r="DF241" s="43"/>
      <c r="DG241" s="43"/>
      <c r="DH241" s="43"/>
      <c r="DI241" s="43"/>
      <c r="DJ241" s="43"/>
      <c r="DK241" s="43"/>
      <c r="DL241" s="43"/>
      <c r="DM241" s="43"/>
      <c r="DN241" s="43"/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3"/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</row>
    <row r="242" spans="1:246" s="73" customFormat="1" x14ac:dyDescent="0.25">
      <c r="A242" s="44"/>
      <c r="B242" s="43"/>
      <c r="C242" s="47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43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43"/>
      <c r="CZ242" s="43"/>
      <c r="DA242" s="43"/>
      <c r="DB242" s="43"/>
      <c r="DC242" s="43"/>
      <c r="DD242" s="43"/>
      <c r="DE242" s="43"/>
      <c r="DF242" s="43"/>
      <c r="DG242" s="43"/>
      <c r="DH242" s="43"/>
      <c r="DI242" s="43"/>
      <c r="DJ242" s="43"/>
      <c r="DK242" s="43"/>
      <c r="DL242" s="43"/>
      <c r="DM242" s="43"/>
      <c r="DN242" s="43"/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3"/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</row>
    <row r="243" spans="1:246" s="73" customFormat="1" x14ac:dyDescent="0.25">
      <c r="A243" s="44"/>
      <c r="B243" s="43"/>
      <c r="C243" s="47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43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43"/>
      <c r="CZ243" s="43"/>
      <c r="DA243" s="43"/>
      <c r="DB243" s="43"/>
      <c r="DC243" s="43"/>
      <c r="DD243" s="43"/>
      <c r="DE243" s="43"/>
      <c r="DF243" s="43"/>
      <c r="DG243" s="43"/>
      <c r="DH243" s="43"/>
      <c r="DI243" s="43"/>
      <c r="DJ243" s="43"/>
      <c r="DK243" s="43"/>
      <c r="DL243" s="43"/>
      <c r="DM243" s="43"/>
      <c r="DN243" s="43"/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</row>
    <row r="244" spans="1:246" s="73" customFormat="1" x14ac:dyDescent="0.25">
      <c r="A244" s="44"/>
      <c r="B244" s="43"/>
      <c r="C244" s="47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43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43"/>
      <c r="CZ244" s="43"/>
      <c r="DA244" s="43"/>
      <c r="DB244" s="43"/>
      <c r="DC244" s="43"/>
      <c r="DD244" s="43"/>
      <c r="DE244" s="43"/>
      <c r="DF244" s="43"/>
      <c r="DG244" s="43"/>
      <c r="DH244" s="43"/>
      <c r="DI244" s="43"/>
      <c r="DJ244" s="43"/>
      <c r="DK244" s="43"/>
      <c r="DL244" s="43"/>
      <c r="DM244" s="43"/>
      <c r="DN244" s="43"/>
      <c r="DO244" s="43"/>
      <c r="DP244" s="43"/>
      <c r="DQ244" s="43"/>
      <c r="DR244" s="43"/>
      <c r="DS244" s="43"/>
      <c r="DT244" s="43"/>
      <c r="DU244" s="43"/>
      <c r="DV244" s="43"/>
      <c r="DW244" s="43"/>
      <c r="DX244" s="43"/>
      <c r="DY244" s="43"/>
      <c r="DZ244" s="43"/>
      <c r="EA244" s="43"/>
      <c r="EB244" s="43"/>
      <c r="EC244" s="43"/>
      <c r="ED244" s="43"/>
      <c r="EE244" s="43"/>
      <c r="EF244" s="43"/>
      <c r="EG244" s="43"/>
      <c r="EH244" s="43"/>
      <c r="EI244" s="43"/>
      <c r="EJ244" s="43"/>
      <c r="EK244" s="43"/>
      <c r="EL244" s="43"/>
      <c r="EM244" s="43"/>
      <c r="EN244" s="43"/>
      <c r="EO244" s="43"/>
      <c r="EP244" s="43"/>
      <c r="EQ244" s="43"/>
      <c r="ER244" s="43"/>
      <c r="ES244" s="43"/>
      <c r="ET244" s="43"/>
      <c r="EU244" s="43"/>
      <c r="EV244" s="43"/>
      <c r="EW244" s="43"/>
      <c r="EX244" s="43"/>
      <c r="EY244" s="43"/>
      <c r="EZ244" s="43"/>
      <c r="FA244" s="43"/>
      <c r="FB244" s="43"/>
      <c r="FC244" s="43"/>
      <c r="FD244" s="43"/>
      <c r="FE244" s="43"/>
      <c r="FF244" s="43"/>
      <c r="FG244" s="43"/>
      <c r="FH244" s="43"/>
      <c r="FI244" s="43"/>
      <c r="FJ244" s="43"/>
      <c r="FK244" s="43"/>
      <c r="FL244" s="43"/>
      <c r="FM244" s="43"/>
      <c r="FN244" s="43"/>
      <c r="FO244" s="43"/>
      <c r="FP244" s="43"/>
      <c r="FQ244" s="43"/>
      <c r="FR244" s="43"/>
      <c r="FS244" s="43"/>
      <c r="FT244" s="43"/>
      <c r="FU244" s="43"/>
      <c r="FV244" s="43"/>
      <c r="FW244" s="43"/>
      <c r="FX244" s="43"/>
      <c r="FY244" s="43"/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3"/>
      <c r="HB244" s="43"/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3"/>
      <c r="IE244" s="43"/>
      <c r="IF244" s="43"/>
      <c r="IG244" s="43"/>
      <c r="IH244" s="43"/>
      <c r="II244" s="43"/>
      <c r="IJ244" s="43"/>
      <c r="IK244" s="43"/>
      <c r="IL244" s="43"/>
    </row>
    <row r="245" spans="1:246" s="73" customFormat="1" x14ac:dyDescent="0.25">
      <c r="A245" s="44"/>
      <c r="B245" s="43"/>
      <c r="C245" s="47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43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43"/>
      <c r="CZ245" s="43"/>
      <c r="DA245" s="43"/>
      <c r="DB245" s="43"/>
      <c r="DC245" s="43"/>
      <c r="DD245" s="43"/>
      <c r="DE245" s="43"/>
      <c r="DF245" s="43"/>
      <c r="DG245" s="43"/>
      <c r="DH245" s="43"/>
      <c r="DI245" s="43"/>
      <c r="DJ245" s="43"/>
      <c r="DK245" s="43"/>
      <c r="DL245" s="43"/>
      <c r="DM245" s="43"/>
      <c r="DN245" s="43"/>
      <c r="DO245" s="43"/>
      <c r="DP245" s="43"/>
      <c r="DQ245" s="43"/>
      <c r="DR245" s="43"/>
      <c r="DS245" s="43"/>
      <c r="DT245" s="43"/>
      <c r="DU245" s="43"/>
      <c r="DV245" s="43"/>
      <c r="DW245" s="43"/>
      <c r="DX245" s="43"/>
      <c r="DY245" s="43"/>
      <c r="DZ245" s="43"/>
      <c r="EA245" s="43"/>
      <c r="EB245" s="43"/>
      <c r="EC245" s="43"/>
      <c r="ED245" s="43"/>
      <c r="EE245" s="43"/>
      <c r="EF245" s="43"/>
      <c r="EG245" s="43"/>
      <c r="EH245" s="43"/>
      <c r="EI245" s="43"/>
      <c r="EJ245" s="43"/>
      <c r="EK245" s="43"/>
      <c r="EL245" s="43"/>
      <c r="EM245" s="43"/>
      <c r="EN245" s="43"/>
      <c r="EO245" s="43"/>
      <c r="EP245" s="43"/>
      <c r="EQ245" s="43"/>
      <c r="ER245" s="43"/>
      <c r="ES245" s="43"/>
      <c r="ET245" s="43"/>
      <c r="EU245" s="43"/>
      <c r="EV245" s="43"/>
      <c r="EW245" s="43"/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3"/>
      <c r="FY245" s="43"/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3"/>
      <c r="HB245" s="43"/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3"/>
      <c r="IE245" s="43"/>
      <c r="IF245" s="43"/>
      <c r="IG245" s="43"/>
      <c r="IH245" s="43"/>
      <c r="II245" s="43"/>
      <c r="IJ245" s="43"/>
      <c r="IK245" s="43"/>
      <c r="IL245" s="43"/>
    </row>
    <row r="246" spans="1:246" s="73" customFormat="1" x14ac:dyDescent="0.25">
      <c r="A246" s="44"/>
      <c r="B246" s="43"/>
      <c r="C246" s="47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43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43"/>
      <c r="CZ246" s="43"/>
      <c r="DA246" s="43"/>
      <c r="DB246" s="43"/>
      <c r="DC246" s="43"/>
      <c r="DD246" s="43"/>
      <c r="DE246" s="43"/>
      <c r="DF246" s="43"/>
      <c r="DG246" s="43"/>
      <c r="DH246" s="43"/>
      <c r="DI246" s="43"/>
      <c r="DJ246" s="43"/>
      <c r="DK246" s="43"/>
      <c r="DL246" s="43"/>
      <c r="DM246" s="43"/>
      <c r="DN246" s="43"/>
      <c r="DO246" s="43"/>
      <c r="DP246" s="43"/>
      <c r="DQ246" s="43"/>
      <c r="DR246" s="43"/>
      <c r="DS246" s="43"/>
      <c r="DT246" s="43"/>
      <c r="DU246" s="43"/>
      <c r="DV246" s="43"/>
      <c r="DW246" s="43"/>
      <c r="DX246" s="43"/>
      <c r="DY246" s="43"/>
      <c r="DZ246" s="43"/>
      <c r="EA246" s="43"/>
      <c r="EB246" s="43"/>
      <c r="EC246" s="43"/>
      <c r="ED246" s="43"/>
      <c r="EE246" s="43"/>
      <c r="EF246" s="43"/>
      <c r="EG246" s="43"/>
      <c r="EH246" s="43"/>
      <c r="EI246" s="43"/>
      <c r="EJ246" s="43"/>
      <c r="EK246" s="43"/>
      <c r="EL246" s="43"/>
      <c r="EM246" s="43"/>
      <c r="EN246" s="43"/>
      <c r="EO246" s="43"/>
      <c r="EP246" s="43"/>
      <c r="EQ246" s="43"/>
      <c r="ER246" s="43"/>
      <c r="ES246" s="43"/>
      <c r="ET246" s="43"/>
      <c r="EU246" s="43"/>
      <c r="EV246" s="43"/>
      <c r="EW246" s="43"/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3"/>
      <c r="FY246" s="43"/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3"/>
      <c r="HB246" s="43"/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3"/>
      <c r="IE246" s="43"/>
      <c r="IF246" s="43"/>
      <c r="IG246" s="43"/>
      <c r="IH246" s="43"/>
      <c r="II246" s="43"/>
      <c r="IJ246" s="43"/>
      <c r="IK246" s="43"/>
      <c r="IL246" s="43"/>
    </row>
    <row r="247" spans="1:246" s="73" customFormat="1" x14ac:dyDescent="0.25">
      <c r="A247" s="44"/>
      <c r="B247" s="43"/>
      <c r="C247" s="47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</row>
    <row r="248" spans="1:246" s="73" customFormat="1" x14ac:dyDescent="0.25">
      <c r="A248" s="44"/>
      <c r="B248" s="43"/>
      <c r="C248" s="47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3"/>
      <c r="EE248" s="43"/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3"/>
      <c r="II248" s="43"/>
      <c r="IJ248" s="43"/>
      <c r="IK248" s="43"/>
      <c r="IL248" s="43"/>
    </row>
    <row r="249" spans="1:246" s="73" customFormat="1" x14ac:dyDescent="0.25">
      <c r="A249" s="44"/>
      <c r="B249" s="43"/>
      <c r="C249" s="47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</row>
    <row r="250" spans="1:246" s="73" customFormat="1" x14ac:dyDescent="0.25">
      <c r="A250" s="44"/>
      <c r="B250" s="43"/>
      <c r="C250" s="47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</row>
    <row r="251" spans="1:246" s="73" customFormat="1" x14ac:dyDescent="0.25">
      <c r="A251" s="44"/>
      <c r="B251" s="43"/>
      <c r="C251" s="47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3"/>
      <c r="EE251" s="43"/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3"/>
      <c r="FF251" s="43"/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3"/>
      <c r="GG251" s="43"/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3"/>
      <c r="HH251" s="43"/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3"/>
      <c r="II251" s="43"/>
      <c r="IJ251" s="43"/>
      <c r="IK251" s="43"/>
      <c r="IL251" s="43"/>
    </row>
    <row r="252" spans="1:246" s="73" customFormat="1" x14ac:dyDescent="0.25">
      <c r="A252" s="44"/>
      <c r="B252" s="43"/>
      <c r="C252" s="47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</row>
    <row r="253" spans="1:246" s="73" customFormat="1" x14ac:dyDescent="0.25">
      <c r="A253" s="44"/>
      <c r="B253" s="43"/>
      <c r="C253" s="47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</row>
    <row r="254" spans="1:246" s="73" customFormat="1" x14ac:dyDescent="0.25">
      <c r="A254" s="44"/>
      <c r="B254" s="43"/>
      <c r="C254" s="47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</row>
    <row r="255" spans="1:246" s="73" customFormat="1" x14ac:dyDescent="0.25">
      <c r="A255" s="44"/>
      <c r="B255" s="43"/>
      <c r="C255" s="47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</row>
    <row r="256" spans="1:246" s="73" customFormat="1" x14ac:dyDescent="0.25">
      <c r="A256" s="44"/>
      <c r="B256" s="43"/>
      <c r="C256" s="47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</row>
    <row r="257" spans="1:246" s="73" customFormat="1" x14ac:dyDescent="0.25">
      <c r="A257" s="44"/>
      <c r="B257" s="43"/>
      <c r="C257" s="47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</row>
    <row r="258" spans="1:246" s="73" customFormat="1" x14ac:dyDescent="0.25">
      <c r="A258" s="44"/>
      <c r="B258" s="43"/>
      <c r="C258" s="47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</row>
    <row r="259" spans="1:246" s="73" customFormat="1" x14ac:dyDescent="0.25">
      <c r="A259" s="44"/>
      <c r="B259" s="43"/>
      <c r="C259" s="47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</row>
    <row r="260" spans="1:246" s="73" customFormat="1" x14ac:dyDescent="0.25">
      <c r="A260" s="44"/>
      <c r="B260" s="43"/>
      <c r="C260" s="47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</row>
    <row r="261" spans="1:246" s="73" customFormat="1" x14ac:dyDescent="0.25">
      <c r="A261" s="44"/>
      <c r="B261" s="43"/>
      <c r="C261" s="47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</row>
    <row r="262" spans="1:246" s="73" customFormat="1" x14ac:dyDescent="0.25">
      <c r="A262" s="44"/>
      <c r="B262" s="43"/>
      <c r="C262" s="47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</row>
    <row r="263" spans="1:246" s="73" customFormat="1" x14ac:dyDescent="0.25">
      <c r="A263" s="44"/>
      <c r="B263" s="43"/>
      <c r="C263" s="47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</row>
    <row r="264" spans="1:246" s="73" customFormat="1" x14ac:dyDescent="0.25">
      <c r="A264" s="44"/>
      <c r="B264" s="43"/>
      <c r="C264" s="47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</row>
    <row r="265" spans="1:246" s="73" customFormat="1" x14ac:dyDescent="0.25">
      <c r="A265" s="44"/>
      <c r="B265" s="43"/>
      <c r="C265" s="47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</row>
    <row r="266" spans="1:246" s="73" customFormat="1" x14ac:dyDescent="0.25">
      <c r="A266" s="44"/>
      <c r="B266" s="43"/>
      <c r="C266" s="47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</row>
    <row r="267" spans="1:246" s="73" customFormat="1" x14ac:dyDescent="0.25">
      <c r="A267" s="44"/>
      <c r="B267" s="43"/>
      <c r="C267" s="47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</row>
    <row r="268" spans="1:246" s="73" customFormat="1" x14ac:dyDescent="0.25">
      <c r="A268" s="44"/>
      <c r="B268" s="43"/>
      <c r="C268" s="47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</row>
    <row r="269" spans="1:246" s="73" customFormat="1" x14ac:dyDescent="0.25">
      <c r="A269" s="44"/>
      <c r="B269" s="43"/>
      <c r="C269" s="47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</row>
    <row r="270" spans="1:246" s="73" customFormat="1" x14ac:dyDescent="0.25">
      <c r="A270" s="44"/>
      <c r="B270" s="43"/>
      <c r="C270" s="47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</row>
    <row r="271" spans="1:246" s="73" customFormat="1" x14ac:dyDescent="0.25">
      <c r="A271" s="44"/>
      <c r="B271" s="43"/>
      <c r="C271" s="47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</row>
    <row r="272" spans="1:246" s="73" customFormat="1" x14ac:dyDescent="0.25">
      <c r="A272" s="44"/>
      <c r="B272" s="43"/>
      <c r="C272" s="47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43"/>
      <c r="IJ272" s="43"/>
      <c r="IK272" s="43"/>
      <c r="IL272" s="43"/>
    </row>
    <row r="273" spans="1:246" s="73" customFormat="1" x14ac:dyDescent="0.25">
      <c r="A273" s="44"/>
      <c r="B273" s="43"/>
      <c r="C273" s="47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</row>
    <row r="274" spans="1:246" s="73" customFormat="1" x14ac:dyDescent="0.25">
      <c r="A274" s="44"/>
      <c r="B274" s="43"/>
      <c r="C274" s="47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</row>
    <row r="275" spans="1:246" s="73" customFormat="1" x14ac:dyDescent="0.25">
      <c r="A275" s="44"/>
      <c r="B275" s="43"/>
      <c r="C275" s="47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</row>
    <row r="276" spans="1:246" s="73" customFormat="1" x14ac:dyDescent="0.25">
      <c r="A276" s="44"/>
      <c r="B276" s="43"/>
      <c r="C276" s="47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</row>
    <row r="277" spans="1:246" s="73" customFormat="1" x14ac:dyDescent="0.25">
      <c r="A277" s="44"/>
      <c r="B277" s="43"/>
      <c r="C277" s="47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</row>
    <row r="278" spans="1:246" s="73" customFormat="1" x14ac:dyDescent="0.25">
      <c r="A278" s="44"/>
      <c r="B278" s="43"/>
      <c r="C278" s="47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3"/>
      <c r="IL278" s="43"/>
    </row>
    <row r="279" spans="1:246" s="73" customFormat="1" x14ac:dyDescent="0.25">
      <c r="A279" s="44"/>
      <c r="B279" s="43"/>
      <c r="C279" s="47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3"/>
      <c r="IE279" s="43"/>
      <c r="IF279" s="43"/>
      <c r="IG279" s="43"/>
      <c r="IH279" s="43"/>
      <c r="II279" s="43"/>
      <c r="IJ279" s="43"/>
      <c r="IK279" s="43"/>
      <c r="IL279" s="43"/>
    </row>
    <row r="280" spans="1:246" s="73" customFormat="1" x14ac:dyDescent="0.25">
      <c r="A280" s="44"/>
      <c r="B280" s="43"/>
      <c r="C280" s="47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  <c r="HQ280" s="43"/>
      <c r="HR280" s="43"/>
      <c r="HS280" s="43"/>
      <c r="HT280" s="43"/>
      <c r="HU280" s="43"/>
      <c r="HV280" s="43"/>
      <c r="HW280" s="43"/>
      <c r="HX280" s="43"/>
      <c r="HY280" s="43"/>
      <c r="HZ280" s="43"/>
      <c r="IA280" s="43"/>
      <c r="IB280" s="43"/>
      <c r="IC280" s="43"/>
      <c r="ID280" s="43"/>
      <c r="IE280" s="43"/>
      <c r="IF280" s="43"/>
      <c r="IG280" s="43"/>
      <c r="IH280" s="43"/>
      <c r="II280" s="43"/>
      <c r="IJ280" s="43"/>
      <c r="IK280" s="43"/>
      <c r="IL280" s="43"/>
    </row>
    <row r="281" spans="1:246" s="73" customFormat="1" x14ac:dyDescent="0.25">
      <c r="A281" s="44"/>
      <c r="B281" s="43"/>
      <c r="C281" s="47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43"/>
      <c r="IA281" s="43"/>
      <c r="IB281" s="43"/>
      <c r="IC281" s="43"/>
      <c r="ID281" s="43"/>
      <c r="IE281" s="43"/>
      <c r="IF281" s="43"/>
      <c r="IG281" s="43"/>
      <c r="IH281" s="43"/>
      <c r="II281" s="43"/>
      <c r="IJ281" s="43"/>
      <c r="IK281" s="43"/>
      <c r="IL281" s="43"/>
    </row>
    <row r="282" spans="1:246" s="73" customFormat="1" x14ac:dyDescent="0.25">
      <c r="A282" s="44"/>
      <c r="B282" s="43"/>
      <c r="C282" s="47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</row>
    <row r="283" spans="1:246" s="73" customFormat="1" x14ac:dyDescent="0.25">
      <c r="A283" s="44"/>
      <c r="B283" s="43"/>
      <c r="C283" s="47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3"/>
      <c r="IE283" s="43"/>
      <c r="IF283" s="43"/>
      <c r="IG283" s="43"/>
      <c r="IH283" s="43"/>
      <c r="II283" s="43"/>
      <c r="IJ283" s="43"/>
      <c r="IK283" s="43"/>
      <c r="IL283" s="43"/>
    </row>
    <row r="284" spans="1:246" s="73" customFormat="1" x14ac:dyDescent="0.25">
      <c r="A284" s="44"/>
      <c r="B284" s="43"/>
      <c r="C284" s="47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</row>
    <row r="285" spans="1:246" s="73" customFormat="1" x14ac:dyDescent="0.25">
      <c r="A285" s="44"/>
      <c r="B285" s="43"/>
      <c r="C285" s="47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</row>
    <row r="286" spans="1:246" s="73" customFormat="1" x14ac:dyDescent="0.25">
      <c r="A286" s="44"/>
      <c r="B286" s="43"/>
      <c r="C286" s="47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</row>
    <row r="287" spans="1:246" s="73" customFormat="1" x14ac:dyDescent="0.25">
      <c r="A287" s="44"/>
      <c r="B287" s="43"/>
      <c r="C287" s="47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</row>
    <row r="288" spans="1:246" s="73" customFormat="1" x14ac:dyDescent="0.25">
      <c r="A288" s="44"/>
      <c r="B288" s="43"/>
      <c r="C288" s="47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3"/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</row>
    <row r="289" spans="1:246" s="73" customFormat="1" x14ac:dyDescent="0.25">
      <c r="A289" s="44"/>
      <c r="B289" s="43"/>
      <c r="C289" s="47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</row>
    <row r="290" spans="1:246" s="73" customFormat="1" x14ac:dyDescent="0.25">
      <c r="A290" s="44"/>
      <c r="B290" s="43"/>
      <c r="C290" s="47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3"/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</row>
    <row r="291" spans="1:246" s="73" customFormat="1" x14ac:dyDescent="0.25">
      <c r="A291" s="44"/>
      <c r="B291" s="43"/>
      <c r="C291" s="47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3"/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</row>
    <row r="292" spans="1:246" s="73" customFormat="1" x14ac:dyDescent="0.25">
      <c r="A292" s="44"/>
      <c r="B292" s="43"/>
      <c r="C292" s="47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</row>
    <row r="293" spans="1:246" s="73" customFormat="1" x14ac:dyDescent="0.25">
      <c r="A293" s="44"/>
      <c r="B293" s="43"/>
      <c r="C293" s="47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</row>
    <row r="294" spans="1:246" s="73" customFormat="1" x14ac:dyDescent="0.25">
      <c r="A294" s="44"/>
      <c r="B294" s="43"/>
      <c r="C294" s="47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</row>
    <row r="295" spans="1:246" s="73" customFormat="1" x14ac:dyDescent="0.25">
      <c r="A295" s="44"/>
      <c r="B295" s="43"/>
      <c r="C295" s="47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</row>
    <row r="296" spans="1:246" s="73" customFormat="1" x14ac:dyDescent="0.25">
      <c r="A296" s="44"/>
      <c r="B296" s="43"/>
      <c r="C296" s="47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  <c r="HQ296" s="43"/>
      <c r="HR296" s="43"/>
      <c r="HS296" s="43"/>
      <c r="HT296" s="43"/>
      <c r="HU296" s="43"/>
      <c r="HV296" s="43"/>
      <c r="HW296" s="43"/>
      <c r="HX296" s="43"/>
      <c r="HY296" s="43"/>
      <c r="HZ296" s="43"/>
      <c r="IA296" s="43"/>
      <c r="IB296" s="43"/>
      <c r="IC296" s="43"/>
      <c r="ID296" s="43"/>
      <c r="IE296" s="43"/>
      <c r="IF296" s="43"/>
      <c r="IG296" s="43"/>
      <c r="IH296" s="43"/>
      <c r="II296" s="43"/>
      <c r="IJ296" s="43"/>
      <c r="IK296" s="43"/>
      <c r="IL296" s="43"/>
    </row>
    <row r="297" spans="1:246" s="73" customFormat="1" x14ac:dyDescent="0.25">
      <c r="A297" s="44"/>
      <c r="B297" s="43"/>
      <c r="C297" s="47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</row>
    <row r="298" spans="1:246" s="73" customFormat="1" x14ac:dyDescent="0.25">
      <c r="A298" s="44"/>
      <c r="B298" s="43"/>
      <c r="C298" s="47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</row>
    <row r="299" spans="1:246" s="73" customFormat="1" x14ac:dyDescent="0.25">
      <c r="A299" s="44"/>
      <c r="B299" s="43"/>
      <c r="C299" s="47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</row>
    <row r="300" spans="1:246" s="73" customFormat="1" x14ac:dyDescent="0.25">
      <c r="A300" s="44"/>
      <c r="B300" s="43"/>
      <c r="C300" s="47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</row>
    <row r="301" spans="1:246" s="73" customFormat="1" x14ac:dyDescent="0.25">
      <c r="A301" s="44"/>
      <c r="B301" s="43"/>
      <c r="C301" s="47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</row>
    <row r="302" spans="1:246" s="73" customFormat="1" x14ac:dyDescent="0.25">
      <c r="A302" s="44"/>
      <c r="B302" s="43"/>
      <c r="C302" s="47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</row>
    <row r="303" spans="1:246" s="73" customFormat="1" x14ac:dyDescent="0.25">
      <c r="A303" s="44"/>
      <c r="B303" s="43"/>
      <c r="C303" s="47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</row>
    <row r="304" spans="1:246" s="73" customFormat="1" x14ac:dyDescent="0.25">
      <c r="A304" s="44"/>
      <c r="B304" s="43"/>
      <c r="C304" s="47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</row>
    <row r="305" spans="1:246" s="73" customFormat="1" x14ac:dyDescent="0.25">
      <c r="A305" s="44"/>
      <c r="B305" s="43"/>
      <c r="C305" s="47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</row>
    <row r="306" spans="1:246" s="73" customFormat="1" x14ac:dyDescent="0.25">
      <c r="A306" s="44"/>
      <c r="B306" s="43"/>
      <c r="C306" s="47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</row>
    <row r="307" spans="1:246" s="73" customFormat="1" x14ac:dyDescent="0.25">
      <c r="A307" s="44"/>
      <c r="B307" s="43"/>
      <c r="C307" s="47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</row>
    <row r="308" spans="1:246" s="73" customFormat="1" x14ac:dyDescent="0.25">
      <c r="A308" s="44"/>
      <c r="B308" s="43"/>
      <c r="C308" s="47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</row>
    <row r="309" spans="1:246" s="73" customFormat="1" x14ac:dyDescent="0.25">
      <c r="A309" s="44"/>
      <c r="B309" s="43"/>
      <c r="C309" s="47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  <c r="HP309" s="43"/>
      <c r="HQ309" s="43"/>
      <c r="HR309" s="43"/>
      <c r="HS309" s="43"/>
      <c r="HT309" s="43"/>
      <c r="HU309" s="43"/>
      <c r="HV309" s="43"/>
      <c r="HW309" s="43"/>
      <c r="HX309" s="43"/>
      <c r="HY309" s="43"/>
      <c r="HZ309" s="43"/>
      <c r="IA309" s="43"/>
      <c r="IB309" s="43"/>
      <c r="IC309" s="43"/>
      <c r="ID309" s="43"/>
      <c r="IE309" s="43"/>
      <c r="IF309" s="43"/>
      <c r="IG309" s="43"/>
      <c r="IH309" s="43"/>
      <c r="II309" s="43"/>
      <c r="IJ309" s="43"/>
      <c r="IK309" s="43"/>
      <c r="IL309" s="43"/>
    </row>
    <row r="310" spans="1:246" s="73" customFormat="1" x14ac:dyDescent="0.25">
      <c r="A310" s="44"/>
      <c r="B310" s="43"/>
      <c r="C310" s="47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</row>
    <row r="311" spans="1:246" s="73" customFormat="1" x14ac:dyDescent="0.25">
      <c r="A311" s="44"/>
      <c r="B311" s="43"/>
      <c r="C311" s="47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</row>
    <row r="312" spans="1:246" s="73" customFormat="1" x14ac:dyDescent="0.25">
      <c r="A312" s="44"/>
      <c r="B312" s="43"/>
      <c r="C312" s="47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</row>
    <row r="313" spans="1:246" s="73" customFormat="1" x14ac:dyDescent="0.25">
      <c r="A313" s="44"/>
      <c r="B313" s="43"/>
      <c r="C313" s="47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</row>
    <row r="314" spans="1:246" s="73" customFormat="1" x14ac:dyDescent="0.25">
      <c r="A314" s="44"/>
      <c r="B314" s="43"/>
      <c r="C314" s="47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3"/>
      <c r="II314" s="43"/>
      <c r="IJ314" s="43"/>
      <c r="IK314" s="43"/>
      <c r="IL314" s="43"/>
    </row>
    <row r="315" spans="1:246" s="73" customFormat="1" x14ac:dyDescent="0.25">
      <c r="A315" s="44"/>
      <c r="B315" s="43"/>
      <c r="C315" s="47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  <c r="HP315" s="43"/>
      <c r="HQ315" s="43"/>
      <c r="HR315" s="43"/>
      <c r="HS315" s="43"/>
      <c r="HT315" s="43"/>
      <c r="HU315" s="43"/>
      <c r="HV315" s="43"/>
      <c r="HW315" s="43"/>
      <c r="HX315" s="43"/>
      <c r="HY315" s="43"/>
      <c r="HZ315" s="43"/>
      <c r="IA315" s="43"/>
      <c r="IB315" s="43"/>
      <c r="IC315" s="43"/>
      <c r="ID315" s="43"/>
      <c r="IE315" s="43"/>
      <c r="IF315" s="43"/>
      <c r="IG315" s="43"/>
      <c r="IH315" s="43"/>
      <c r="II315" s="43"/>
      <c r="IJ315" s="43"/>
      <c r="IK315" s="43"/>
      <c r="IL315" s="43"/>
    </row>
    <row r="316" spans="1:246" s="73" customFormat="1" x14ac:dyDescent="0.25">
      <c r="A316" s="44"/>
      <c r="B316" s="43"/>
      <c r="C316" s="47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</row>
    <row r="317" spans="1:246" s="73" customFormat="1" x14ac:dyDescent="0.25">
      <c r="A317" s="44"/>
      <c r="B317" s="43"/>
      <c r="C317" s="47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</row>
    <row r="318" spans="1:246" s="73" customFormat="1" x14ac:dyDescent="0.25">
      <c r="A318" s="44"/>
      <c r="B318" s="43"/>
      <c r="C318" s="47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3"/>
      <c r="HS318" s="43"/>
      <c r="HT318" s="43"/>
      <c r="HU318" s="43"/>
      <c r="HV318" s="43"/>
      <c r="HW318" s="43"/>
      <c r="HX318" s="43"/>
      <c r="HY318" s="43"/>
      <c r="HZ318" s="43"/>
      <c r="IA318" s="43"/>
      <c r="IB318" s="43"/>
      <c r="IC318" s="43"/>
      <c r="ID318" s="43"/>
      <c r="IE318" s="43"/>
      <c r="IF318" s="43"/>
      <c r="IG318" s="43"/>
      <c r="IH318" s="43"/>
      <c r="II318" s="43"/>
      <c r="IJ318" s="43"/>
      <c r="IK318" s="43"/>
      <c r="IL318" s="43"/>
    </row>
    <row r="319" spans="1:246" s="73" customFormat="1" x14ac:dyDescent="0.25">
      <c r="A319" s="44"/>
      <c r="B319" s="43"/>
      <c r="C319" s="47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</row>
    <row r="320" spans="1:246" s="73" customFormat="1" x14ac:dyDescent="0.25">
      <c r="A320" s="44"/>
      <c r="B320" s="43"/>
      <c r="C320" s="47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</row>
    <row r="321" spans="1:246" s="73" customFormat="1" x14ac:dyDescent="0.25">
      <c r="A321" s="44"/>
      <c r="B321" s="43"/>
      <c r="C321" s="47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</row>
    <row r="322" spans="1:246" s="73" customFormat="1" x14ac:dyDescent="0.25">
      <c r="A322" s="44"/>
      <c r="B322" s="43"/>
      <c r="C322" s="47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</row>
    <row r="323" spans="1:246" s="73" customFormat="1" x14ac:dyDescent="0.25">
      <c r="A323" s="44"/>
      <c r="B323" s="43"/>
      <c r="C323" s="47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</row>
    <row r="324" spans="1:246" s="73" customFormat="1" x14ac:dyDescent="0.25">
      <c r="A324" s="44"/>
      <c r="B324" s="43"/>
      <c r="C324" s="47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43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43"/>
      <c r="CZ324" s="43"/>
      <c r="DA324" s="43"/>
      <c r="DB324" s="43"/>
      <c r="DC324" s="43"/>
      <c r="DD324" s="43"/>
      <c r="DE324" s="43"/>
      <c r="DF324" s="43"/>
      <c r="DG324" s="43"/>
      <c r="DH324" s="43"/>
      <c r="DI324" s="43"/>
      <c r="DJ324" s="43"/>
      <c r="DK324" s="43"/>
      <c r="DL324" s="43"/>
      <c r="DM324" s="43"/>
      <c r="DN324" s="43"/>
      <c r="DO324" s="43"/>
      <c r="DP324" s="43"/>
      <c r="DQ324" s="43"/>
      <c r="DR324" s="43"/>
      <c r="DS324" s="43"/>
      <c r="DT324" s="43"/>
      <c r="DU324" s="43"/>
      <c r="DV324" s="43"/>
      <c r="DW324" s="43"/>
      <c r="DX324" s="43"/>
      <c r="DY324" s="43"/>
      <c r="DZ324" s="43"/>
      <c r="EA324" s="43"/>
      <c r="EB324" s="43"/>
      <c r="EC324" s="43"/>
      <c r="ED324" s="43"/>
      <c r="EE324" s="43"/>
      <c r="EF324" s="43"/>
      <c r="EG324" s="43"/>
      <c r="EH324" s="43"/>
      <c r="EI324" s="43"/>
      <c r="EJ324" s="43"/>
      <c r="EK324" s="43"/>
      <c r="EL324" s="43"/>
      <c r="EM324" s="43"/>
      <c r="EN324" s="43"/>
      <c r="EO324" s="43"/>
      <c r="EP324" s="43"/>
      <c r="EQ324" s="43"/>
      <c r="ER324" s="43"/>
      <c r="ES324" s="43"/>
      <c r="ET324" s="43"/>
      <c r="EU324" s="43"/>
      <c r="EV324" s="43"/>
      <c r="EW324" s="43"/>
      <c r="EX324" s="43"/>
      <c r="EY324" s="43"/>
      <c r="EZ324" s="43"/>
      <c r="FA324" s="43"/>
      <c r="FB324" s="43"/>
      <c r="FC324" s="43"/>
      <c r="FD324" s="43"/>
      <c r="FE324" s="43"/>
      <c r="FF324" s="43"/>
      <c r="FG324" s="43"/>
      <c r="FH324" s="43"/>
      <c r="FI324" s="43"/>
      <c r="FJ324" s="43"/>
      <c r="FK324" s="43"/>
      <c r="FL324" s="43"/>
      <c r="FM324" s="43"/>
      <c r="FN324" s="43"/>
      <c r="FO324" s="43"/>
      <c r="FP324" s="43"/>
      <c r="FQ324" s="43"/>
      <c r="FR324" s="43"/>
      <c r="FS324" s="43"/>
      <c r="FT324" s="43"/>
      <c r="FU324" s="43"/>
      <c r="FV324" s="43"/>
      <c r="FW324" s="43"/>
      <c r="FX324" s="43"/>
      <c r="FY324" s="43"/>
      <c r="FZ324" s="43"/>
      <c r="GA324" s="43"/>
      <c r="GB324" s="43"/>
      <c r="GC324" s="43"/>
      <c r="GD324" s="43"/>
      <c r="GE324" s="43"/>
      <c r="GF324" s="43"/>
      <c r="GG324" s="43"/>
      <c r="GH324" s="43"/>
      <c r="GI324" s="43"/>
      <c r="GJ324" s="43"/>
      <c r="GK324" s="43"/>
      <c r="GL324" s="43"/>
      <c r="GM324" s="43"/>
      <c r="GN324" s="43"/>
      <c r="GO324" s="43"/>
      <c r="GP324" s="43"/>
      <c r="GQ324" s="43"/>
      <c r="GR324" s="43"/>
      <c r="GS324" s="43"/>
      <c r="GT324" s="43"/>
      <c r="GU324" s="43"/>
      <c r="GV324" s="43"/>
      <c r="GW324" s="43"/>
      <c r="GX324" s="43"/>
      <c r="GY324" s="43"/>
      <c r="GZ324" s="43"/>
      <c r="HA324" s="43"/>
      <c r="HB324" s="43"/>
      <c r="HC324" s="43"/>
      <c r="HD324" s="43"/>
      <c r="HE324" s="43"/>
      <c r="HF324" s="43"/>
      <c r="HG324" s="43"/>
      <c r="HH324" s="43"/>
      <c r="HI324" s="43"/>
      <c r="HJ324" s="43"/>
      <c r="HK324" s="43"/>
      <c r="HL324" s="43"/>
      <c r="HM324" s="43"/>
      <c r="HN324" s="43"/>
      <c r="HO324" s="43"/>
      <c r="HP324" s="43"/>
      <c r="HQ324" s="43"/>
      <c r="HR324" s="43"/>
      <c r="HS324" s="43"/>
      <c r="HT324" s="43"/>
      <c r="HU324" s="43"/>
      <c r="HV324" s="43"/>
      <c r="HW324" s="43"/>
      <c r="HX324" s="43"/>
      <c r="HY324" s="43"/>
      <c r="HZ324" s="43"/>
      <c r="IA324" s="43"/>
      <c r="IB324" s="43"/>
      <c r="IC324" s="43"/>
      <c r="ID324" s="43"/>
      <c r="IE324" s="43"/>
      <c r="IF324" s="43"/>
      <c r="IG324" s="43"/>
      <c r="IH324" s="43"/>
      <c r="II324" s="43"/>
      <c r="IJ324" s="43"/>
      <c r="IK324" s="43"/>
      <c r="IL324" s="43"/>
    </row>
    <row r="325" spans="1:246" s="73" customFormat="1" x14ac:dyDescent="0.25">
      <c r="A325" s="44"/>
      <c r="B325" s="43"/>
      <c r="C325" s="47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43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43"/>
      <c r="CZ325" s="43"/>
      <c r="DA325" s="43"/>
      <c r="DB325" s="43"/>
      <c r="DC325" s="43"/>
      <c r="DD325" s="43"/>
      <c r="DE325" s="43"/>
      <c r="DF325" s="43"/>
      <c r="DG325" s="43"/>
      <c r="DH325" s="43"/>
      <c r="DI325" s="43"/>
      <c r="DJ325" s="43"/>
      <c r="DK325" s="43"/>
      <c r="DL325" s="43"/>
      <c r="DM325" s="43"/>
      <c r="DN325" s="43"/>
      <c r="DO325" s="43"/>
      <c r="DP325" s="43"/>
      <c r="DQ325" s="43"/>
      <c r="DR325" s="43"/>
      <c r="DS325" s="43"/>
      <c r="DT325" s="43"/>
      <c r="DU325" s="43"/>
      <c r="DV325" s="43"/>
      <c r="DW325" s="43"/>
      <c r="DX325" s="43"/>
      <c r="DY325" s="43"/>
      <c r="DZ325" s="43"/>
      <c r="EA325" s="43"/>
      <c r="EB325" s="43"/>
      <c r="EC325" s="43"/>
      <c r="ED325" s="43"/>
      <c r="EE325" s="43"/>
      <c r="EF325" s="43"/>
      <c r="EG325" s="43"/>
      <c r="EH325" s="43"/>
      <c r="EI325" s="43"/>
      <c r="EJ325" s="43"/>
      <c r="EK325" s="43"/>
      <c r="EL325" s="43"/>
      <c r="EM325" s="43"/>
      <c r="EN325" s="43"/>
      <c r="EO325" s="43"/>
      <c r="EP325" s="43"/>
      <c r="EQ325" s="43"/>
      <c r="ER325" s="43"/>
      <c r="ES325" s="43"/>
      <c r="ET325" s="43"/>
      <c r="EU325" s="43"/>
      <c r="EV325" s="43"/>
      <c r="EW325" s="43"/>
      <c r="EX325" s="43"/>
      <c r="EY325" s="43"/>
      <c r="EZ325" s="43"/>
      <c r="FA325" s="43"/>
      <c r="FB325" s="43"/>
      <c r="FC325" s="43"/>
      <c r="FD325" s="43"/>
      <c r="FE325" s="43"/>
      <c r="FF325" s="43"/>
      <c r="FG325" s="43"/>
      <c r="FH325" s="43"/>
      <c r="FI325" s="43"/>
      <c r="FJ325" s="43"/>
      <c r="FK325" s="43"/>
      <c r="FL325" s="43"/>
      <c r="FM325" s="43"/>
      <c r="FN325" s="43"/>
      <c r="FO325" s="43"/>
      <c r="FP325" s="43"/>
      <c r="FQ325" s="43"/>
      <c r="FR325" s="43"/>
      <c r="FS325" s="43"/>
      <c r="FT325" s="43"/>
      <c r="FU325" s="43"/>
      <c r="FV325" s="43"/>
      <c r="FW325" s="43"/>
      <c r="FX325" s="43"/>
      <c r="FY325" s="43"/>
      <c r="FZ325" s="43"/>
      <c r="GA325" s="43"/>
      <c r="GB325" s="43"/>
      <c r="GC325" s="43"/>
      <c r="GD325" s="43"/>
      <c r="GE325" s="43"/>
      <c r="GF325" s="43"/>
      <c r="GG325" s="43"/>
      <c r="GH325" s="43"/>
      <c r="GI325" s="43"/>
      <c r="GJ325" s="43"/>
      <c r="GK325" s="43"/>
      <c r="GL325" s="43"/>
      <c r="GM325" s="43"/>
      <c r="GN325" s="43"/>
      <c r="GO325" s="43"/>
      <c r="GP325" s="43"/>
      <c r="GQ325" s="43"/>
      <c r="GR325" s="43"/>
      <c r="GS325" s="43"/>
      <c r="GT325" s="43"/>
      <c r="GU325" s="43"/>
      <c r="GV325" s="43"/>
      <c r="GW325" s="43"/>
      <c r="GX325" s="43"/>
      <c r="GY325" s="43"/>
      <c r="GZ325" s="43"/>
      <c r="HA325" s="43"/>
      <c r="HB325" s="43"/>
      <c r="HC325" s="43"/>
      <c r="HD325" s="43"/>
      <c r="HE325" s="43"/>
      <c r="HF325" s="43"/>
      <c r="HG325" s="43"/>
      <c r="HH325" s="43"/>
      <c r="HI325" s="43"/>
      <c r="HJ325" s="43"/>
      <c r="HK325" s="43"/>
      <c r="HL325" s="43"/>
      <c r="HM325" s="43"/>
      <c r="HN325" s="43"/>
      <c r="HO325" s="43"/>
      <c r="HP325" s="43"/>
      <c r="HQ325" s="43"/>
      <c r="HR325" s="43"/>
      <c r="HS325" s="43"/>
      <c r="HT325" s="43"/>
      <c r="HU325" s="43"/>
      <c r="HV325" s="43"/>
      <c r="HW325" s="43"/>
      <c r="HX325" s="43"/>
      <c r="HY325" s="43"/>
      <c r="HZ325" s="43"/>
      <c r="IA325" s="43"/>
      <c r="IB325" s="43"/>
      <c r="IC325" s="43"/>
      <c r="ID325" s="43"/>
      <c r="IE325" s="43"/>
      <c r="IF325" s="43"/>
      <c r="IG325" s="43"/>
      <c r="IH325" s="43"/>
      <c r="II325" s="43"/>
      <c r="IJ325" s="43"/>
      <c r="IK325" s="43"/>
      <c r="IL325" s="43"/>
    </row>
    <row r="326" spans="1:246" s="73" customFormat="1" x14ac:dyDescent="0.25">
      <c r="A326" s="44"/>
      <c r="B326" s="43"/>
      <c r="C326" s="47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  <c r="IL326" s="43"/>
    </row>
    <row r="327" spans="1:246" s="73" customFormat="1" x14ac:dyDescent="0.25">
      <c r="A327" s="44"/>
      <c r="B327" s="43"/>
      <c r="C327" s="47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43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43"/>
      <c r="CZ327" s="43"/>
      <c r="DA327" s="43"/>
      <c r="DB327" s="43"/>
      <c r="DC327" s="43"/>
      <c r="DD327" s="43"/>
      <c r="DE327" s="43"/>
      <c r="DF327" s="43"/>
      <c r="DG327" s="43"/>
      <c r="DH327" s="43"/>
      <c r="DI327" s="43"/>
      <c r="DJ327" s="43"/>
      <c r="DK327" s="43"/>
      <c r="DL327" s="43"/>
      <c r="DM327" s="43"/>
      <c r="DN327" s="43"/>
      <c r="DO327" s="43"/>
      <c r="DP327" s="43"/>
      <c r="DQ327" s="43"/>
      <c r="DR327" s="43"/>
      <c r="DS327" s="43"/>
      <c r="DT327" s="43"/>
      <c r="DU327" s="43"/>
      <c r="DV327" s="43"/>
      <c r="DW327" s="43"/>
      <c r="DX327" s="43"/>
      <c r="DY327" s="43"/>
      <c r="DZ327" s="43"/>
      <c r="EA327" s="43"/>
      <c r="EB327" s="43"/>
      <c r="EC327" s="43"/>
      <c r="ED327" s="43"/>
      <c r="EE327" s="43"/>
      <c r="EF327" s="43"/>
      <c r="EG327" s="43"/>
      <c r="EH327" s="43"/>
      <c r="EI327" s="43"/>
      <c r="EJ327" s="43"/>
      <c r="EK327" s="43"/>
      <c r="EL327" s="43"/>
      <c r="EM327" s="43"/>
      <c r="EN327" s="43"/>
      <c r="EO327" s="43"/>
      <c r="EP327" s="43"/>
      <c r="EQ327" s="43"/>
      <c r="ER327" s="43"/>
      <c r="ES327" s="43"/>
      <c r="ET327" s="43"/>
      <c r="EU327" s="43"/>
      <c r="EV327" s="43"/>
      <c r="EW327" s="43"/>
      <c r="EX327" s="43"/>
      <c r="EY327" s="43"/>
      <c r="EZ327" s="43"/>
      <c r="FA327" s="43"/>
      <c r="FB327" s="43"/>
      <c r="FC327" s="43"/>
      <c r="FD327" s="43"/>
      <c r="FE327" s="43"/>
      <c r="FF327" s="43"/>
      <c r="FG327" s="43"/>
      <c r="FH327" s="43"/>
      <c r="FI327" s="43"/>
      <c r="FJ327" s="43"/>
      <c r="FK327" s="43"/>
      <c r="FL327" s="43"/>
      <c r="FM327" s="43"/>
      <c r="FN327" s="43"/>
      <c r="FO327" s="43"/>
      <c r="FP327" s="43"/>
      <c r="FQ327" s="43"/>
      <c r="FR327" s="43"/>
      <c r="FS327" s="43"/>
      <c r="FT327" s="43"/>
      <c r="FU327" s="43"/>
      <c r="FV327" s="43"/>
      <c r="FW327" s="43"/>
      <c r="FX327" s="43"/>
      <c r="FY327" s="43"/>
      <c r="FZ327" s="43"/>
      <c r="GA327" s="43"/>
      <c r="GB327" s="43"/>
      <c r="GC327" s="43"/>
      <c r="GD327" s="43"/>
      <c r="GE327" s="43"/>
      <c r="GF327" s="43"/>
      <c r="GG327" s="43"/>
      <c r="GH327" s="43"/>
      <c r="GI327" s="43"/>
      <c r="GJ327" s="43"/>
      <c r="GK327" s="43"/>
      <c r="GL327" s="43"/>
      <c r="GM327" s="43"/>
      <c r="GN327" s="43"/>
      <c r="GO327" s="43"/>
      <c r="GP327" s="43"/>
      <c r="GQ327" s="43"/>
      <c r="GR327" s="43"/>
      <c r="GS327" s="43"/>
      <c r="GT327" s="43"/>
      <c r="GU327" s="43"/>
      <c r="GV327" s="43"/>
      <c r="GW327" s="43"/>
      <c r="GX327" s="43"/>
      <c r="GY327" s="43"/>
      <c r="GZ327" s="43"/>
      <c r="HA327" s="43"/>
      <c r="HB327" s="43"/>
      <c r="HC327" s="43"/>
      <c r="HD327" s="43"/>
      <c r="HE327" s="43"/>
      <c r="HF327" s="43"/>
      <c r="HG327" s="43"/>
      <c r="HH327" s="43"/>
      <c r="HI327" s="43"/>
      <c r="HJ327" s="43"/>
      <c r="HK327" s="43"/>
      <c r="HL327" s="43"/>
      <c r="HM327" s="43"/>
      <c r="HN327" s="43"/>
      <c r="HO327" s="43"/>
      <c r="HP327" s="43"/>
      <c r="HQ327" s="43"/>
      <c r="HR327" s="43"/>
      <c r="HS327" s="43"/>
      <c r="HT327" s="43"/>
      <c r="HU327" s="43"/>
      <c r="HV327" s="43"/>
      <c r="HW327" s="43"/>
      <c r="HX327" s="43"/>
      <c r="HY327" s="43"/>
      <c r="HZ327" s="43"/>
      <c r="IA327" s="43"/>
      <c r="IB327" s="43"/>
      <c r="IC327" s="43"/>
      <c r="ID327" s="43"/>
      <c r="IE327" s="43"/>
      <c r="IF327" s="43"/>
      <c r="IG327" s="43"/>
      <c r="IH327" s="43"/>
      <c r="II327" s="43"/>
      <c r="IJ327" s="43"/>
      <c r="IK327" s="43"/>
      <c r="IL327" s="43"/>
    </row>
    <row r="328" spans="1:246" s="73" customFormat="1" x14ac:dyDescent="0.25">
      <c r="A328" s="44"/>
      <c r="B328" s="43"/>
      <c r="C328" s="47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43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43"/>
      <c r="CZ328" s="43"/>
      <c r="DA328" s="43"/>
      <c r="DB328" s="43"/>
      <c r="DC328" s="43"/>
      <c r="DD328" s="43"/>
      <c r="DE328" s="43"/>
      <c r="DF328" s="43"/>
      <c r="DG328" s="43"/>
      <c r="DH328" s="43"/>
      <c r="DI328" s="43"/>
      <c r="DJ328" s="43"/>
      <c r="DK328" s="43"/>
      <c r="DL328" s="43"/>
      <c r="DM328" s="43"/>
      <c r="DN328" s="43"/>
      <c r="DO328" s="43"/>
      <c r="DP328" s="43"/>
      <c r="DQ328" s="43"/>
      <c r="DR328" s="43"/>
      <c r="DS328" s="43"/>
      <c r="DT328" s="43"/>
      <c r="DU328" s="43"/>
      <c r="DV328" s="43"/>
      <c r="DW328" s="43"/>
      <c r="DX328" s="43"/>
      <c r="DY328" s="43"/>
      <c r="DZ328" s="43"/>
      <c r="EA328" s="43"/>
      <c r="EB328" s="43"/>
      <c r="EC328" s="43"/>
      <c r="ED328" s="43"/>
      <c r="EE328" s="43"/>
      <c r="EF328" s="43"/>
      <c r="EG328" s="43"/>
      <c r="EH328" s="43"/>
      <c r="EI328" s="43"/>
      <c r="EJ328" s="43"/>
      <c r="EK328" s="43"/>
      <c r="EL328" s="43"/>
      <c r="EM328" s="43"/>
      <c r="EN328" s="43"/>
      <c r="EO328" s="43"/>
      <c r="EP328" s="43"/>
      <c r="EQ328" s="43"/>
      <c r="ER328" s="43"/>
      <c r="ES328" s="43"/>
      <c r="ET328" s="43"/>
      <c r="EU328" s="43"/>
      <c r="EV328" s="43"/>
      <c r="EW328" s="43"/>
      <c r="EX328" s="43"/>
      <c r="EY328" s="43"/>
      <c r="EZ328" s="43"/>
      <c r="FA328" s="43"/>
      <c r="FB328" s="43"/>
      <c r="FC328" s="43"/>
      <c r="FD328" s="43"/>
      <c r="FE328" s="43"/>
      <c r="FF328" s="43"/>
      <c r="FG328" s="43"/>
      <c r="FH328" s="43"/>
      <c r="FI328" s="43"/>
      <c r="FJ328" s="43"/>
      <c r="FK328" s="43"/>
      <c r="FL328" s="43"/>
      <c r="FM328" s="43"/>
      <c r="FN328" s="43"/>
      <c r="FO328" s="43"/>
      <c r="FP328" s="43"/>
      <c r="FQ328" s="43"/>
      <c r="FR328" s="43"/>
      <c r="FS328" s="43"/>
      <c r="FT328" s="43"/>
      <c r="FU328" s="43"/>
      <c r="FV328" s="43"/>
      <c r="FW328" s="43"/>
      <c r="FX328" s="43"/>
      <c r="FY328" s="43"/>
      <c r="FZ328" s="43"/>
      <c r="GA328" s="43"/>
      <c r="GB328" s="43"/>
      <c r="GC328" s="43"/>
      <c r="GD328" s="43"/>
      <c r="GE328" s="43"/>
      <c r="GF328" s="43"/>
      <c r="GG328" s="43"/>
      <c r="GH328" s="43"/>
      <c r="GI328" s="43"/>
      <c r="GJ328" s="43"/>
      <c r="GK328" s="43"/>
      <c r="GL328" s="43"/>
      <c r="GM328" s="43"/>
      <c r="GN328" s="43"/>
      <c r="GO328" s="43"/>
      <c r="GP328" s="43"/>
      <c r="GQ328" s="43"/>
      <c r="GR328" s="43"/>
      <c r="GS328" s="43"/>
      <c r="GT328" s="43"/>
      <c r="GU328" s="43"/>
      <c r="GV328" s="43"/>
      <c r="GW328" s="43"/>
      <c r="GX328" s="43"/>
      <c r="GY328" s="43"/>
      <c r="GZ328" s="43"/>
      <c r="HA328" s="43"/>
      <c r="HB328" s="43"/>
      <c r="HC328" s="43"/>
      <c r="HD328" s="43"/>
      <c r="HE328" s="43"/>
      <c r="HF328" s="43"/>
      <c r="HG328" s="43"/>
      <c r="HH328" s="43"/>
      <c r="HI328" s="43"/>
      <c r="HJ328" s="43"/>
      <c r="HK328" s="43"/>
      <c r="HL328" s="43"/>
      <c r="HM328" s="43"/>
      <c r="HN328" s="43"/>
      <c r="HO328" s="43"/>
      <c r="HP328" s="43"/>
      <c r="HQ328" s="43"/>
      <c r="HR328" s="43"/>
      <c r="HS328" s="43"/>
      <c r="HT328" s="43"/>
      <c r="HU328" s="43"/>
      <c r="HV328" s="43"/>
      <c r="HW328" s="43"/>
      <c r="HX328" s="43"/>
      <c r="HY328" s="43"/>
      <c r="HZ328" s="43"/>
      <c r="IA328" s="43"/>
      <c r="IB328" s="43"/>
      <c r="IC328" s="43"/>
      <c r="ID328" s="43"/>
      <c r="IE328" s="43"/>
      <c r="IF328" s="43"/>
      <c r="IG328" s="43"/>
      <c r="IH328" s="43"/>
      <c r="II328" s="43"/>
      <c r="IJ328" s="43"/>
      <c r="IK328" s="43"/>
      <c r="IL328" s="43"/>
    </row>
    <row r="329" spans="1:246" s="73" customFormat="1" x14ac:dyDescent="0.25">
      <c r="A329" s="44"/>
      <c r="B329" s="43"/>
      <c r="C329" s="47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43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43"/>
      <c r="CZ329" s="43"/>
      <c r="DA329" s="43"/>
      <c r="DB329" s="43"/>
      <c r="DC329" s="43"/>
      <c r="DD329" s="43"/>
      <c r="DE329" s="43"/>
      <c r="DF329" s="43"/>
      <c r="DG329" s="43"/>
      <c r="DH329" s="43"/>
      <c r="DI329" s="43"/>
      <c r="DJ329" s="43"/>
      <c r="DK329" s="43"/>
      <c r="DL329" s="43"/>
      <c r="DM329" s="43"/>
      <c r="DN329" s="43"/>
      <c r="DO329" s="43"/>
      <c r="DP329" s="43"/>
      <c r="DQ329" s="43"/>
      <c r="DR329" s="43"/>
      <c r="DS329" s="43"/>
      <c r="DT329" s="43"/>
      <c r="DU329" s="43"/>
      <c r="DV329" s="43"/>
      <c r="DW329" s="43"/>
      <c r="DX329" s="43"/>
      <c r="DY329" s="43"/>
      <c r="DZ329" s="43"/>
      <c r="EA329" s="43"/>
      <c r="EB329" s="43"/>
      <c r="EC329" s="43"/>
      <c r="ED329" s="43"/>
      <c r="EE329" s="43"/>
      <c r="EF329" s="43"/>
      <c r="EG329" s="43"/>
      <c r="EH329" s="43"/>
      <c r="EI329" s="43"/>
      <c r="EJ329" s="43"/>
      <c r="EK329" s="43"/>
      <c r="EL329" s="43"/>
      <c r="EM329" s="43"/>
      <c r="EN329" s="43"/>
      <c r="EO329" s="43"/>
      <c r="EP329" s="43"/>
      <c r="EQ329" s="43"/>
      <c r="ER329" s="43"/>
      <c r="ES329" s="43"/>
      <c r="ET329" s="43"/>
      <c r="EU329" s="43"/>
      <c r="EV329" s="43"/>
      <c r="EW329" s="43"/>
      <c r="EX329" s="43"/>
      <c r="EY329" s="43"/>
      <c r="EZ329" s="43"/>
      <c r="FA329" s="43"/>
      <c r="FB329" s="43"/>
      <c r="FC329" s="43"/>
      <c r="FD329" s="43"/>
      <c r="FE329" s="43"/>
      <c r="FF329" s="43"/>
      <c r="FG329" s="43"/>
      <c r="FH329" s="43"/>
      <c r="FI329" s="43"/>
      <c r="FJ329" s="43"/>
      <c r="FK329" s="43"/>
      <c r="FL329" s="43"/>
      <c r="FM329" s="43"/>
      <c r="FN329" s="43"/>
      <c r="FO329" s="43"/>
      <c r="FP329" s="43"/>
      <c r="FQ329" s="43"/>
      <c r="FR329" s="43"/>
      <c r="FS329" s="43"/>
      <c r="FT329" s="43"/>
      <c r="FU329" s="43"/>
      <c r="FV329" s="43"/>
      <c r="FW329" s="43"/>
      <c r="FX329" s="43"/>
      <c r="FY329" s="43"/>
      <c r="FZ329" s="43"/>
      <c r="GA329" s="43"/>
      <c r="GB329" s="43"/>
      <c r="GC329" s="43"/>
      <c r="GD329" s="43"/>
      <c r="GE329" s="43"/>
      <c r="GF329" s="43"/>
      <c r="GG329" s="43"/>
      <c r="GH329" s="43"/>
      <c r="GI329" s="43"/>
      <c r="GJ329" s="43"/>
      <c r="GK329" s="43"/>
      <c r="GL329" s="43"/>
      <c r="GM329" s="43"/>
      <c r="GN329" s="43"/>
      <c r="GO329" s="43"/>
      <c r="GP329" s="43"/>
      <c r="GQ329" s="43"/>
      <c r="GR329" s="43"/>
      <c r="GS329" s="43"/>
      <c r="GT329" s="43"/>
      <c r="GU329" s="43"/>
      <c r="GV329" s="43"/>
      <c r="GW329" s="43"/>
      <c r="GX329" s="43"/>
      <c r="GY329" s="43"/>
      <c r="GZ329" s="43"/>
      <c r="HA329" s="43"/>
      <c r="HB329" s="43"/>
      <c r="HC329" s="43"/>
      <c r="HD329" s="43"/>
      <c r="HE329" s="43"/>
      <c r="HF329" s="43"/>
      <c r="HG329" s="43"/>
      <c r="HH329" s="43"/>
      <c r="HI329" s="43"/>
      <c r="HJ329" s="43"/>
      <c r="HK329" s="43"/>
      <c r="HL329" s="43"/>
      <c r="HM329" s="43"/>
      <c r="HN329" s="43"/>
      <c r="HO329" s="43"/>
      <c r="HP329" s="43"/>
      <c r="HQ329" s="43"/>
      <c r="HR329" s="43"/>
      <c r="HS329" s="43"/>
      <c r="HT329" s="43"/>
      <c r="HU329" s="43"/>
      <c r="HV329" s="43"/>
      <c r="HW329" s="43"/>
      <c r="HX329" s="43"/>
      <c r="HY329" s="43"/>
      <c r="HZ329" s="43"/>
      <c r="IA329" s="43"/>
      <c r="IB329" s="43"/>
      <c r="IC329" s="43"/>
      <c r="ID329" s="43"/>
      <c r="IE329" s="43"/>
      <c r="IF329" s="43"/>
      <c r="IG329" s="43"/>
      <c r="IH329" s="43"/>
      <c r="II329" s="43"/>
      <c r="IJ329" s="43"/>
      <c r="IK329" s="43"/>
      <c r="IL329" s="43"/>
    </row>
    <row r="330" spans="1:246" s="73" customFormat="1" x14ac:dyDescent="0.25">
      <c r="A330" s="44"/>
      <c r="B330" s="43"/>
      <c r="C330" s="47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43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43"/>
      <c r="CZ330" s="43"/>
      <c r="DA330" s="43"/>
      <c r="DB330" s="43"/>
      <c r="DC330" s="43"/>
      <c r="DD330" s="43"/>
      <c r="DE330" s="43"/>
      <c r="DF330" s="43"/>
      <c r="DG330" s="43"/>
      <c r="DH330" s="43"/>
      <c r="DI330" s="43"/>
      <c r="DJ330" s="43"/>
      <c r="DK330" s="43"/>
      <c r="DL330" s="43"/>
      <c r="DM330" s="43"/>
      <c r="DN330" s="43"/>
      <c r="DO330" s="43"/>
      <c r="DP330" s="43"/>
      <c r="DQ330" s="43"/>
      <c r="DR330" s="43"/>
      <c r="DS330" s="43"/>
      <c r="DT330" s="43"/>
      <c r="DU330" s="43"/>
      <c r="DV330" s="43"/>
      <c r="DW330" s="43"/>
      <c r="DX330" s="43"/>
      <c r="DY330" s="43"/>
      <c r="DZ330" s="43"/>
      <c r="EA330" s="43"/>
      <c r="EB330" s="43"/>
      <c r="EC330" s="43"/>
      <c r="ED330" s="43"/>
      <c r="EE330" s="43"/>
      <c r="EF330" s="43"/>
      <c r="EG330" s="43"/>
      <c r="EH330" s="43"/>
      <c r="EI330" s="43"/>
      <c r="EJ330" s="43"/>
      <c r="EK330" s="43"/>
      <c r="EL330" s="43"/>
      <c r="EM330" s="43"/>
      <c r="EN330" s="43"/>
      <c r="EO330" s="43"/>
      <c r="EP330" s="43"/>
      <c r="EQ330" s="43"/>
      <c r="ER330" s="43"/>
      <c r="ES330" s="43"/>
      <c r="ET330" s="43"/>
      <c r="EU330" s="43"/>
      <c r="EV330" s="43"/>
      <c r="EW330" s="43"/>
      <c r="EX330" s="43"/>
      <c r="EY330" s="43"/>
      <c r="EZ330" s="43"/>
      <c r="FA330" s="43"/>
      <c r="FB330" s="43"/>
      <c r="FC330" s="43"/>
      <c r="FD330" s="43"/>
      <c r="FE330" s="43"/>
      <c r="FF330" s="43"/>
      <c r="FG330" s="43"/>
      <c r="FH330" s="43"/>
      <c r="FI330" s="43"/>
      <c r="FJ330" s="43"/>
      <c r="FK330" s="43"/>
      <c r="FL330" s="43"/>
      <c r="FM330" s="43"/>
      <c r="FN330" s="43"/>
      <c r="FO330" s="43"/>
      <c r="FP330" s="43"/>
      <c r="FQ330" s="43"/>
      <c r="FR330" s="43"/>
      <c r="FS330" s="43"/>
      <c r="FT330" s="43"/>
      <c r="FU330" s="43"/>
      <c r="FV330" s="43"/>
      <c r="FW330" s="43"/>
      <c r="FX330" s="43"/>
      <c r="FY330" s="43"/>
      <c r="FZ330" s="43"/>
      <c r="GA330" s="43"/>
      <c r="GB330" s="43"/>
      <c r="GC330" s="43"/>
      <c r="GD330" s="43"/>
      <c r="GE330" s="43"/>
      <c r="GF330" s="43"/>
      <c r="GG330" s="43"/>
      <c r="GH330" s="43"/>
      <c r="GI330" s="43"/>
      <c r="GJ330" s="43"/>
      <c r="GK330" s="43"/>
      <c r="GL330" s="43"/>
      <c r="GM330" s="43"/>
      <c r="GN330" s="43"/>
      <c r="GO330" s="43"/>
      <c r="GP330" s="43"/>
      <c r="GQ330" s="43"/>
      <c r="GR330" s="43"/>
      <c r="GS330" s="43"/>
      <c r="GT330" s="43"/>
      <c r="GU330" s="43"/>
      <c r="GV330" s="43"/>
      <c r="GW330" s="43"/>
      <c r="GX330" s="43"/>
      <c r="GY330" s="43"/>
      <c r="GZ330" s="43"/>
      <c r="HA330" s="43"/>
      <c r="HB330" s="43"/>
      <c r="HC330" s="43"/>
      <c r="HD330" s="43"/>
      <c r="HE330" s="43"/>
      <c r="HF330" s="43"/>
      <c r="HG330" s="43"/>
      <c r="HH330" s="43"/>
      <c r="HI330" s="43"/>
      <c r="HJ330" s="43"/>
      <c r="HK330" s="43"/>
      <c r="HL330" s="43"/>
      <c r="HM330" s="43"/>
      <c r="HN330" s="43"/>
      <c r="HO330" s="43"/>
      <c r="HP330" s="43"/>
      <c r="HQ330" s="43"/>
      <c r="HR330" s="43"/>
      <c r="HS330" s="43"/>
      <c r="HT330" s="43"/>
      <c r="HU330" s="43"/>
      <c r="HV330" s="43"/>
      <c r="HW330" s="43"/>
      <c r="HX330" s="43"/>
      <c r="HY330" s="43"/>
      <c r="HZ330" s="43"/>
      <c r="IA330" s="43"/>
      <c r="IB330" s="43"/>
      <c r="IC330" s="43"/>
      <c r="ID330" s="43"/>
      <c r="IE330" s="43"/>
      <c r="IF330" s="43"/>
      <c r="IG330" s="43"/>
      <c r="IH330" s="43"/>
      <c r="II330" s="43"/>
      <c r="IJ330" s="43"/>
      <c r="IK330" s="43"/>
      <c r="IL330" s="43"/>
    </row>
    <row r="331" spans="1:246" s="73" customFormat="1" x14ac:dyDescent="0.25">
      <c r="A331" s="44"/>
      <c r="B331" s="43"/>
      <c r="C331" s="47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43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43"/>
      <c r="CZ331" s="43"/>
      <c r="DA331" s="43"/>
      <c r="DB331" s="43"/>
      <c r="DC331" s="43"/>
      <c r="DD331" s="43"/>
      <c r="DE331" s="43"/>
      <c r="DF331" s="43"/>
      <c r="DG331" s="43"/>
      <c r="DH331" s="43"/>
      <c r="DI331" s="43"/>
      <c r="DJ331" s="43"/>
      <c r="DK331" s="43"/>
      <c r="DL331" s="43"/>
      <c r="DM331" s="43"/>
      <c r="DN331" s="43"/>
      <c r="DO331" s="43"/>
      <c r="DP331" s="43"/>
      <c r="DQ331" s="43"/>
      <c r="DR331" s="43"/>
      <c r="DS331" s="43"/>
      <c r="DT331" s="43"/>
      <c r="DU331" s="43"/>
      <c r="DV331" s="43"/>
      <c r="DW331" s="43"/>
      <c r="DX331" s="43"/>
      <c r="DY331" s="43"/>
      <c r="DZ331" s="43"/>
      <c r="EA331" s="43"/>
      <c r="EB331" s="43"/>
      <c r="EC331" s="43"/>
      <c r="ED331" s="43"/>
      <c r="EE331" s="43"/>
      <c r="EF331" s="43"/>
      <c r="EG331" s="43"/>
      <c r="EH331" s="43"/>
      <c r="EI331" s="43"/>
      <c r="EJ331" s="43"/>
      <c r="EK331" s="43"/>
      <c r="EL331" s="43"/>
      <c r="EM331" s="43"/>
      <c r="EN331" s="43"/>
      <c r="EO331" s="43"/>
      <c r="EP331" s="43"/>
      <c r="EQ331" s="43"/>
      <c r="ER331" s="43"/>
      <c r="ES331" s="43"/>
      <c r="ET331" s="43"/>
      <c r="EU331" s="43"/>
      <c r="EV331" s="43"/>
      <c r="EW331" s="43"/>
      <c r="EX331" s="43"/>
      <c r="EY331" s="43"/>
      <c r="EZ331" s="43"/>
      <c r="FA331" s="43"/>
      <c r="FB331" s="43"/>
      <c r="FC331" s="43"/>
      <c r="FD331" s="43"/>
      <c r="FE331" s="43"/>
      <c r="FF331" s="43"/>
      <c r="FG331" s="43"/>
      <c r="FH331" s="43"/>
      <c r="FI331" s="43"/>
      <c r="FJ331" s="43"/>
      <c r="FK331" s="43"/>
      <c r="FL331" s="43"/>
      <c r="FM331" s="43"/>
      <c r="FN331" s="43"/>
      <c r="FO331" s="43"/>
      <c r="FP331" s="43"/>
      <c r="FQ331" s="43"/>
      <c r="FR331" s="43"/>
      <c r="FS331" s="43"/>
      <c r="FT331" s="43"/>
      <c r="FU331" s="43"/>
      <c r="FV331" s="43"/>
      <c r="FW331" s="43"/>
      <c r="FX331" s="43"/>
      <c r="FY331" s="43"/>
      <c r="FZ331" s="43"/>
      <c r="GA331" s="43"/>
      <c r="GB331" s="43"/>
      <c r="GC331" s="43"/>
      <c r="GD331" s="43"/>
      <c r="GE331" s="43"/>
      <c r="GF331" s="43"/>
      <c r="GG331" s="43"/>
      <c r="GH331" s="43"/>
      <c r="GI331" s="43"/>
      <c r="GJ331" s="43"/>
      <c r="GK331" s="43"/>
      <c r="GL331" s="43"/>
      <c r="GM331" s="43"/>
      <c r="GN331" s="43"/>
      <c r="GO331" s="43"/>
      <c r="GP331" s="43"/>
      <c r="GQ331" s="43"/>
      <c r="GR331" s="43"/>
      <c r="GS331" s="43"/>
      <c r="GT331" s="43"/>
      <c r="GU331" s="43"/>
      <c r="GV331" s="43"/>
      <c r="GW331" s="43"/>
      <c r="GX331" s="43"/>
      <c r="GY331" s="43"/>
      <c r="GZ331" s="43"/>
      <c r="HA331" s="43"/>
      <c r="HB331" s="43"/>
      <c r="HC331" s="43"/>
      <c r="HD331" s="43"/>
      <c r="HE331" s="43"/>
      <c r="HF331" s="43"/>
      <c r="HG331" s="43"/>
      <c r="HH331" s="43"/>
      <c r="HI331" s="43"/>
      <c r="HJ331" s="43"/>
      <c r="HK331" s="43"/>
      <c r="HL331" s="43"/>
      <c r="HM331" s="43"/>
      <c r="HN331" s="43"/>
      <c r="HO331" s="43"/>
      <c r="HP331" s="43"/>
      <c r="HQ331" s="43"/>
      <c r="HR331" s="43"/>
      <c r="HS331" s="43"/>
      <c r="HT331" s="43"/>
      <c r="HU331" s="43"/>
      <c r="HV331" s="43"/>
      <c r="HW331" s="43"/>
      <c r="HX331" s="43"/>
      <c r="HY331" s="43"/>
      <c r="HZ331" s="43"/>
      <c r="IA331" s="43"/>
      <c r="IB331" s="43"/>
      <c r="IC331" s="43"/>
      <c r="ID331" s="43"/>
      <c r="IE331" s="43"/>
      <c r="IF331" s="43"/>
      <c r="IG331" s="43"/>
      <c r="IH331" s="43"/>
      <c r="II331" s="43"/>
      <c r="IJ331" s="43"/>
      <c r="IK331" s="43"/>
      <c r="IL331" s="43"/>
    </row>
    <row r="332" spans="1:246" s="73" customFormat="1" x14ac:dyDescent="0.25">
      <c r="A332" s="44"/>
      <c r="B332" s="43"/>
      <c r="C332" s="47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43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43"/>
      <c r="CZ332" s="43"/>
      <c r="DA332" s="43"/>
      <c r="DB332" s="43"/>
      <c r="DC332" s="43"/>
      <c r="DD332" s="43"/>
      <c r="DE332" s="43"/>
      <c r="DF332" s="43"/>
      <c r="DG332" s="43"/>
      <c r="DH332" s="43"/>
      <c r="DI332" s="43"/>
      <c r="DJ332" s="43"/>
      <c r="DK332" s="43"/>
      <c r="DL332" s="43"/>
      <c r="DM332" s="43"/>
      <c r="DN332" s="43"/>
      <c r="DO332" s="43"/>
      <c r="DP332" s="43"/>
      <c r="DQ332" s="43"/>
      <c r="DR332" s="43"/>
      <c r="DS332" s="43"/>
      <c r="DT332" s="43"/>
      <c r="DU332" s="43"/>
      <c r="DV332" s="43"/>
      <c r="DW332" s="43"/>
      <c r="DX332" s="43"/>
      <c r="DY332" s="43"/>
      <c r="DZ332" s="43"/>
      <c r="EA332" s="43"/>
      <c r="EB332" s="43"/>
      <c r="EC332" s="43"/>
      <c r="ED332" s="43"/>
      <c r="EE332" s="43"/>
      <c r="EF332" s="43"/>
      <c r="EG332" s="43"/>
      <c r="EH332" s="43"/>
      <c r="EI332" s="43"/>
      <c r="EJ332" s="43"/>
      <c r="EK332" s="43"/>
      <c r="EL332" s="43"/>
      <c r="EM332" s="43"/>
      <c r="EN332" s="43"/>
      <c r="EO332" s="43"/>
      <c r="EP332" s="43"/>
      <c r="EQ332" s="43"/>
      <c r="ER332" s="43"/>
      <c r="ES332" s="43"/>
      <c r="ET332" s="43"/>
      <c r="EU332" s="43"/>
      <c r="EV332" s="43"/>
      <c r="EW332" s="43"/>
      <c r="EX332" s="43"/>
      <c r="EY332" s="43"/>
      <c r="EZ332" s="43"/>
      <c r="FA332" s="43"/>
      <c r="FB332" s="43"/>
      <c r="FC332" s="43"/>
      <c r="FD332" s="43"/>
      <c r="FE332" s="43"/>
      <c r="FF332" s="43"/>
      <c r="FG332" s="43"/>
      <c r="FH332" s="43"/>
      <c r="FI332" s="43"/>
      <c r="FJ332" s="43"/>
      <c r="FK332" s="43"/>
      <c r="FL332" s="43"/>
      <c r="FM332" s="43"/>
      <c r="FN332" s="43"/>
      <c r="FO332" s="43"/>
      <c r="FP332" s="43"/>
      <c r="FQ332" s="43"/>
      <c r="FR332" s="43"/>
      <c r="FS332" s="43"/>
      <c r="FT332" s="43"/>
      <c r="FU332" s="43"/>
      <c r="FV332" s="43"/>
      <c r="FW332" s="43"/>
      <c r="FX332" s="43"/>
      <c r="FY332" s="43"/>
      <c r="FZ332" s="43"/>
      <c r="GA332" s="43"/>
      <c r="GB332" s="43"/>
      <c r="GC332" s="43"/>
      <c r="GD332" s="43"/>
      <c r="GE332" s="43"/>
      <c r="GF332" s="43"/>
      <c r="GG332" s="43"/>
      <c r="GH332" s="43"/>
      <c r="GI332" s="43"/>
      <c r="GJ332" s="43"/>
      <c r="GK332" s="43"/>
      <c r="GL332" s="43"/>
      <c r="GM332" s="43"/>
      <c r="GN332" s="43"/>
      <c r="GO332" s="43"/>
      <c r="GP332" s="43"/>
      <c r="GQ332" s="43"/>
      <c r="GR332" s="43"/>
      <c r="GS332" s="43"/>
      <c r="GT332" s="43"/>
      <c r="GU332" s="43"/>
      <c r="GV332" s="43"/>
      <c r="GW332" s="43"/>
      <c r="GX332" s="43"/>
      <c r="GY332" s="43"/>
      <c r="GZ332" s="43"/>
      <c r="HA332" s="43"/>
      <c r="HB332" s="43"/>
      <c r="HC332" s="43"/>
      <c r="HD332" s="43"/>
      <c r="HE332" s="43"/>
      <c r="HF332" s="43"/>
      <c r="HG332" s="43"/>
      <c r="HH332" s="43"/>
      <c r="HI332" s="43"/>
      <c r="HJ332" s="43"/>
      <c r="HK332" s="43"/>
      <c r="HL332" s="43"/>
      <c r="HM332" s="43"/>
      <c r="HN332" s="43"/>
      <c r="HO332" s="43"/>
      <c r="HP332" s="43"/>
      <c r="HQ332" s="43"/>
      <c r="HR332" s="43"/>
      <c r="HS332" s="43"/>
      <c r="HT332" s="43"/>
      <c r="HU332" s="43"/>
      <c r="HV332" s="43"/>
      <c r="HW332" s="43"/>
      <c r="HX332" s="43"/>
      <c r="HY332" s="43"/>
      <c r="HZ332" s="43"/>
      <c r="IA332" s="43"/>
      <c r="IB332" s="43"/>
      <c r="IC332" s="43"/>
      <c r="ID332" s="43"/>
      <c r="IE332" s="43"/>
      <c r="IF332" s="43"/>
      <c r="IG332" s="43"/>
      <c r="IH332" s="43"/>
      <c r="II332" s="43"/>
      <c r="IJ332" s="43"/>
      <c r="IK332" s="43"/>
      <c r="IL332" s="43"/>
    </row>
    <row r="333" spans="1:246" s="73" customFormat="1" x14ac:dyDescent="0.25">
      <c r="A333" s="44"/>
      <c r="B333" s="43"/>
      <c r="C333" s="47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/>
      <c r="EL333" s="43"/>
      <c r="EM333" s="43"/>
      <c r="EN333" s="43"/>
      <c r="EO333" s="43"/>
      <c r="EP333" s="43"/>
      <c r="EQ333" s="43"/>
      <c r="ER333" s="43"/>
      <c r="ES333" s="43"/>
      <c r="ET333" s="43"/>
      <c r="EU333" s="43"/>
      <c r="EV333" s="43"/>
      <c r="EW333" s="43"/>
      <c r="EX333" s="43"/>
      <c r="EY333" s="43"/>
      <c r="EZ333" s="43"/>
      <c r="FA333" s="43"/>
      <c r="FB333" s="43"/>
      <c r="FC333" s="43"/>
      <c r="FD333" s="43"/>
      <c r="FE333" s="43"/>
      <c r="FF333" s="43"/>
      <c r="FG333" s="43"/>
      <c r="FH333" s="43"/>
      <c r="FI333" s="43"/>
      <c r="FJ333" s="43"/>
      <c r="FK333" s="43"/>
      <c r="FL333" s="43"/>
      <c r="FM333" s="43"/>
      <c r="FN333" s="43"/>
      <c r="FO333" s="43"/>
      <c r="FP333" s="43"/>
      <c r="FQ333" s="43"/>
      <c r="FR333" s="43"/>
      <c r="FS333" s="43"/>
      <c r="FT333" s="43"/>
      <c r="FU333" s="43"/>
      <c r="FV333" s="43"/>
      <c r="FW333" s="43"/>
      <c r="FX333" s="43"/>
      <c r="FY333" s="43"/>
      <c r="FZ333" s="43"/>
      <c r="GA333" s="43"/>
      <c r="GB333" s="43"/>
      <c r="GC333" s="43"/>
      <c r="GD333" s="43"/>
      <c r="GE333" s="43"/>
      <c r="GF333" s="43"/>
      <c r="GG333" s="43"/>
      <c r="GH333" s="43"/>
      <c r="GI333" s="43"/>
      <c r="GJ333" s="43"/>
      <c r="GK333" s="43"/>
      <c r="GL333" s="43"/>
      <c r="GM333" s="43"/>
      <c r="GN333" s="43"/>
      <c r="GO333" s="43"/>
      <c r="GP333" s="43"/>
      <c r="GQ333" s="43"/>
      <c r="GR333" s="43"/>
      <c r="GS333" s="43"/>
      <c r="GT333" s="43"/>
      <c r="GU333" s="43"/>
      <c r="GV333" s="43"/>
      <c r="GW333" s="43"/>
      <c r="GX333" s="43"/>
      <c r="GY333" s="43"/>
      <c r="GZ333" s="43"/>
      <c r="HA333" s="43"/>
      <c r="HB333" s="43"/>
      <c r="HC333" s="43"/>
      <c r="HD333" s="43"/>
      <c r="HE333" s="43"/>
      <c r="HF333" s="43"/>
      <c r="HG333" s="43"/>
      <c r="HH333" s="43"/>
      <c r="HI333" s="43"/>
      <c r="HJ333" s="43"/>
      <c r="HK333" s="43"/>
      <c r="HL333" s="43"/>
      <c r="HM333" s="43"/>
      <c r="HN333" s="43"/>
      <c r="HO333" s="43"/>
      <c r="HP333" s="43"/>
      <c r="HQ333" s="43"/>
      <c r="HR333" s="43"/>
      <c r="HS333" s="43"/>
      <c r="HT333" s="43"/>
      <c r="HU333" s="43"/>
      <c r="HV333" s="43"/>
      <c r="HW333" s="43"/>
      <c r="HX333" s="43"/>
      <c r="HY333" s="43"/>
      <c r="HZ333" s="43"/>
      <c r="IA333" s="43"/>
      <c r="IB333" s="43"/>
      <c r="IC333" s="43"/>
      <c r="ID333" s="43"/>
      <c r="IE333" s="43"/>
      <c r="IF333" s="43"/>
      <c r="IG333" s="43"/>
      <c r="IH333" s="43"/>
      <c r="II333" s="43"/>
      <c r="IJ333" s="43"/>
      <c r="IK333" s="43"/>
      <c r="IL333" s="43"/>
    </row>
    <row r="334" spans="1:246" s="73" customFormat="1" x14ac:dyDescent="0.25">
      <c r="A334" s="44"/>
      <c r="B334" s="43"/>
      <c r="C334" s="47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/>
      <c r="EL334" s="43"/>
      <c r="EM334" s="43"/>
      <c r="EN334" s="43"/>
      <c r="EO334" s="43"/>
      <c r="EP334" s="43"/>
      <c r="EQ334" s="43"/>
      <c r="ER334" s="43"/>
      <c r="ES334" s="43"/>
      <c r="ET334" s="43"/>
      <c r="EU334" s="43"/>
      <c r="EV334" s="43"/>
      <c r="EW334" s="43"/>
      <c r="EX334" s="43"/>
      <c r="EY334" s="43"/>
      <c r="EZ334" s="43"/>
      <c r="FA334" s="43"/>
      <c r="FB334" s="43"/>
      <c r="FC334" s="43"/>
      <c r="FD334" s="43"/>
      <c r="FE334" s="43"/>
      <c r="FF334" s="43"/>
      <c r="FG334" s="43"/>
      <c r="FH334" s="43"/>
      <c r="FI334" s="43"/>
      <c r="FJ334" s="43"/>
      <c r="FK334" s="43"/>
      <c r="FL334" s="43"/>
      <c r="FM334" s="43"/>
      <c r="FN334" s="43"/>
      <c r="FO334" s="43"/>
      <c r="FP334" s="43"/>
      <c r="FQ334" s="43"/>
      <c r="FR334" s="43"/>
      <c r="FS334" s="43"/>
      <c r="FT334" s="43"/>
      <c r="FU334" s="43"/>
      <c r="FV334" s="43"/>
      <c r="FW334" s="43"/>
      <c r="FX334" s="43"/>
      <c r="FY334" s="43"/>
      <c r="FZ334" s="43"/>
      <c r="GA334" s="43"/>
      <c r="GB334" s="43"/>
      <c r="GC334" s="43"/>
      <c r="GD334" s="43"/>
      <c r="GE334" s="43"/>
      <c r="GF334" s="43"/>
      <c r="GG334" s="43"/>
      <c r="GH334" s="43"/>
      <c r="GI334" s="43"/>
      <c r="GJ334" s="43"/>
      <c r="GK334" s="43"/>
      <c r="GL334" s="43"/>
      <c r="GM334" s="43"/>
      <c r="GN334" s="43"/>
      <c r="GO334" s="43"/>
      <c r="GP334" s="43"/>
      <c r="GQ334" s="43"/>
      <c r="GR334" s="43"/>
      <c r="GS334" s="43"/>
      <c r="GT334" s="43"/>
      <c r="GU334" s="43"/>
      <c r="GV334" s="43"/>
      <c r="GW334" s="43"/>
      <c r="GX334" s="43"/>
      <c r="GY334" s="43"/>
      <c r="GZ334" s="43"/>
      <c r="HA334" s="43"/>
      <c r="HB334" s="43"/>
      <c r="HC334" s="43"/>
      <c r="HD334" s="43"/>
      <c r="HE334" s="43"/>
      <c r="HF334" s="43"/>
      <c r="HG334" s="43"/>
      <c r="HH334" s="43"/>
      <c r="HI334" s="43"/>
      <c r="HJ334" s="43"/>
      <c r="HK334" s="43"/>
      <c r="HL334" s="43"/>
      <c r="HM334" s="43"/>
      <c r="HN334" s="43"/>
      <c r="HO334" s="43"/>
      <c r="HP334" s="43"/>
      <c r="HQ334" s="43"/>
      <c r="HR334" s="43"/>
      <c r="HS334" s="43"/>
      <c r="HT334" s="43"/>
      <c r="HU334" s="43"/>
      <c r="HV334" s="43"/>
      <c r="HW334" s="43"/>
      <c r="HX334" s="43"/>
      <c r="HY334" s="43"/>
      <c r="HZ334" s="43"/>
      <c r="IA334" s="43"/>
      <c r="IB334" s="43"/>
      <c r="IC334" s="43"/>
      <c r="ID334" s="43"/>
      <c r="IE334" s="43"/>
      <c r="IF334" s="43"/>
      <c r="IG334" s="43"/>
      <c r="IH334" s="43"/>
      <c r="II334" s="43"/>
      <c r="IJ334" s="43"/>
      <c r="IK334" s="43"/>
      <c r="IL334" s="43"/>
    </row>
    <row r="335" spans="1:246" s="73" customFormat="1" x14ac:dyDescent="0.25">
      <c r="A335" s="44"/>
      <c r="B335" s="43"/>
      <c r="C335" s="47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/>
      <c r="EL335" s="43"/>
      <c r="EM335" s="43"/>
      <c r="EN335" s="43"/>
      <c r="EO335" s="43"/>
      <c r="EP335" s="43"/>
      <c r="EQ335" s="43"/>
      <c r="ER335" s="43"/>
      <c r="ES335" s="43"/>
      <c r="ET335" s="43"/>
      <c r="EU335" s="43"/>
      <c r="EV335" s="43"/>
      <c r="EW335" s="43"/>
      <c r="EX335" s="43"/>
      <c r="EY335" s="43"/>
      <c r="EZ335" s="43"/>
      <c r="FA335" s="43"/>
      <c r="FB335" s="43"/>
      <c r="FC335" s="43"/>
      <c r="FD335" s="43"/>
      <c r="FE335" s="43"/>
      <c r="FF335" s="43"/>
      <c r="FG335" s="43"/>
      <c r="FH335" s="43"/>
      <c r="FI335" s="43"/>
      <c r="FJ335" s="43"/>
      <c r="FK335" s="43"/>
      <c r="FL335" s="43"/>
      <c r="FM335" s="43"/>
      <c r="FN335" s="43"/>
      <c r="FO335" s="43"/>
      <c r="FP335" s="43"/>
      <c r="FQ335" s="43"/>
      <c r="FR335" s="43"/>
      <c r="FS335" s="43"/>
      <c r="FT335" s="43"/>
      <c r="FU335" s="43"/>
      <c r="FV335" s="43"/>
      <c r="FW335" s="43"/>
      <c r="FX335" s="43"/>
      <c r="FY335" s="43"/>
      <c r="FZ335" s="43"/>
      <c r="GA335" s="43"/>
      <c r="GB335" s="43"/>
      <c r="GC335" s="43"/>
      <c r="GD335" s="43"/>
      <c r="GE335" s="43"/>
      <c r="GF335" s="43"/>
      <c r="GG335" s="43"/>
      <c r="GH335" s="43"/>
      <c r="GI335" s="43"/>
      <c r="GJ335" s="43"/>
      <c r="GK335" s="43"/>
      <c r="GL335" s="43"/>
      <c r="GM335" s="43"/>
      <c r="GN335" s="43"/>
      <c r="GO335" s="43"/>
      <c r="GP335" s="43"/>
      <c r="GQ335" s="43"/>
      <c r="GR335" s="43"/>
      <c r="GS335" s="43"/>
      <c r="GT335" s="43"/>
      <c r="GU335" s="43"/>
      <c r="GV335" s="43"/>
      <c r="GW335" s="43"/>
      <c r="GX335" s="43"/>
      <c r="GY335" s="43"/>
      <c r="GZ335" s="43"/>
      <c r="HA335" s="43"/>
      <c r="HB335" s="43"/>
      <c r="HC335" s="43"/>
      <c r="HD335" s="43"/>
      <c r="HE335" s="43"/>
      <c r="HF335" s="43"/>
      <c r="HG335" s="43"/>
      <c r="HH335" s="43"/>
      <c r="HI335" s="43"/>
      <c r="HJ335" s="43"/>
      <c r="HK335" s="43"/>
      <c r="HL335" s="43"/>
      <c r="HM335" s="43"/>
      <c r="HN335" s="43"/>
      <c r="HO335" s="43"/>
      <c r="HP335" s="43"/>
      <c r="HQ335" s="43"/>
      <c r="HR335" s="43"/>
      <c r="HS335" s="43"/>
      <c r="HT335" s="43"/>
      <c r="HU335" s="43"/>
      <c r="HV335" s="43"/>
      <c r="HW335" s="43"/>
      <c r="HX335" s="43"/>
      <c r="HY335" s="43"/>
      <c r="HZ335" s="43"/>
      <c r="IA335" s="43"/>
      <c r="IB335" s="43"/>
      <c r="IC335" s="43"/>
      <c r="ID335" s="43"/>
      <c r="IE335" s="43"/>
      <c r="IF335" s="43"/>
      <c r="IG335" s="43"/>
      <c r="IH335" s="43"/>
      <c r="II335" s="43"/>
      <c r="IJ335" s="43"/>
      <c r="IK335" s="43"/>
      <c r="IL335" s="43"/>
    </row>
    <row r="336" spans="1:246" s="73" customFormat="1" x14ac:dyDescent="0.25">
      <c r="A336" s="44"/>
      <c r="B336" s="43"/>
      <c r="C336" s="47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/>
      <c r="EL336" s="43"/>
      <c r="EM336" s="43"/>
      <c r="EN336" s="43"/>
      <c r="EO336" s="43"/>
      <c r="EP336" s="43"/>
      <c r="EQ336" s="43"/>
      <c r="ER336" s="43"/>
      <c r="ES336" s="43"/>
      <c r="ET336" s="43"/>
      <c r="EU336" s="43"/>
      <c r="EV336" s="43"/>
      <c r="EW336" s="43"/>
      <c r="EX336" s="43"/>
      <c r="EY336" s="43"/>
      <c r="EZ336" s="43"/>
      <c r="FA336" s="43"/>
      <c r="FB336" s="43"/>
      <c r="FC336" s="43"/>
      <c r="FD336" s="43"/>
      <c r="FE336" s="43"/>
      <c r="FF336" s="43"/>
      <c r="FG336" s="43"/>
      <c r="FH336" s="43"/>
      <c r="FI336" s="43"/>
      <c r="FJ336" s="43"/>
      <c r="FK336" s="43"/>
      <c r="FL336" s="43"/>
      <c r="FM336" s="43"/>
      <c r="FN336" s="43"/>
      <c r="FO336" s="43"/>
      <c r="FP336" s="43"/>
      <c r="FQ336" s="43"/>
      <c r="FR336" s="43"/>
      <c r="FS336" s="43"/>
      <c r="FT336" s="43"/>
      <c r="FU336" s="43"/>
      <c r="FV336" s="43"/>
      <c r="FW336" s="43"/>
      <c r="FX336" s="43"/>
      <c r="FY336" s="43"/>
      <c r="FZ336" s="43"/>
      <c r="GA336" s="43"/>
      <c r="GB336" s="43"/>
      <c r="GC336" s="43"/>
      <c r="GD336" s="43"/>
      <c r="GE336" s="43"/>
      <c r="GF336" s="43"/>
      <c r="GG336" s="43"/>
      <c r="GH336" s="43"/>
      <c r="GI336" s="43"/>
      <c r="GJ336" s="43"/>
      <c r="GK336" s="43"/>
      <c r="GL336" s="43"/>
      <c r="GM336" s="43"/>
      <c r="GN336" s="43"/>
      <c r="GO336" s="43"/>
      <c r="GP336" s="43"/>
      <c r="GQ336" s="43"/>
      <c r="GR336" s="43"/>
      <c r="GS336" s="43"/>
      <c r="GT336" s="43"/>
      <c r="GU336" s="43"/>
      <c r="GV336" s="43"/>
      <c r="GW336" s="43"/>
      <c r="GX336" s="43"/>
      <c r="GY336" s="43"/>
      <c r="GZ336" s="43"/>
      <c r="HA336" s="43"/>
      <c r="HB336" s="43"/>
      <c r="HC336" s="43"/>
      <c r="HD336" s="43"/>
      <c r="HE336" s="43"/>
      <c r="HF336" s="43"/>
      <c r="HG336" s="43"/>
      <c r="HH336" s="43"/>
      <c r="HI336" s="43"/>
      <c r="HJ336" s="43"/>
      <c r="HK336" s="43"/>
      <c r="HL336" s="43"/>
      <c r="HM336" s="43"/>
      <c r="HN336" s="43"/>
      <c r="HO336" s="43"/>
      <c r="HP336" s="43"/>
      <c r="HQ336" s="43"/>
      <c r="HR336" s="43"/>
      <c r="HS336" s="43"/>
      <c r="HT336" s="43"/>
      <c r="HU336" s="43"/>
      <c r="HV336" s="43"/>
      <c r="HW336" s="43"/>
      <c r="HX336" s="43"/>
      <c r="HY336" s="43"/>
      <c r="HZ336" s="43"/>
      <c r="IA336" s="43"/>
      <c r="IB336" s="43"/>
      <c r="IC336" s="43"/>
      <c r="ID336" s="43"/>
      <c r="IE336" s="43"/>
      <c r="IF336" s="43"/>
      <c r="IG336" s="43"/>
      <c r="IH336" s="43"/>
      <c r="II336" s="43"/>
      <c r="IJ336" s="43"/>
      <c r="IK336" s="43"/>
      <c r="IL336" s="43"/>
    </row>
    <row r="337" spans="1:246" s="73" customFormat="1" x14ac:dyDescent="0.25">
      <c r="A337" s="44"/>
      <c r="B337" s="43"/>
      <c r="C337" s="47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43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43"/>
      <c r="CZ337" s="43"/>
      <c r="DA337" s="43"/>
      <c r="DB337" s="43"/>
      <c r="DC337" s="43"/>
      <c r="DD337" s="43"/>
      <c r="DE337" s="43"/>
      <c r="DF337" s="43"/>
      <c r="DG337" s="43"/>
      <c r="DH337" s="43"/>
      <c r="DI337" s="43"/>
      <c r="DJ337" s="43"/>
      <c r="DK337" s="43"/>
      <c r="DL337" s="43"/>
      <c r="DM337" s="43"/>
      <c r="DN337" s="43"/>
      <c r="DO337" s="43"/>
      <c r="DP337" s="43"/>
      <c r="DQ337" s="43"/>
      <c r="DR337" s="43"/>
      <c r="DS337" s="43"/>
      <c r="DT337" s="43"/>
      <c r="DU337" s="43"/>
      <c r="DV337" s="43"/>
      <c r="DW337" s="43"/>
      <c r="DX337" s="43"/>
      <c r="DY337" s="43"/>
      <c r="DZ337" s="43"/>
      <c r="EA337" s="43"/>
      <c r="EB337" s="43"/>
      <c r="EC337" s="43"/>
      <c r="ED337" s="43"/>
      <c r="EE337" s="43"/>
      <c r="EF337" s="43"/>
      <c r="EG337" s="43"/>
      <c r="EH337" s="43"/>
      <c r="EI337" s="43"/>
      <c r="EJ337" s="43"/>
      <c r="EK337" s="43"/>
      <c r="EL337" s="43"/>
      <c r="EM337" s="43"/>
      <c r="EN337" s="43"/>
      <c r="EO337" s="43"/>
      <c r="EP337" s="43"/>
      <c r="EQ337" s="43"/>
      <c r="ER337" s="43"/>
      <c r="ES337" s="43"/>
      <c r="ET337" s="43"/>
      <c r="EU337" s="43"/>
      <c r="EV337" s="43"/>
      <c r="EW337" s="43"/>
      <c r="EX337" s="43"/>
      <c r="EY337" s="43"/>
      <c r="EZ337" s="43"/>
      <c r="FA337" s="43"/>
      <c r="FB337" s="43"/>
      <c r="FC337" s="43"/>
      <c r="FD337" s="43"/>
      <c r="FE337" s="43"/>
      <c r="FF337" s="43"/>
      <c r="FG337" s="43"/>
      <c r="FH337" s="43"/>
      <c r="FI337" s="43"/>
      <c r="FJ337" s="43"/>
      <c r="FK337" s="43"/>
      <c r="FL337" s="43"/>
      <c r="FM337" s="43"/>
      <c r="FN337" s="43"/>
      <c r="FO337" s="43"/>
      <c r="FP337" s="43"/>
      <c r="FQ337" s="43"/>
      <c r="FR337" s="43"/>
      <c r="FS337" s="43"/>
      <c r="FT337" s="43"/>
      <c r="FU337" s="43"/>
      <c r="FV337" s="43"/>
      <c r="FW337" s="43"/>
      <c r="FX337" s="43"/>
      <c r="FY337" s="43"/>
      <c r="FZ337" s="43"/>
      <c r="GA337" s="43"/>
      <c r="GB337" s="43"/>
      <c r="GC337" s="43"/>
      <c r="GD337" s="43"/>
      <c r="GE337" s="43"/>
      <c r="GF337" s="43"/>
      <c r="GG337" s="43"/>
      <c r="GH337" s="43"/>
      <c r="GI337" s="43"/>
      <c r="GJ337" s="43"/>
      <c r="GK337" s="43"/>
      <c r="GL337" s="43"/>
      <c r="GM337" s="43"/>
      <c r="GN337" s="43"/>
      <c r="GO337" s="43"/>
      <c r="GP337" s="43"/>
      <c r="GQ337" s="43"/>
      <c r="GR337" s="43"/>
      <c r="GS337" s="43"/>
      <c r="GT337" s="43"/>
      <c r="GU337" s="43"/>
      <c r="GV337" s="43"/>
      <c r="GW337" s="43"/>
      <c r="GX337" s="43"/>
      <c r="GY337" s="43"/>
      <c r="GZ337" s="43"/>
      <c r="HA337" s="43"/>
      <c r="HB337" s="43"/>
      <c r="HC337" s="43"/>
      <c r="HD337" s="43"/>
      <c r="HE337" s="43"/>
      <c r="HF337" s="43"/>
      <c r="HG337" s="43"/>
      <c r="HH337" s="43"/>
      <c r="HI337" s="43"/>
      <c r="HJ337" s="43"/>
      <c r="HK337" s="43"/>
      <c r="HL337" s="43"/>
      <c r="HM337" s="43"/>
      <c r="HN337" s="43"/>
      <c r="HO337" s="43"/>
      <c r="HP337" s="43"/>
      <c r="HQ337" s="43"/>
      <c r="HR337" s="43"/>
      <c r="HS337" s="43"/>
      <c r="HT337" s="43"/>
      <c r="HU337" s="43"/>
      <c r="HV337" s="43"/>
      <c r="HW337" s="43"/>
      <c r="HX337" s="43"/>
      <c r="HY337" s="43"/>
      <c r="HZ337" s="43"/>
      <c r="IA337" s="43"/>
      <c r="IB337" s="43"/>
      <c r="IC337" s="43"/>
      <c r="ID337" s="43"/>
      <c r="IE337" s="43"/>
      <c r="IF337" s="43"/>
      <c r="IG337" s="43"/>
      <c r="IH337" s="43"/>
      <c r="II337" s="43"/>
      <c r="IJ337" s="43"/>
      <c r="IK337" s="43"/>
      <c r="IL337" s="43"/>
    </row>
    <row r="338" spans="1:246" s="73" customFormat="1" x14ac:dyDescent="0.25">
      <c r="A338" s="44"/>
      <c r="B338" s="43"/>
      <c r="C338" s="47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43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43"/>
      <c r="CZ338" s="43"/>
      <c r="DA338" s="43"/>
      <c r="DB338" s="43"/>
      <c r="DC338" s="43"/>
      <c r="DD338" s="43"/>
      <c r="DE338" s="43"/>
      <c r="DF338" s="43"/>
      <c r="DG338" s="43"/>
      <c r="DH338" s="43"/>
      <c r="DI338" s="43"/>
      <c r="DJ338" s="43"/>
      <c r="DK338" s="43"/>
      <c r="DL338" s="43"/>
      <c r="DM338" s="43"/>
      <c r="DN338" s="43"/>
      <c r="DO338" s="43"/>
      <c r="DP338" s="43"/>
      <c r="DQ338" s="43"/>
      <c r="DR338" s="43"/>
      <c r="DS338" s="43"/>
      <c r="DT338" s="43"/>
      <c r="DU338" s="43"/>
      <c r="DV338" s="43"/>
      <c r="DW338" s="43"/>
      <c r="DX338" s="43"/>
      <c r="DY338" s="43"/>
      <c r="DZ338" s="43"/>
      <c r="EA338" s="43"/>
      <c r="EB338" s="43"/>
      <c r="EC338" s="43"/>
      <c r="ED338" s="43"/>
      <c r="EE338" s="43"/>
      <c r="EF338" s="43"/>
      <c r="EG338" s="43"/>
      <c r="EH338" s="43"/>
      <c r="EI338" s="43"/>
      <c r="EJ338" s="43"/>
      <c r="EK338" s="43"/>
      <c r="EL338" s="43"/>
      <c r="EM338" s="43"/>
      <c r="EN338" s="43"/>
      <c r="EO338" s="43"/>
      <c r="EP338" s="43"/>
      <c r="EQ338" s="43"/>
      <c r="ER338" s="43"/>
      <c r="ES338" s="43"/>
      <c r="ET338" s="43"/>
      <c r="EU338" s="43"/>
      <c r="EV338" s="43"/>
      <c r="EW338" s="43"/>
      <c r="EX338" s="43"/>
      <c r="EY338" s="43"/>
      <c r="EZ338" s="43"/>
      <c r="FA338" s="43"/>
      <c r="FB338" s="43"/>
      <c r="FC338" s="43"/>
      <c r="FD338" s="43"/>
      <c r="FE338" s="43"/>
      <c r="FF338" s="43"/>
      <c r="FG338" s="43"/>
      <c r="FH338" s="43"/>
      <c r="FI338" s="43"/>
      <c r="FJ338" s="43"/>
      <c r="FK338" s="43"/>
      <c r="FL338" s="43"/>
      <c r="FM338" s="43"/>
      <c r="FN338" s="43"/>
      <c r="FO338" s="43"/>
      <c r="FP338" s="43"/>
      <c r="FQ338" s="43"/>
      <c r="FR338" s="43"/>
      <c r="FS338" s="43"/>
      <c r="FT338" s="43"/>
      <c r="FU338" s="43"/>
      <c r="FV338" s="43"/>
      <c r="FW338" s="43"/>
      <c r="FX338" s="43"/>
      <c r="FY338" s="43"/>
      <c r="FZ338" s="43"/>
      <c r="GA338" s="43"/>
      <c r="GB338" s="43"/>
      <c r="GC338" s="43"/>
      <c r="GD338" s="43"/>
      <c r="GE338" s="43"/>
      <c r="GF338" s="43"/>
      <c r="GG338" s="43"/>
      <c r="GH338" s="43"/>
      <c r="GI338" s="43"/>
      <c r="GJ338" s="43"/>
      <c r="GK338" s="43"/>
      <c r="GL338" s="43"/>
      <c r="GM338" s="43"/>
      <c r="GN338" s="43"/>
      <c r="GO338" s="43"/>
      <c r="GP338" s="43"/>
      <c r="GQ338" s="43"/>
      <c r="GR338" s="43"/>
      <c r="GS338" s="43"/>
      <c r="GT338" s="43"/>
      <c r="GU338" s="43"/>
      <c r="GV338" s="43"/>
      <c r="GW338" s="43"/>
      <c r="GX338" s="43"/>
      <c r="GY338" s="43"/>
      <c r="GZ338" s="43"/>
      <c r="HA338" s="43"/>
      <c r="HB338" s="43"/>
      <c r="HC338" s="43"/>
      <c r="HD338" s="43"/>
      <c r="HE338" s="43"/>
      <c r="HF338" s="43"/>
      <c r="HG338" s="43"/>
      <c r="HH338" s="43"/>
      <c r="HI338" s="43"/>
      <c r="HJ338" s="43"/>
      <c r="HK338" s="43"/>
      <c r="HL338" s="43"/>
      <c r="HM338" s="43"/>
      <c r="HN338" s="43"/>
      <c r="HO338" s="43"/>
      <c r="HP338" s="43"/>
      <c r="HQ338" s="43"/>
      <c r="HR338" s="43"/>
      <c r="HS338" s="43"/>
      <c r="HT338" s="43"/>
      <c r="HU338" s="43"/>
      <c r="HV338" s="43"/>
      <c r="HW338" s="43"/>
      <c r="HX338" s="43"/>
      <c r="HY338" s="43"/>
      <c r="HZ338" s="43"/>
      <c r="IA338" s="43"/>
      <c r="IB338" s="43"/>
      <c r="IC338" s="43"/>
      <c r="ID338" s="43"/>
      <c r="IE338" s="43"/>
      <c r="IF338" s="43"/>
      <c r="IG338" s="43"/>
      <c r="IH338" s="43"/>
      <c r="II338" s="43"/>
      <c r="IJ338" s="43"/>
      <c r="IK338" s="43"/>
      <c r="IL338" s="43"/>
    </row>
    <row r="339" spans="1:246" s="73" customFormat="1" x14ac:dyDescent="0.25">
      <c r="A339" s="44"/>
      <c r="B339" s="43"/>
      <c r="C339" s="47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43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43"/>
      <c r="CZ339" s="43"/>
      <c r="DA339" s="43"/>
      <c r="DB339" s="43"/>
      <c r="DC339" s="43"/>
      <c r="DD339" s="43"/>
      <c r="DE339" s="43"/>
      <c r="DF339" s="43"/>
      <c r="DG339" s="43"/>
      <c r="DH339" s="43"/>
      <c r="DI339" s="43"/>
      <c r="DJ339" s="43"/>
      <c r="DK339" s="43"/>
      <c r="DL339" s="43"/>
      <c r="DM339" s="43"/>
      <c r="DN339" s="43"/>
      <c r="DO339" s="43"/>
      <c r="DP339" s="43"/>
      <c r="DQ339" s="43"/>
      <c r="DR339" s="43"/>
      <c r="DS339" s="43"/>
      <c r="DT339" s="43"/>
      <c r="DU339" s="43"/>
      <c r="DV339" s="43"/>
      <c r="DW339" s="43"/>
      <c r="DX339" s="43"/>
      <c r="DY339" s="43"/>
      <c r="DZ339" s="43"/>
      <c r="EA339" s="43"/>
      <c r="EB339" s="43"/>
      <c r="EC339" s="43"/>
      <c r="ED339" s="43"/>
      <c r="EE339" s="43"/>
      <c r="EF339" s="43"/>
      <c r="EG339" s="43"/>
      <c r="EH339" s="43"/>
      <c r="EI339" s="43"/>
      <c r="EJ339" s="43"/>
      <c r="EK339" s="43"/>
      <c r="EL339" s="43"/>
      <c r="EM339" s="43"/>
      <c r="EN339" s="43"/>
      <c r="EO339" s="43"/>
      <c r="EP339" s="43"/>
      <c r="EQ339" s="43"/>
      <c r="ER339" s="43"/>
      <c r="ES339" s="43"/>
      <c r="ET339" s="43"/>
      <c r="EU339" s="43"/>
      <c r="EV339" s="43"/>
      <c r="EW339" s="43"/>
      <c r="EX339" s="43"/>
      <c r="EY339" s="43"/>
      <c r="EZ339" s="43"/>
      <c r="FA339" s="43"/>
      <c r="FB339" s="43"/>
      <c r="FC339" s="43"/>
      <c r="FD339" s="43"/>
      <c r="FE339" s="43"/>
      <c r="FF339" s="43"/>
      <c r="FG339" s="43"/>
      <c r="FH339" s="43"/>
      <c r="FI339" s="43"/>
      <c r="FJ339" s="43"/>
      <c r="FK339" s="43"/>
      <c r="FL339" s="43"/>
      <c r="FM339" s="43"/>
      <c r="FN339" s="43"/>
      <c r="FO339" s="43"/>
      <c r="FP339" s="43"/>
      <c r="FQ339" s="43"/>
      <c r="FR339" s="43"/>
      <c r="FS339" s="43"/>
      <c r="FT339" s="43"/>
      <c r="FU339" s="43"/>
      <c r="FV339" s="43"/>
      <c r="FW339" s="43"/>
      <c r="FX339" s="43"/>
      <c r="FY339" s="43"/>
      <c r="FZ339" s="43"/>
      <c r="GA339" s="43"/>
      <c r="GB339" s="43"/>
      <c r="GC339" s="43"/>
      <c r="GD339" s="43"/>
      <c r="GE339" s="43"/>
      <c r="GF339" s="43"/>
      <c r="GG339" s="43"/>
      <c r="GH339" s="43"/>
      <c r="GI339" s="43"/>
      <c r="GJ339" s="43"/>
      <c r="GK339" s="43"/>
      <c r="GL339" s="43"/>
      <c r="GM339" s="43"/>
      <c r="GN339" s="43"/>
      <c r="GO339" s="43"/>
      <c r="GP339" s="43"/>
      <c r="GQ339" s="43"/>
      <c r="GR339" s="43"/>
      <c r="GS339" s="43"/>
      <c r="GT339" s="43"/>
      <c r="GU339" s="43"/>
      <c r="GV339" s="43"/>
      <c r="GW339" s="43"/>
      <c r="GX339" s="43"/>
      <c r="GY339" s="43"/>
      <c r="GZ339" s="43"/>
      <c r="HA339" s="43"/>
      <c r="HB339" s="43"/>
      <c r="HC339" s="43"/>
      <c r="HD339" s="43"/>
      <c r="HE339" s="43"/>
      <c r="HF339" s="43"/>
      <c r="HG339" s="43"/>
      <c r="HH339" s="43"/>
      <c r="HI339" s="43"/>
      <c r="HJ339" s="43"/>
      <c r="HK339" s="43"/>
      <c r="HL339" s="43"/>
      <c r="HM339" s="43"/>
      <c r="HN339" s="43"/>
      <c r="HO339" s="43"/>
      <c r="HP339" s="43"/>
      <c r="HQ339" s="43"/>
      <c r="HR339" s="43"/>
      <c r="HS339" s="43"/>
      <c r="HT339" s="43"/>
      <c r="HU339" s="43"/>
      <c r="HV339" s="43"/>
      <c r="HW339" s="43"/>
      <c r="HX339" s="43"/>
      <c r="HY339" s="43"/>
      <c r="HZ339" s="43"/>
      <c r="IA339" s="43"/>
      <c r="IB339" s="43"/>
      <c r="IC339" s="43"/>
      <c r="ID339" s="43"/>
      <c r="IE339" s="43"/>
      <c r="IF339" s="43"/>
      <c r="IG339" s="43"/>
      <c r="IH339" s="43"/>
      <c r="II339" s="43"/>
      <c r="IJ339" s="43"/>
      <c r="IK339" s="43"/>
      <c r="IL339" s="43"/>
    </row>
    <row r="340" spans="1:246" s="73" customFormat="1" x14ac:dyDescent="0.25">
      <c r="A340" s="44"/>
      <c r="B340" s="43"/>
      <c r="C340" s="47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43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43"/>
      <c r="CZ340" s="43"/>
      <c r="DA340" s="43"/>
      <c r="DB340" s="43"/>
      <c r="DC340" s="43"/>
      <c r="DD340" s="43"/>
      <c r="DE340" s="43"/>
      <c r="DF340" s="43"/>
      <c r="DG340" s="43"/>
      <c r="DH340" s="43"/>
      <c r="DI340" s="43"/>
      <c r="DJ340" s="43"/>
      <c r="DK340" s="43"/>
      <c r="DL340" s="43"/>
      <c r="DM340" s="43"/>
      <c r="DN340" s="43"/>
      <c r="DO340" s="43"/>
      <c r="DP340" s="43"/>
      <c r="DQ340" s="43"/>
      <c r="DR340" s="43"/>
      <c r="DS340" s="43"/>
      <c r="DT340" s="43"/>
      <c r="DU340" s="43"/>
      <c r="DV340" s="43"/>
      <c r="DW340" s="43"/>
      <c r="DX340" s="43"/>
      <c r="DY340" s="43"/>
      <c r="DZ340" s="43"/>
      <c r="EA340" s="43"/>
      <c r="EB340" s="43"/>
      <c r="EC340" s="43"/>
      <c r="ED340" s="43"/>
      <c r="EE340" s="43"/>
      <c r="EF340" s="43"/>
      <c r="EG340" s="43"/>
      <c r="EH340" s="43"/>
      <c r="EI340" s="43"/>
      <c r="EJ340" s="43"/>
      <c r="EK340" s="43"/>
      <c r="EL340" s="43"/>
      <c r="EM340" s="43"/>
      <c r="EN340" s="43"/>
      <c r="EO340" s="43"/>
      <c r="EP340" s="43"/>
      <c r="EQ340" s="43"/>
      <c r="ER340" s="43"/>
      <c r="ES340" s="43"/>
      <c r="ET340" s="43"/>
      <c r="EU340" s="43"/>
      <c r="EV340" s="43"/>
      <c r="EW340" s="43"/>
      <c r="EX340" s="43"/>
      <c r="EY340" s="43"/>
      <c r="EZ340" s="43"/>
      <c r="FA340" s="43"/>
      <c r="FB340" s="43"/>
      <c r="FC340" s="43"/>
      <c r="FD340" s="43"/>
      <c r="FE340" s="43"/>
      <c r="FF340" s="43"/>
      <c r="FG340" s="43"/>
      <c r="FH340" s="43"/>
      <c r="FI340" s="43"/>
      <c r="FJ340" s="43"/>
      <c r="FK340" s="43"/>
      <c r="FL340" s="43"/>
      <c r="FM340" s="43"/>
      <c r="FN340" s="43"/>
      <c r="FO340" s="43"/>
      <c r="FP340" s="43"/>
      <c r="FQ340" s="43"/>
      <c r="FR340" s="43"/>
      <c r="FS340" s="43"/>
      <c r="FT340" s="43"/>
      <c r="FU340" s="43"/>
      <c r="FV340" s="43"/>
      <c r="FW340" s="43"/>
      <c r="FX340" s="43"/>
      <c r="FY340" s="43"/>
      <c r="FZ340" s="43"/>
      <c r="GA340" s="43"/>
      <c r="GB340" s="43"/>
      <c r="GC340" s="43"/>
      <c r="GD340" s="43"/>
      <c r="GE340" s="43"/>
      <c r="GF340" s="43"/>
      <c r="GG340" s="43"/>
      <c r="GH340" s="43"/>
      <c r="GI340" s="43"/>
      <c r="GJ340" s="43"/>
      <c r="GK340" s="43"/>
      <c r="GL340" s="43"/>
      <c r="GM340" s="43"/>
      <c r="GN340" s="43"/>
      <c r="GO340" s="43"/>
      <c r="GP340" s="43"/>
      <c r="GQ340" s="43"/>
      <c r="GR340" s="43"/>
      <c r="GS340" s="43"/>
      <c r="GT340" s="43"/>
      <c r="GU340" s="43"/>
      <c r="GV340" s="43"/>
      <c r="GW340" s="43"/>
      <c r="GX340" s="43"/>
      <c r="GY340" s="43"/>
      <c r="GZ340" s="43"/>
      <c r="HA340" s="43"/>
      <c r="HB340" s="43"/>
      <c r="HC340" s="43"/>
      <c r="HD340" s="43"/>
      <c r="HE340" s="43"/>
      <c r="HF340" s="43"/>
      <c r="HG340" s="43"/>
      <c r="HH340" s="43"/>
      <c r="HI340" s="43"/>
      <c r="HJ340" s="43"/>
      <c r="HK340" s="43"/>
      <c r="HL340" s="43"/>
      <c r="HM340" s="43"/>
      <c r="HN340" s="43"/>
      <c r="HO340" s="43"/>
      <c r="HP340" s="43"/>
      <c r="HQ340" s="43"/>
      <c r="HR340" s="43"/>
      <c r="HS340" s="43"/>
      <c r="HT340" s="43"/>
      <c r="HU340" s="43"/>
      <c r="HV340" s="43"/>
      <c r="HW340" s="43"/>
      <c r="HX340" s="43"/>
      <c r="HY340" s="43"/>
      <c r="HZ340" s="43"/>
      <c r="IA340" s="43"/>
      <c r="IB340" s="43"/>
      <c r="IC340" s="43"/>
      <c r="ID340" s="43"/>
      <c r="IE340" s="43"/>
      <c r="IF340" s="43"/>
      <c r="IG340" s="43"/>
      <c r="IH340" s="43"/>
      <c r="II340" s="43"/>
      <c r="IJ340" s="43"/>
      <c r="IK340" s="43"/>
      <c r="IL340" s="43"/>
    </row>
    <row r="341" spans="1:246" s="73" customFormat="1" x14ac:dyDescent="0.25">
      <c r="A341" s="44"/>
      <c r="B341" s="43"/>
      <c r="C341" s="47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43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43"/>
      <c r="CZ341" s="43"/>
      <c r="DA341" s="43"/>
      <c r="DB341" s="43"/>
      <c r="DC341" s="43"/>
      <c r="DD341" s="43"/>
      <c r="DE341" s="43"/>
      <c r="DF341" s="43"/>
      <c r="DG341" s="43"/>
      <c r="DH341" s="43"/>
      <c r="DI341" s="43"/>
      <c r="DJ341" s="43"/>
      <c r="DK341" s="43"/>
      <c r="DL341" s="43"/>
      <c r="DM341" s="43"/>
      <c r="DN341" s="43"/>
      <c r="DO341" s="43"/>
      <c r="DP341" s="43"/>
      <c r="DQ341" s="43"/>
      <c r="DR341" s="43"/>
      <c r="DS341" s="43"/>
      <c r="DT341" s="43"/>
      <c r="DU341" s="43"/>
      <c r="DV341" s="43"/>
      <c r="DW341" s="43"/>
      <c r="DX341" s="43"/>
      <c r="DY341" s="43"/>
      <c r="DZ341" s="43"/>
      <c r="EA341" s="43"/>
      <c r="EB341" s="43"/>
      <c r="EC341" s="43"/>
      <c r="ED341" s="43"/>
      <c r="EE341" s="43"/>
      <c r="EF341" s="43"/>
      <c r="EG341" s="43"/>
      <c r="EH341" s="43"/>
      <c r="EI341" s="43"/>
      <c r="EJ341" s="43"/>
      <c r="EK341" s="43"/>
      <c r="EL341" s="43"/>
      <c r="EM341" s="43"/>
      <c r="EN341" s="43"/>
      <c r="EO341" s="43"/>
      <c r="EP341" s="43"/>
      <c r="EQ341" s="43"/>
      <c r="ER341" s="43"/>
      <c r="ES341" s="43"/>
      <c r="ET341" s="43"/>
      <c r="EU341" s="43"/>
      <c r="EV341" s="43"/>
      <c r="EW341" s="43"/>
      <c r="EX341" s="43"/>
      <c r="EY341" s="43"/>
      <c r="EZ341" s="43"/>
      <c r="FA341" s="43"/>
      <c r="FB341" s="43"/>
      <c r="FC341" s="43"/>
      <c r="FD341" s="43"/>
      <c r="FE341" s="43"/>
      <c r="FF341" s="43"/>
      <c r="FG341" s="43"/>
      <c r="FH341" s="43"/>
      <c r="FI341" s="43"/>
      <c r="FJ341" s="43"/>
      <c r="FK341" s="43"/>
      <c r="FL341" s="43"/>
      <c r="FM341" s="43"/>
      <c r="FN341" s="43"/>
      <c r="FO341" s="43"/>
      <c r="FP341" s="43"/>
      <c r="FQ341" s="43"/>
      <c r="FR341" s="43"/>
      <c r="FS341" s="43"/>
      <c r="FT341" s="43"/>
      <c r="FU341" s="43"/>
      <c r="FV341" s="43"/>
      <c r="FW341" s="43"/>
      <c r="FX341" s="43"/>
      <c r="FY341" s="43"/>
      <c r="FZ341" s="43"/>
      <c r="GA341" s="43"/>
      <c r="GB341" s="43"/>
      <c r="GC341" s="43"/>
      <c r="GD341" s="43"/>
      <c r="GE341" s="43"/>
      <c r="GF341" s="43"/>
      <c r="GG341" s="43"/>
      <c r="GH341" s="43"/>
      <c r="GI341" s="43"/>
      <c r="GJ341" s="43"/>
      <c r="GK341" s="43"/>
      <c r="GL341" s="43"/>
      <c r="GM341" s="43"/>
      <c r="GN341" s="43"/>
      <c r="GO341" s="43"/>
      <c r="GP341" s="43"/>
      <c r="GQ341" s="43"/>
      <c r="GR341" s="43"/>
      <c r="GS341" s="43"/>
      <c r="GT341" s="43"/>
      <c r="GU341" s="43"/>
      <c r="GV341" s="43"/>
      <c r="GW341" s="43"/>
      <c r="GX341" s="43"/>
      <c r="GY341" s="43"/>
      <c r="GZ341" s="43"/>
      <c r="HA341" s="43"/>
      <c r="HB341" s="43"/>
      <c r="HC341" s="43"/>
      <c r="HD341" s="43"/>
      <c r="HE341" s="43"/>
      <c r="HF341" s="43"/>
      <c r="HG341" s="43"/>
      <c r="HH341" s="43"/>
      <c r="HI341" s="43"/>
      <c r="HJ341" s="43"/>
      <c r="HK341" s="43"/>
      <c r="HL341" s="43"/>
      <c r="HM341" s="43"/>
      <c r="HN341" s="43"/>
      <c r="HO341" s="43"/>
      <c r="HP341" s="43"/>
      <c r="HQ341" s="43"/>
      <c r="HR341" s="43"/>
      <c r="HS341" s="43"/>
      <c r="HT341" s="43"/>
      <c r="HU341" s="43"/>
      <c r="HV341" s="43"/>
      <c r="HW341" s="43"/>
      <c r="HX341" s="43"/>
      <c r="HY341" s="43"/>
      <c r="HZ341" s="43"/>
      <c r="IA341" s="43"/>
      <c r="IB341" s="43"/>
      <c r="IC341" s="43"/>
      <c r="ID341" s="43"/>
      <c r="IE341" s="43"/>
      <c r="IF341" s="43"/>
      <c r="IG341" s="43"/>
      <c r="IH341" s="43"/>
      <c r="II341" s="43"/>
      <c r="IJ341" s="43"/>
      <c r="IK341" s="43"/>
      <c r="IL341" s="43"/>
    </row>
    <row r="342" spans="1:246" s="73" customFormat="1" x14ac:dyDescent="0.25">
      <c r="A342" s="44"/>
      <c r="B342" s="43"/>
      <c r="C342" s="47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43"/>
      <c r="CZ342" s="43"/>
      <c r="DA342" s="43"/>
      <c r="DB342" s="43"/>
      <c r="DC342" s="43"/>
      <c r="DD342" s="43"/>
      <c r="DE342" s="43"/>
      <c r="DF342" s="43"/>
      <c r="DG342" s="43"/>
      <c r="DH342" s="43"/>
      <c r="DI342" s="43"/>
      <c r="DJ342" s="43"/>
      <c r="DK342" s="43"/>
      <c r="DL342" s="43"/>
      <c r="DM342" s="43"/>
      <c r="DN342" s="43"/>
      <c r="DO342" s="43"/>
      <c r="DP342" s="43"/>
      <c r="DQ342" s="43"/>
      <c r="DR342" s="43"/>
      <c r="DS342" s="43"/>
      <c r="DT342" s="43"/>
      <c r="DU342" s="43"/>
      <c r="DV342" s="43"/>
      <c r="DW342" s="43"/>
      <c r="DX342" s="43"/>
      <c r="DY342" s="43"/>
      <c r="DZ342" s="43"/>
      <c r="EA342" s="43"/>
      <c r="EB342" s="43"/>
      <c r="EC342" s="43"/>
      <c r="ED342" s="43"/>
      <c r="EE342" s="43"/>
      <c r="EF342" s="43"/>
      <c r="EG342" s="43"/>
      <c r="EH342" s="43"/>
      <c r="EI342" s="43"/>
      <c r="EJ342" s="43"/>
      <c r="EK342" s="43"/>
      <c r="EL342" s="43"/>
      <c r="EM342" s="43"/>
      <c r="EN342" s="43"/>
      <c r="EO342" s="43"/>
      <c r="EP342" s="43"/>
      <c r="EQ342" s="43"/>
      <c r="ER342" s="43"/>
      <c r="ES342" s="43"/>
      <c r="ET342" s="43"/>
      <c r="EU342" s="43"/>
      <c r="EV342" s="43"/>
      <c r="EW342" s="43"/>
      <c r="EX342" s="43"/>
      <c r="EY342" s="43"/>
      <c r="EZ342" s="43"/>
      <c r="FA342" s="43"/>
      <c r="FB342" s="43"/>
      <c r="FC342" s="43"/>
      <c r="FD342" s="43"/>
      <c r="FE342" s="43"/>
      <c r="FF342" s="43"/>
      <c r="FG342" s="43"/>
      <c r="FH342" s="43"/>
      <c r="FI342" s="43"/>
      <c r="FJ342" s="43"/>
      <c r="FK342" s="43"/>
      <c r="FL342" s="43"/>
      <c r="FM342" s="43"/>
      <c r="FN342" s="43"/>
      <c r="FO342" s="43"/>
      <c r="FP342" s="43"/>
      <c r="FQ342" s="43"/>
      <c r="FR342" s="43"/>
      <c r="FS342" s="43"/>
      <c r="FT342" s="43"/>
      <c r="FU342" s="43"/>
      <c r="FV342" s="43"/>
      <c r="FW342" s="43"/>
      <c r="FX342" s="43"/>
      <c r="FY342" s="43"/>
      <c r="FZ342" s="43"/>
      <c r="GA342" s="43"/>
      <c r="GB342" s="43"/>
      <c r="GC342" s="43"/>
      <c r="GD342" s="43"/>
      <c r="GE342" s="43"/>
      <c r="GF342" s="43"/>
      <c r="GG342" s="43"/>
      <c r="GH342" s="43"/>
      <c r="GI342" s="43"/>
      <c r="GJ342" s="43"/>
      <c r="GK342" s="43"/>
      <c r="GL342" s="43"/>
      <c r="GM342" s="43"/>
      <c r="GN342" s="43"/>
      <c r="GO342" s="43"/>
      <c r="GP342" s="43"/>
      <c r="GQ342" s="43"/>
      <c r="GR342" s="43"/>
      <c r="GS342" s="43"/>
      <c r="GT342" s="43"/>
      <c r="GU342" s="43"/>
      <c r="GV342" s="43"/>
      <c r="GW342" s="43"/>
      <c r="GX342" s="43"/>
      <c r="GY342" s="43"/>
      <c r="GZ342" s="43"/>
      <c r="HA342" s="43"/>
      <c r="HB342" s="43"/>
      <c r="HC342" s="43"/>
      <c r="HD342" s="43"/>
      <c r="HE342" s="43"/>
      <c r="HF342" s="43"/>
      <c r="HG342" s="43"/>
      <c r="HH342" s="43"/>
      <c r="HI342" s="43"/>
      <c r="HJ342" s="43"/>
      <c r="HK342" s="43"/>
      <c r="HL342" s="43"/>
      <c r="HM342" s="43"/>
      <c r="HN342" s="43"/>
      <c r="HO342" s="43"/>
      <c r="HP342" s="43"/>
      <c r="HQ342" s="43"/>
      <c r="HR342" s="43"/>
      <c r="HS342" s="43"/>
      <c r="HT342" s="43"/>
      <c r="HU342" s="43"/>
      <c r="HV342" s="43"/>
      <c r="HW342" s="43"/>
      <c r="HX342" s="43"/>
      <c r="HY342" s="43"/>
      <c r="HZ342" s="43"/>
      <c r="IA342" s="43"/>
      <c r="IB342" s="43"/>
      <c r="IC342" s="43"/>
      <c r="ID342" s="43"/>
      <c r="IE342" s="43"/>
      <c r="IF342" s="43"/>
      <c r="IG342" s="43"/>
      <c r="IH342" s="43"/>
      <c r="II342" s="43"/>
      <c r="IJ342" s="43"/>
      <c r="IK342" s="43"/>
      <c r="IL342" s="43"/>
    </row>
    <row r="343" spans="1:246" s="73" customFormat="1" x14ac:dyDescent="0.25">
      <c r="A343" s="44"/>
      <c r="B343" s="43"/>
      <c r="C343" s="47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43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43"/>
      <c r="CZ343" s="43"/>
      <c r="DA343" s="43"/>
      <c r="DB343" s="43"/>
      <c r="DC343" s="43"/>
      <c r="DD343" s="43"/>
      <c r="DE343" s="43"/>
      <c r="DF343" s="43"/>
      <c r="DG343" s="43"/>
      <c r="DH343" s="43"/>
      <c r="DI343" s="43"/>
      <c r="DJ343" s="43"/>
      <c r="DK343" s="43"/>
      <c r="DL343" s="43"/>
      <c r="DM343" s="43"/>
      <c r="DN343" s="43"/>
      <c r="DO343" s="43"/>
      <c r="DP343" s="43"/>
      <c r="DQ343" s="43"/>
      <c r="DR343" s="43"/>
      <c r="DS343" s="43"/>
      <c r="DT343" s="43"/>
      <c r="DU343" s="43"/>
      <c r="DV343" s="43"/>
      <c r="DW343" s="43"/>
      <c r="DX343" s="43"/>
      <c r="DY343" s="43"/>
      <c r="DZ343" s="43"/>
      <c r="EA343" s="43"/>
      <c r="EB343" s="43"/>
      <c r="EC343" s="43"/>
      <c r="ED343" s="43"/>
      <c r="EE343" s="43"/>
      <c r="EF343" s="43"/>
      <c r="EG343" s="43"/>
      <c r="EH343" s="43"/>
      <c r="EI343" s="43"/>
      <c r="EJ343" s="43"/>
      <c r="EK343" s="43"/>
      <c r="EL343" s="43"/>
      <c r="EM343" s="43"/>
      <c r="EN343" s="43"/>
      <c r="EO343" s="43"/>
      <c r="EP343" s="43"/>
      <c r="EQ343" s="43"/>
      <c r="ER343" s="43"/>
      <c r="ES343" s="43"/>
      <c r="ET343" s="43"/>
      <c r="EU343" s="43"/>
      <c r="EV343" s="43"/>
      <c r="EW343" s="43"/>
      <c r="EX343" s="43"/>
      <c r="EY343" s="43"/>
      <c r="EZ343" s="43"/>
      <c r="FA343" s="43"/>
      <c r="FB343" s="43"/>
      <c r="FC343" s="43"/>
      <c r="FD343" s="43"/>
      <c r="FE343" s="43"/>
      <c r="FF343" s="43"/>
      <c r="FG343" s="43"/>
      <c r="FH343" s="43"/>
      <c r="FI343" s="43"/>
      <c r="FJ343" s="43"/>
      <c r="FK343" s="43"/>
      <c r="FL343" s="43"/>
      <c r="FM343" s="43"/>
      <c r="FN343" s="43"/>
      <c r="FO343" s="43"/>
      <c r="FP343" s="43"/>
      <c r="FQ343" s="43"/>
      <c r="FR343" s="43"/>
      <c r="FS343" s="43"/>
      <c r="FT343" s="43"/>
      <c r="FU343" s="43"/>
      <c r="FV343" s="43"/>
      <c r="FW343" s="43"/>
      <c r="FX343" s="43"/>
      <c r="FY343" s="43"/>
      <c r="FZ343" s="43"/>
      <c r="GA343" s="43"/>
      <c r="GB343" s="43"/>
      <c r="GC343" s="43"/>
      <c r="GD343" s="43"/>
      <c r="GE343" s="43"/>
      <c r="GF343" s="43"/>
      <c r="GG343" s="43"/>
      <c r="GH343" s="43"/>
      <c r="GI343" s="43"/>
      <c r="GJ343" s="43"/>
      <c r="GK343" s="43"/>
      <c r="GL343" s="43"/>
      <c r="GM343" s="43"/>
      <c r="GN343" s="43"/>
      <c r="GO343" s="43"/>
      <c r="GP343" s="43"/>
      <c r="GQ343" s="43"/>
      <c r="GR343" s="43"/>
      <c r="GS343" s="43"/>
      <c r="GT343" s="43"/>
      <c r="GU343" s="43"/>
      <c r="GV343" s="43"/>
      <c r="GW343" s="43"/>
      <c r="GX343" s="43"/>
      <c r="GY343" s="43"/>
      <c r="GZ343" s="43"/>
      <c r="HA343" s="43"/>
      <c r="HB343" s="43"/>
      <c r="HC343" s="43"/>
      <c r="HD343" s="43"/>
      <c r="HE343" s="43"/>
      <c r="HF343" s="43"/>
      <c r="HG343" s="43"/>
      <c r="HH343" s="43"/>
      <c r="HI343" s="43"/>
      <c r="HJ343" s="43"/>
      <c r="HK343" s="43"/>
      <c r="HL343" s="43"/>
      <c r="HM343" s="43"/>
      <c r="HN343" s="43"/>
      <c r="HO343" s="43"/>
      <c r="HP343" s="43"/>
      <c r="HQ343" s="43"/>
      <c r="HR343" s="43"/>
      <c r="HS343" s="43"/>
      <c r="HT343" s="43"/>
      <c r="HU343" s="43"/>
      <c r="HV343" s="43"/>
      <c r="HW343" s="43"/>
      <c r="HX343" s="43"/>
      <c r="HY343" s="43"/>
      <c r="HZ343" s="43"/>
      <c r="IA343" s="43"/>
      <c r="IB343" s="43"/>
      <c r="IC343" s="43"/>
      <c r="ID343" s="43"/>
      <c r="IE343" s="43"/>
      <c r="IF343" s="43"/>
      <c r="IG343" s="43"/>
      <c r="IH343" s="43"/>
      <c r="II343" s="43"/>
      <c r="IJ343" s="43"/>
      <c r="IK343" s="43"/>
      <c r="IL343" s="43"/>
    </row>
    <row r="344" spans="1:246" s="73" customFormat="1" x14ac:dyDescent="0.25">
      <c r="A344" s="44"/>
      <c r="B344" s="43"/>
      <c r="C344" s="47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43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43"/>
      <c r="CZ344" s="43"/>
      <c r="DA344" s="43"/>
      <c r="DB344" s="43"/>
      <c r="DC344" s="43"/>
      <c r="DD344" s="43"/>
      <c r="DE344" s="43"/>
      <c r="DF344" s="43"/>
      <c r="DG344" s="43"/>
      <c r="DH344" s="43"/>
      <c r="DI344" s="43"/>
      <c r="DJ344" s="43"/>
      <c r="DK344" s="43"/>
      <c r="DL344" s="43"/>
      <c r="DM344" s="43"/>
      <c r="DN344" s="43"/>
      <c r="DO344" s="43"/>
      <c r="DP344" s="43"/>
      <c r="DQ344" s="43"/>
      <c r="DR344" s="43"/>
      <c r="DS344" s="43"/>
      <c r="DT344" s="43"/>
      <c r="DU344" s="43"/>
      <c r="DV344" s="43"/>
      <c r="DW344" s="43"/>
      <c r="DX344" s="43"/>
      <c r="DY344" s="43"/>
      <c r="DZ344" s="43"/>
      <c r="EA344" s="43"/>
      <c r="EB344" s="43"/>
      <c r="EC344" s="43"/>
      <c r="ED344" s="43"/>
      <c r="EE344" s="43"/>
      <c r="EF344" s="43"/>
      <c r="EG344" s="43"/>
      <c r="EH344" s="43"/>
      <c r="EI344" s="43"/>
      <c r="EJ344" s="43"/>
      <c r="EK344" s="43"/>
      <c r="EL344" s="43"/>
      <c r="EM344" s="43"/>
      <c r="EN344" s="43"/>
      <c r="EO344" s="43"/>
      <c r="EP344" s="43"/>
      <c r="EQ344" s="43"/>
      <c r="ER344" s="43"/>
      <c r="ES344" s="43"/>
      <c r="ET344" s="43"/>
      <c r="EU344" s="43"/>
      <c r="EV344" s="43"/>
      <c r="EW344" s="43"/>
      <c r="EX344" s="43"/>
      <c r="EY344" s="43"/>
      <c r="EZ344" s="43"/>
      <c r="FA344" s="43"/>
      <c r="FB344" s="43"/>
      <c r="FC344" s="43"/>
      <c r="FD344" s="43"/>
      <c r="FE344" s="43"/>
      <c r="FF344" s="43"/>
      <c r="FG344" s="43"/>
      <c r="FH344" s="43"/>
      <c r="FI344" s="43"/>
      <c r="FJ344" s="43"/>
      <c r="FK344" s="43"/>
      <c r="FL344" s="43"/>
      <c r="FM344" s="43"/>
      <c r="FN344" s="43"/>
      <c r="FO344" s="43"/>
      <c r="FP344" s="43"/>
      <c r="FQ344" s="43"/>
      <c r="FR344" s="43"/>
      <c r="FS344" s="43"/>
      <c r="FT344" s="43"/>
      <c r="FU344" s="43"/>
      <c r="FV344" s="43"/>
      <c r="FW344" s="43"/>
      <c r="FX344" s="43"/>
      <c r="FY344" s="43"/>
      <c r="FZ344" s="43"/>
      <c r="GA344" s="43"/>
      <c r="GB344" s="43"/>
      <c r="GC344" s="43"/>
      <c r="GD344" s="43"/>
      <c r="GE344" s="43"/>
      <c r="GF344" s="43"/>
      <c r="GG344" s="43"/>
      <c r="GH344" s="43"/>
      <c r="GI344" s="43"/>
      <c r="GJ344" s="43"/>
      <c r="GK344" s="43"/>
      <c r="GL344" s="43"/>
      <c r="GM344" s="43"/>
      <c r="GN344" s="43"/>
      <c r="GO344" s="43"/>
      <c r="GP344" s="43"/>
      <c r="GQ344" s="43"/>
      <c r="GR344" s="43"/>
      <c r="GS344" s="43"/>
      <c r="GT344" s="43"/>
      <c r="GU344" s="43"/>
      <c r="GV344" s="43"/>
      <c r="GW344" s="43"/>
      <c r="GX344" s="43"/>
      <c r="GY344" s="43"/>
      <c r="GZ344" s="43"/>
      <c r="HA344" s="43"/>
      <c r="HB344" s="43"/>
      <c r="HC344" s="43"/>
      <c r="HD344" s="43"/>
      <c r="HE344" s="43"/>
      <c r="HF344" s="43"/>
      <c r="HG344" s="43"/>
      <c r="HH344" s="43"/>
      <c r="HI344" s="43"/>
      <c r="HJ344" s="43"/>
      <c r="HK344" s="43"/>
      <c r="HL344" s="43"/>
      <c r="HM344" s="43"/>
      <c r="HN344" s="43"/>
      <c r="HO344" s="43"/>
      <c r="HP344" s="43"/>
      <c r="HQ344" s="43"/>
      <c r="HR344" s="43"/>
      <c r="HS344" s="43"/>
      <c r="HT344" s="43"/>
      <c r="HU344" s="43"/>
      <c r="HV344" s="43"/>
      <c r="HW344" s="43"/>
      <c r="HX344" s="43"/>
      <c r="HY344" s="43"/>
      <c r="HZ344" s="43"/>
      <c r="IA344" s="43"/>
      <c r="IB344" s="43"/>
      <c r="IC344" s="43"/>
      <c r="ID344" s="43"/>
      <c r="IE344" s="43"/>
      <c r="IF344" s="43"/>
      <c r="IG344" s="43"/>
      <c r="IH344" s="43"/>
      <c r="II344" s="43"/>
      <c r="IJ344" s="43"/>
      <c r="IK344" s="43"/>
      <c r="IL344" s="43"/>
    </row>
    <row r="345" spans="1:246" s="73" customFormat="1" x14ac:dyDescent="0.25">
      <c r="A345" s="44"/>
      <c r="B345" s="43"/>
      <c r="C345" s="47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43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43"/>
      <c r="CZ345" s="43"/>
      <c r="DA345" s="43"/>
      <c r="DB345" s="43"/>
      <c r="DC345" s="43"/>
      <c r="DD345" s="43"/>
      <c r="DE345" s="43"/>
      <c r="DF345" s="43"/>
      <c r="DG345" s="43"/>
      <c r="DH345" s="43"/>
      <c r="DI345" s="43"/>
      <c r="DJ345" s="43"/>
      <c r="DK345" s="43"/>
      <c r="DL345" s="43"/>
      <c r="DM345" s="43"/>
      <c r="DN345" s="43"/>
      <c r="DO345" s="43"/>
      <c r="DP345" s="43"/>
      <c r="DQ345" s="43"/>
      <c r="DR345" s="43"/>
      <c r="DS345" s="43"/>
      <c r="DT345" s="43"/>
      <c r="DU345" s="43"/>
      <c r="DV345" s="43"/>
      <c r="DW345" s="43"/>
      <c r="DX345" s="43"/>
      <c r="DY345" s="43"/>
      <c r="DZ345" s="43"/>
      <c r="EA345" s="43"/>
      <c r="EB345" s="43"/>
      <c r="EC345" s="43"/>
      <c r="ED345" s="43"/>
      <c r="EE345" s="43"/>
      <c r="EF345" s="43"/>
      <c r="EG345" s="43"/>
      <c r="EH345" s="43"/>
      <c r="EI345" s="43"/>
      <c r="EJ345" s="43"/>
      <c r="EK345" s="43"/>
      <c r="EL345" s="43"/>
      <c r="EM345" s="43"/>
      <c r="EN345" s="43"/>
      <c r="EO345" s="43"/>
      <c r="EP345" s="43"/>
      <c r="EQ345" s="43"/>
      <c r="ER345" s="43"/>
      <c r="ES345" s="43"/>
      <c r="ET345" s="43"/>
      <c r="EU345" s="43"/>
      <c r="EV345" s="43"/>
      <c r="EW345" s="43"/>
      <c r="EX345" s="43"/>
      <c r="EY345" s="43"/>
      <c r="EZ345" s="43"/>
      <c r="FA345" s="43"/>
      <c r="FB345" s="43"/>
      <c r="FC345" s="43"/>
      <c r="FD345" s="43"/>
      <c r="FE345" s="43"/>
      <c r="FF345" s="43"/>
      <c r="FG345" s="43"/>
      <c r="FH345" s="43"/>
      <c r="FI345" s="43"/>
      <c r="FJ345" s="43"/>
      <c r="FK345" s="43"/>
      <c r="FL345" s="43"/>
      <c r="FM345" s="43"/>
      <c r="FN345" s="43"/>
      <c r="FO345" s="43"/>
      <c r="FP345" s="43"/>
      <c r="FQ345" s="43"/>
      <c r="FR345" s="43"/>
      <c r="FS345" s="43"/>
      <c r="FT345" s="43"/>
      <c r="FU345" s="43"/>
      <c r="FV345" s="43"/>
      <c r="FW345" s="43"/>
      <c r="FX345" s="43"/>
      <c r="FY345" s="43"/>
      <c r="FZ345" s="43"/>
      <c r="GA345" s="43"/>
      <c r="GB345" s="43"/>
      <c r="GC345" s="43"/>
      <c r="GD345" s="43"/>
      <c r="GE345" s="43"/>
      <c r="GF345" s="43"/>
      <c r="GG345" s="43"/>
      <c r="GH345" s="43"/>
      <c r="GI345" s="43"/>
      <c r="GJ345" s="43"/>
      <c r="GK345" s="43"/>
      <c r="GL345" s="43"/>
      <c r="GM345" s="43"/>
      <c r="GN345" s="43"/>
      <c r="GO345" s="43"/>
      <c r="GP345" s="43"/>
      <c r="GQ345" s="43"/>
      <c r="GR345" s="43"/>
      <c r="GS345" s="43"/>
      <c r="GT345" s="43"/>
      <c r="GU345" s="43"/>
      <c r="GV345" s="43"/>
      <c r="GW345" s="43"/>
      <c r="GX345" s="43"/>
      <c r="GY345" s="43"/>
      <c r="GZ345" s="43"/>
      <c r="HA345" s="43"/>
      <c r="HB345" s="43"/>
      <c r="HC345" s="43"/>
      <c r="HD345" s="43"/>
      <c r="HE345" s="43"/>
      <c r="HF345" s="43"/>
      <c r="HG345" s="43"/>
      <c r="HH345" s="43"/>
      <c r="HI345" s="43"/>
      <c r="HJ345" s="43"/>
      <c r="HK345" s="43"/>
      <c r="HL345" s="43"/>
      <c r="HM345" s="43"/>
      <c r="HN345" s="43"/>
      <c r="HO345" s="43"/>
      <c r="HP345" s="43"/>
      <c r="HQ345" s="43"/>
      <c r="HR345" s="43"/>
      <c r="HS345" s="43"/>
      <c r="HT345" s="43"/>
      <c r="HU345" s="43"/>
      <c r="HV345" s="43"/>
      <c r="HW345" s="43"/>
      <c r="HX345" s="43"/>
      <c r="HY345" s="43"/>
      <c r="HZ345" s="43"/>
      <c r="IA345" s="43"/>
      <c r="IB345" s="43"/>
      <c r="IC345" s="43"/>
      <c r="ID345" s="43"/>
      <c r="IE345" s="43"/>
      <c r="IF345" s="43"/>
      <c r="IG345" s="43"/>
      <c r="IH345" s="43"/>
      <c r="II345" s="43"/>
      <c r="IJ345" s="43"/>
      <c r="IK345" s="43"/>
      <c r="IL345" s="43"/>
    </row>
    <row r="346" spans="1:246" s="73" customFormat="1" x14ac:dyDescent="0.25">
      <c r="A346" s="44"/>
      <c r="B346" s="43"/>
      <c r="C346" s="47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43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43"/>
      <c r="CZ346" s="43"/>
      <c r="DA346" s="43"/>
      <c r="DB346" s="43"/>
      <c r="DC346" s="43"/>
      <c r="DD346" s="43"/>
      <c r="DE346" s="43"/>
      <c r="DF346" s="43"/>
      <c r="DG346" s="43"/>
      <c r="DH346" s="43"/>
      <c r="DI346" s="43"/>
      <c r="DJ346" s="43"/>
      <c r="DK346" s="43"/>
      <c r="DL346" s="43"/>
      <c r="DM346" s="43"/>
      <c r="DN346" s="43"/>
      <c r="DO346" s="43"/>
      <c r="DP346" s="43"/>
      <c r="DQ346" s="43"/>
      <c r="DR346" s="43"/>
      <c r="DS346" s="43"/>
      <c r="DT346" s="43"/>
      <c r="DU346" s="43"/>
      <c r="DV346" s="43"/>
      <c r="DW346" s="43"/>
      <c r="DX346" s="43"/>
      <c r="DY346" s="43"/>
      <c r="DZ346" s="43"/>
      <c r="EA346" s="43"/>
      <c r="EB346" s="43"/>
      <c r="EC346" s="43"/>
      <c r="ED346" s="43"/>
      <c r="EE346" s="43"/>
      <c r="EF346" s="43"/>
      <c r="EG346" s="43"/>
      <c r="EH346" s="43"/>
      <c r="EI346" s="43"/>
      <c r="EJ346" s="43"/>
      <c r="EK346" s="43"/>
      <c r="EL346" s="43"/>
      <c r="EM346" s="43"/>
      <c r="EN346" s="43"/>
      <c r="EO346" s="43"/>
      <c r="EP346" s="43"/>
      <c r="EQ346" s="43"/>
      <c r="ER346" s="43"/>
      <c r="ES346" s="43"/>
      <c r="ET346" s="43"/>
      <c r="EU346" s="43"/>
      <c r="EV346" s="43"/>
      <c r="EW346" s="43"/>
      <c r="EX346" s="43"/>
      <c r="EY346" s="43"/>
      <c r="EZ346" s="43"/>
      <c r="FA346" s="43"/>
      <c r="FB346" s="43"/>
      <c r="FC346" s="43"/>
      <c r="FD346" s="43"/>
      <c r="FE346" s="43"/>
      <c r="FF346" s="43"/>
      <c r="FG346" s="43"/>
      <c r="FH346" s="43"/>
      <c r="FI346" s="43"/>
      <c r="FJ346" s="43"/>
      <c r="FK346" s="43"/>
      <c r="FL346" s="43"/>
      <c r="FM346" s="43"/>
      <c r="FN346" s="43"/>
      <c r="FO346" s="43"/>
      <c r="FP346" s="43"/>
      <c r="FQ346" s="43"/>
      <c r="FR346" s="43"/>
      <c r="FS346" s="43"/>
      <c r="FT346" s="43"/>
      <c r="FU346" s="43"/>
      <c r="FV346" s="43"/>
      <c r="FW346" s="43"/>
      <c r="FX346" s="43"/>
      <c r="FY346" s="43"/>
      <c r="FZ346" s="43"/>
      <c r="GA346" s="43"/>
      <c r="GB346" s="43"/>
      <c r="GC346" s="43"/>
      <c r="GD346" s="43"/>
      <c r="GE346" s="43"/>
      <c r="GF346" s="43"/>
      <c r="GG346" s="43"/>
      <c r="GH346" s="43"/>
      <c r="GI346" s="43"/>
      <c r="GJ346" s="43"/>
      <c r="GK346" s="43"/>
      <c r="GL346" s="43"/>
      <c r="GM346" s="43"/>
      <c r="GN346" s="43"/>
      <c r="GO346" s="43"/>
      <c r="GP346" s="43"/>
      <c r="GQ346" s="43"/>
      <c r="GR346" s="43"/>
      <c r="GS346" s="43"/>
      <c r="GT346" s="43"/>
      <c r="GU346" s="43"/>
      <c r="GV346" s="43"/>
      <c r="GW346" s="43"/>
      <c r="GX346" s="43"/>
      <c r="GY346" s="43"/>
      <c r="GZ346" s="43"/>
      <c r="HA346" s="43"/>
      <c r="HB346" s="43"/>
      <c r="HC346" s="43"/>
      <c r="HD346" s="43"/>
      <c r="HE346" s="43"/>
      <c r="HF346" s="43"/>
      <c r="HG346" s="43"/>
      <c r="HH346" s="43"/>
      <c r="HI346" s="43"/>
      <c r="HJ346" s="43"/>
      <c r="HK346" s="43"/>
      <c r="HL346" s="43"/>
      <c r="HM346" s="43"/>
      <c r="HN346" s="43"/>
      <c r="HO346" s="43"/>
      <c r="HP346" s="43"/>
      <c r="HQ346" s="43"/>
      <c r="HR346" s="43"/>
      <c r="HS346" s="43"/>
      <c r="HT346" s="43"/>
      <c r="HU346" s="43"/>
      <c r="HV346" s="43"/>
      <c r="HW346" s="43"/>
      <c r="HX346" s="43"/>
      <c r="HY346" s="43"/>
      <c r="HZ346" s="43"/>
      <c r="IA346" s="43"/>
      <c r="IB346" s="43"/>
      <c r="IC346" s="43"/>
      <c r="ID346" s="43"/>
      <c r="IE346" s="43"/>
      <c r="IF346" s="43"/>
      <c r="IG346" s="43"/>
      <c r="IH346" s="43"/>
      <c r="II346" s="43"/>
      <c r="IJ346" s="43"/>
      <c r="IK346" s="43"/>
      <c r="IL346" s="43"/>
    </row>
    <row r="347" spans="1:246" s="73" customFormat="1" x14ac:dyDescent="0.25">
      <c r="A347" s="44"/>
      <c r="B347" s="43"/>
      <c r="C347" s="47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43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43"/>
      <c r="CZ347" s="43"/>
      <c r="DA347" s="43"/>
      <c r="DB347" s="43"/>
      <c r="DC347" s="43"/>
      <c r="DD347" s="43"/>
      <c r="DE347" s="43"/>
      <c r="DF347" s="43"/>
      <c r="DG347" s="43"/>
      <c r="DH347" s="43"/>
      <c r="DI347" s="43"/>
      <c r="DJ347" s="43"/>
      <c r="DK347" s="43"/>
      <c r="DL347" s="43"/>
      <c r="DM347" s="43"/>
      <c r="DN347" s="43"/>
      <c r="DO347" s="43"/>
      <c r="DP347" s="43"/>
      <c r="DQ347" s="43"/>
      <c r="DR347" s="43"/>
      <c r="DS347" s="43"/>
      <c r="DT347" s="43"/>
      <c r="DU347" s="43"/>
      <c r="DV347" s="43"/>
      <c r="DW347" s="43"/>
      <c r="DX347" s="43"/>
      <c r="DY347" s="43"/>
      <c r="DZ347" s="43"/>
      <c r="EA347" s="43"/>
      <c r="EB347" s="43"/>
      <c r="EC347" s="43"/>
      <c r="ED347" s="43"/>
      <c r="EE347" s="43"/>
      <c r="EF347" s="43"/>
      <c r="EG347" s="43"/>
      <c r="EH347" s="43"/>
      <c r="EI347" s="43"/>
      <c r="EJ347" s="43"/>
      <c r="EK347" s="43"/>
      <c r="EL347" s="43"/>
      <c r="EM347" s="43"/>
      <c r="EN347" s="43"/>
      <c r="EO347" s="43"/>
      <c r="EP347" s="43"/>
      <c r="EQ347" s="43"/>
      <c r="ER347" s="43"/>
      <c r="ES347" s="43"/>
      <c r="ET347" s="43"/>
      <c r="EU347" s="43"/>
      <c r="EV347" s="43"/>
      <c r="EW347" s="43"/>
      <c r="EX347" s="43"/>
      <c r="EY347" s="43"/>
      <c r="EZ347" s="43"/>
      <c r="FA347" s="43"/>
      <c r="FB347" s="43"/>
      <c r="FC347" s="43"/>
      <c r="FD347" s="43"/>
      <c r="FE347" s="43"/>
      <c r="FF347" s="43"/>
      <c r="FG347" s="43"/>
      <c r="FH347" s="43"/>
      <c r="FI347" s="43"/>
      <c r="FJ347" s="43"/>
      <c r="FK347" s="43"/>
      <c r="FL347" s="43"/>
      <c r="FM347" s="43"/>
      <c r="FN347" s="43"/>
      <c r="FO347" s="43"/>
      <c r="FP347" s="43"/>
      <c r="FQ347" s="43"/>
      <c r="FR347" s="43"/>
      <c r="FS347" s="43"/>
      <c r="FT347" s="43"/>
      <c r="FU347" s="43"/>
      <c r="FV347" s="43"/>
      <c r="FW347" s="43"/>
      <c r="FX347" s="43"/>
      <c r="FY347" s="43"/>
      <c r="FZ347" s="43"/>
      <c r="GA347" s="43"/>
      <c r="GB347" s="43"/>
      <c r="GC347" s="43"/>
      <c r="GD347" s="43"/>
      <c r="GE347" s="43"/>
      <c r="GF347" s="43"/>
      <c r="GG347" s="43"/>
      <c r="GH347" s="43"/>
      <c r="GI347" s="43"/>
      <c r="GJ347" s="43"/>
      <c r="GK347" s="43"/>
      <c r="GL347" s="43"/>
      <c r="GM347" s="43"/>
      <c r="GN347" s="43"/>
      <c r="GO347" s="43"/>
      <c r="GP347" s="43"/>
      <c r="GQ347" s="43"/>
      <c r="GR347" s="43"/>
      <c r="GS347" s="43"/>
      <c r="GT347" s="43"/>
      <c r="GU347" s="43"/>
      <c r="GV347" s="43"/>
      <c r="GW347" s="43"/>
      <c r="GX347" s="43"/>
      <c r="GY347" s="43"/>
      <c r="GZ347" s="43"/>
      <c r="HA347" s="43"/>
      <c r="HB347" s="43"/>
      <c r="HC347" s="43"/>
      <c r="HD347" s="43"/>
      <c r="HE347" s="43"/>
      <c r="HF347" s="43"/>
      <c r="HG347" s="43"/>
      <c r="HH347" s="43"/>
      <c r="HI347" s="43"/>
      <c r="HJ347" s="43"/>
      <c r="HK347" s="43"/>
      <c r="HL347" s="43"/>
      <c r="HM347" s="43"/>
      <c r="HN347" s="43"/>
      <c r="HO347" s="43"/>
      <c r="HP347" s="43"/>
      <c r="HQ347" s="43"/>
      <c r="HR347" s="43"/>
      <c r="HS347" s="43"/>
      <c r="HT347" s="43"/>
      <c r="HU347" s="43"/>
      <c r="HV347" s="43"/>
      <c r="HW347" s="43"/>
      <c r="HX347" s="43"/>
      <c r="HY347" s="43"/>
      <c r="HZ347" s="43"/>
      <c r="IA347" s="43"/>
      <c r="IB347" s="43"/>
      <c r="IC347" s="43"/>
      <c r="ID347" s="43"/>
      <c r="IE347" s="43"/>
      <c r="IF347" s="43"/>
      <c r="IG347" s="43"/>
      <c r="IH347" s="43"/>
      <c r="II347" s="43"/>
      <c r="IJ347" s="43"/>
      <c r="IK347" s="43"/>
      <c r="IL347" s="43"/>
    </row>
    <row r="348" spans="1:246" s="73" customFormat="1" x14ac:dyDescent="0.25">
      <c r="A348" s="44"/>
      <c r="B348" s="43"/>
      <c r="C348" s="47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  <c r="BH348" s="43"/>
      <c r="BI348" s="43"/>
      <c r="BJ348" s="43"/>
      <c r="BK348" s="43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43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43"/>
      <c r="CZ348" s="43"/>
      <c r="DA348" s="43"/>
      <c r="DB348" s="43"/>
      <c r="DC348" s="43"/>
      <c r="DD348" s="43"/>
      <c r="DE348" s="43"/>
      <c r="DF348" s="43"/>
      <c r="DG348" s="43"/>
      <c r="DH348" s="43"/>
      <c r="DI348" s="43"/>
      <c r="DJ348" s="43"/>
      <c r="DK348" s="43"/>
      <c r="DL348" s="43"/>
      <c r="DM348" s="43"/>
      <c r="DN348" s="43"/>
      <c r="DO348" s="43"/>
      <c r="DP348" s="43"/>
      <c r="DQ348" s="43"/>
      <c r="DR348" s="43"/>
      <c r="DS348" s="43"/>
      <c r="DT348" s="43"/>
      <c r="DU348" s="43"/>
      <c r="DV348" s="43"/>
      <c r="DW348" s="43"/>
      <c r="DX348" s="43"/>
      <c r="DY348" s="43"/>
      <c r="DZ348" s="43"/>
      <c r="EA348" s="43"/>
      <c r="EB348" s="43"/>
      <c r="EC348" s="43"/>
      <c r="ED348" s="43"/>
      <c r="EE348" s="43"/>
      <c r="EF348" s="43"/>
      <c r="EG348" s="43"/>
      <c r="EH348" s="43"/>
      <c r="EI348" s="43"/>
      <c r="EJ348" s="43"/>
      <c r="EK348" s="43"/>
      <c r="EL348" s="43"/>
      <c r="EM348" s="43"/>
      <c r="EN348" s="43"/>
      <c r="EO348" s="43"/>
      <c r="EP348" s="43"/>
      <c r="EQ348" s="43"/>
      <c r="ER348" s="43"/>
      <c r="ES348" s="43"/>
      <c r="ET348" s="43"/>
      <c r="EU348" s="43"/>
      <c r="EV348" s="43"/>
      <c r="EW348" s="43"/>
      <c r="EX348" s="43"/>
      <c r="EY348" s="43"/>
      <c r="EZ348" s="43"/>
      <c r="FA348" s="43"/>
      <c r="FB348" s="43"/>
      <c r="FC348" s="43"/>
      <c r="FD348" s="43"/>
      <c r="FE348" s="43"/>
      <c r="FF348" s="43"/>
      <c r="FG348" s="43"/>
      <c r="FH348" s="43"/>
      <c r="FI348" s="43"/>
      <c r="FJ348" s="43"/>
      <c r="FK348" s="43"/>
      <c r="FL348" s="43"/>
      <c r="FM348" s="43"/>
      <c r="FN348" s="43"/>
      <c r="FO348" s="43"/>
      <c r="FP348" s="43"/>
      <c r="FQ348" s="43"/>
      <c r="FR348" s="43"/>
      <c r="FS348" s="43"/>
      <c r="FT348" s="43"/>
      <c r="FU348" s="43"/>
      <c r="FV348" s="43"/>
      <c r="FW348" s="43"/>
      <c r="FX348" s="43"/>
      <c r="FY348" s="43"/>
      <c r="FZ348" s="43"/>
      <c r="GA348" s="43"/>
      <c r="GB348" s="43"/>
      <c r="GC348" s="43"/>
      <c r="GD348" s="43"/>
      <c r="GE348" s="43"/>
      <c r="GF348" s="43"/>
      <c r="GG348" s="43"/>
      <c r="GH348" s="43"/>
      <c r="GI348" s="43"/>
      <c r="GJ348" s="43"/>
      <c r="GK348" s="43"/>
      <c r="GL348" s="43"/>
      <c r="GM348" s="43"/>
      <c r="GN348" s="43"/>
      <c r="GO348" s="43"/>
      <c r="GP348" s="43"/>
      <c r="GQ348" s="43"/>
      <c r="GR348" s="43"/>
      <c r="GS348" s="43"/>
      <c r="GT348" s="43"/>
      <c r="GU348" s="43"/>
      <c r="GV348" s="43"/>
      <c r="GW348" s="43"/>
      <c r="GX348" s="43"/>
      <c r="GY348" s="43"/>
      <c r="GZ348" s="43"/>
      <c r="HA348" s="43"/>
      <c r="HB348" s="43"/>
      <c r="HC348" s="43"/>
      <c r="HD348" s="43"/>
      <c r="HE348" s="43"/>
      <c r="HF348" s="43"/>
      <c r="HG348" s="43"/>
      <c r="HH348" s="43"/>
      <c r="HI348" s="43"/>
      <c r="HJ348" s="43"/>
      <c r="HK348" s="43"/>
      <c r="HL348" s="43"/>
      <c r="HM348" s="43"/>
      <c r="HN348" s="43"/>
      <c r="HO348" s="43"/>
      <c r="HP348" s="43"/>
      <c r="HQ348" s="43"/>
      <c r="HR348" s="43"/>
      <c r="HS348" s="43"/>
      <c r="HT348" s="43"/>
      <c r="HU348" s="43"/>
      <c r="HV348" s="43"/>
      <c r="HW348" s="43"/>
      <c r="HX348" s="43"/>
      <c r="HY348" s="43"/>
      <c r="HZ348" s="43"/>
      <c r="IA348" s="43"/>
      <c r="IB348" s="43"/>
      <c r="IC348" s="43"/>
      <c r="ID348" s="43"/>
      <c r="IE348" s="43"/>
      <c r="IF348" s="43"/>
      <c r="IG348" s="43"/>
      <c r="IH348" s="43"/>
      <c r="II348" s="43"/>
      <c r="IJ348" s="43"/>
      <c r="IK348" s="43"/>
      <c r="IL348" s="43"/>
    </row>
    <row r="349" spans="1:246" s="73" customFormat="1" x14ac:dyDescent="0.25">
      <c r="A349" s="44"/>
      <c r="B349" s="43"/>
      <c r="C349" s="47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43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43"/>
      <c r="CZ349" s="43"/>
      <c r="DA349" s="43"/>
      <c r="DB349" s="43"/>
      <c r="DC349" s="43"/>
      <c r="DD349" s="43"/>
      <c r="DE349" s="43"/>
      <c r="DF349" s="43"/>
      <c r="DG349" s="43"/>
      <c r="DH349" s="43"/>
      <c r="DI349" s="43"/>
      <c r="DJ349" s="43"/>
      <c r="DK349" s="43"/>
      <c r="DL349" s="43"/>
      <c r="DM349" s="43"/>
      <c r="DN349" s="43"/>
      <c r="DO349" s="43"/>
      <c r="DP349" s="43"/>
      <c r="DQ349" s="43"/>
      <c r="DR349" s="43"/>
      <c r="DS349" s="43"/>
      <c r="DT349" s="43"/>
      <c r="DU349" s="43"/>
      <c r="DV349" s="43"/>
      <c r="DW349" s="43"/>
      <c r="DX349" s="43"/>
      <c r="DY349" s="43"/>
      <c r="DZ349" s="43"/>
      <c r="EA349" s="43"/>
      <c r="EB349" s="43"/>
      <c r="EC349" s="43"/>
      <c r="ED349" s="43"/>
      <c r="EE349" s="43"/>
      <c r="EF349" s="43"/>
      <c r="EG349" s="43"/>
      <c r="EH349" s="43"/>
      <c r="EI349" s="43"/>
      <c r="EJ349" s="43"/>
      <c r="EK349" s="43"/>
      <c r="EL349" s="43"/>
      <c r="EM349" s="43"/>
      <c r="EN349" s="43"/>
      <c r="EO349" s="43"/>
      <c r="EP349" s="43"/>
      <c r="EQ349" s="43"/>
      <c r="ER349" s="43"/>
      <c r="ES349" s="43"/>
      <c r="ET349" s="43"/>
      <c r="EU349" s="43"/>
      <c r="EV349" s="43"/>
      <c r="EW349" s="43"/>
      <c r="EX349" s="43"/>
      <c r="EY349" s="43"/>
      <c r="EZ349" s="43"/>
      <c r="FA349" s="43"/>
      <c r="FB349" s="43"/>
      <c r="FC349" s="43"/>
      <c r="FD349" s="43"/>
      <c r="FE349" s="43"/>
      <c r="FF349" s="43"/>
      <c r="FG349" s="43"/>
      <c r="FH349" s="43"/>
      <c r="FI349" s="43"/>
      <c r="FJ349" s="43"/>
      <c r="FK349" s="43"/>
      <c r="FL349" s="43"/>
      <c r="FM349" s="43"/>
      <c r="FN349" s="43"/>
      <c r="FO349" s="43"/>
      <c r="FP349" s="43"/>
      <c r="FQ349" s="43"/>
      <c r="FR349" s="43"/>
      <c r="FS349" s="43"/>
      <c r="FT349" s="43"/>
      <c r="FU349" s="43"/>
      <c r="FV349" s="43"/>
      <c r="FW349" s="43"/>
      <c r="FX349" s="43"/>
      <c r="FY349" s="43"/>
      <c r="FZ349" s="43"/>
      <c r="GA349" s="43"/>
      <c r="GB349" s="43"/>
      <c r="GC349" s="43"/>
      <c r="GD349" s="43"/>
      <c r="GE349" s="43"/>
      <c r="GF349" s="43"/>
      <c r="GG349" s="43"/>
      <c r="GH349" s="43"/>
      <c r="GI349" s="43"/>
      <c r="GJ349" s="43"/>
      <c r="GK349" s="43"/>
      <c r="GL349" s="43"/>
      <c r="GM349" s="43"/>
      <c r="GN349" s="43"/>
      <c r="GO349" s="43"/>
      <c r="GP349" s="43"/>
      <c r="GQ349" s="43"/>
      <c r="GR349" s="43"/>
      <c r="GS349" s="43"/>
      <c r="GT349" s="43"/>
      <c r="GU349" s="43"/>
      <c r="GV349" s="43"/>
      <c r="GW349" s="43"/>
      <c r="GX349" s="43"/>
      <c r="GY349" s="43"/>
      <c r="GZ349" s="43"/>
      <c r="HA349" s="43"/>
      <c r="HB349" s="43"/>
      <c r="HC349" s="43"/>
      <c r="HD349" s="43"/>
      <c r="HE349" s="43"/>
      <c r="HF349" s="43"/>
      <c r="HG349" s="43"/>
      <c r="HH349" s="43"/>
      <c r="HI349" s="43"/>
      <c r="HJ349" s="43"/>
      <c r="HK349" s="43"/>
      <c r="HL349" s="43"/>
      <c r="HM349" s="43"/>
      <c r="HN349" s="43"/>
      <c r="HO349" s="43"/>
      <c r="HP349" s="43"/>
      <c r="HQ349" s="43"/>
      <c r="HR349" s="43"/>
      <c r="HS349" s="43"/>
      <c r="HT349" s="43"/>
      <c r="HU349" s="43"/>
      <c r="HV349" s="43"/>
      <c r="HW349" s="43"/>
      <c r="HX349" s="43"/>
      <c r="HY349" s="43"/>
      <c r="HZ349" s="43"/>
      <c r="IA349" s="43"/>
      <c r="IB349" s="43"/>
      <c r="IC349" s="43"/>
      <c r="ID349" s="43"/>
      <c r="IE349" s="43"/>
      <c r="IF349" s="43"/>
      <c r="IG349" s="43"/>
      <c r="IH349" s="43"/>
      <c r="II349" s="43"/>
      <c r="IJ349" s="43"/>
      <c r="IK349" s="43"/>
      <c r="IL349" s="43"/>
    </row>
    <row r="350" spans="1:246" s="73" customFormat="1" x14ac:dyDescent="0.25">
      <c r="A350" s="44"/>
      <c r="B350" s="43"/>
      <c r="C350" s="47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43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43"/>
      <c r="CZ350" s="43"/>
      <c r="DA350" s="43"/>
      <c r="DB350" s="43"/>
      <c r="DC350" s="43"/>
      <c r="DD350" s="43"/>
      <c r="DE350" s="43"/>
      <c r="DF350" s="43"/>
      <c r="DG350" s="43"/>
      <c r="DH350" s="43"/>
      <c r="DI350" s="43"/>
      <c r="DJ350" s="43"/>
      <c r="DK350" s="43"/>
      <c r="DL350" s="43"/>
      <c r="DM350" s="43"/>
      <c r="DN350" s="43"/>
      <c r="DO350" s="43"/>
      <c r="DP350" s="43"/>
      <c r="DQ350" s="43"/>
      <c r="DR350" s="43"/>
      <c r="DS350" s="43"/>
      <c r="DT350" s="43"/>
      <c r="DU350" s="43"/>
      <c r="DV350" s="43"/>
      <c r="DW350" s="43"/>
      <c r="DX350" s="43"/>
      <c r="DY350" s="43"/>
      <c r="DZ350" s="43"/>
      <c r="EA350" s="43"/>
      <c r="EB350" s="43"/>
      <c r="EC350" s="43"/>
      <c r="ED350" s="43"/>
      <c r="EE350" s="43"/>
      <c r="EF350" s="43"/>
      <c r="EG350" s="43"/>
      <c r="EH350" s="43"/>
      <c r="EI350" s="43"/>
      <c r="EJ350" s="43"/>
      <c r="EK350" s="43"/>
      <c r="EL350" s="43"/>
      <c r="EM350" s="43"/>
      <c r="EN350" s="43"/>
      <c r="EO350" s="43"/>
      <c r="EP350" s="43"/>
      <c r="EQ350" s="43"/>
      <c r="ER350" s="43"/>
      <c r="ES350" s="43"/>
      <c r="ET350" s="43"/>
      <c r="EU350" s="43"/>
      <c r="EV350" s="43"/>
      <c r="EW350" s="43"/>
      <c r="EX350" s="43"/>
      <c r="EY350" s="43"/>
      <c r="EZ350" s="43"/>
      <c r="FA350" s="43"/>
      <c r="FB350" s="43"/>
      <c r="FC350" s="43"/>
      <c r="FD350" s="43"/>
      <c r="FE350" s="43"/>
      <c r="FF350" s="43"/>
      <c r="FG350" s="43"/>
      <c r="FH350" s="43"/>
      <c r="FI350" s="43"/>
      <c r="FJ350" s="43"/>
      <c r="FK350" s="43"/>
      <c r="FL350" s="43"/>
      <c r="FM350" s="43"/>
      <c r="FN350" s="43"/>
      <c r="FO350" s="43"/>
      <c r="FP350" s="43"/>
      <c r="FQ350" s="43"/>
      <c r="FR350" s="43"/>
      <c r="FS350" s="43"/>
      <c r="FT350" s="43"/>
      <c r="FU350" s="43"/>
      <c r="FV350" s="43"/>
      <c r="FW350" s="43"/>
      <c r="FX350" s="43"/>
      <c r="FY350" s="43"/>
      <c r="FZ350" s="43"/>
      <c r="GA350" s="43"/>
      <c r="GB350" s="43"/>
      <c r="GC350" s="43"/>
      <c r="GD350" s="43"/>
      <c r="GE350" s="43"/>
      <c r="GF350" s="43"/>
      <c r="GG350" s="43"/>
      <c r="GH350" s="43"/>
      <c r="GI350" s="43"/>
      <c r="GJ350" s="43"/>
      <c r="GK350" s="43"/>
      <c r="GL350" s="43"/>
      <c r="GM350" s="43"/>
      <c r="GN350" s="43"/>
      <c r="GO350" s="43"/>
      <c r="GP350" s="43"/>
      <c r="GQ350" s="43"/>
      <c r="GR350" s="43"/>
      <c r="GS350" s="43"/>
      <c r="GT350" s="43"/>
      <c r="GU350" s="43"/>
      <c r="GV350" s="43"/>
      <c r="GW350" s="43"/>
      <c r="GX350" s="43"/>
      <c r="GY350" s="43"/>
      <c r="GZ350" s="43"/>
      <c r="HA350" s="43"/>
      <c r="HB350" s="43"/>
      <c r="HC350" s="43"/>
      <c r="HD350" s="43"/>
      <c r="HE350" s="43"/>
      <c r="HF350" s="43"/>
      <c r="HG350" s="43"/>
      <c r="HH350" s="43"/>
      <c r="HI350" s="43"/>
      <c r="HJ350" s="43"/>
      <c r="HK350" s="43"/>
      <c r="HL350" s="43"/>
      <c r="HM350" s="43"/>
      <c r="HN350" s="43"/>
      <c r="HO350" s="43"/>
      <c r="HP350" s="43"/>
      <c r="HQ350" s="43"/>
      <c r="HR350" s="43"/>
      <c r="HS350" s="43"/>
      <c r="HT350" s="43"/>
      <c r="HU350" s="43"/>
      <c r="HV350" s="43"/>
      <c r="HW350" s="43"/>
      <c r="HX350" s="43"/>
      <c r="HY350" s="43"/>
      <c r="HZ350" s="43"/>
      <c r="IA350" s="43"/>
      <c r="IB350" s="43"/>
      <c r="IC350" s="43"/>
      <c r="ID350" s="43"/>
      <c r="IE350" s="43"/>
      <c r="IF350" s="43"/>
      <c r="IG350" s="43"/>
      <c r="IH350" s="43"/>
      <c r="II350" s="43"/>
      <c r="IJ350" s="43"/>
      <c r="IK350" s="43"/>
      <c r="IL350" s="43"/>
    </row>
    <row r="351" spans="1:246" s="73" customFormat="1" x14ac:dyDescent="0.25">
      <c r="A351" s="44"/>
      <c r="B351" s="43"/>
      <c r="C351" s="47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43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43"/>
      <c r="CZ351" s="43"/>
      <c r="DA351" s="43"/>
      <c r="DB351" s="43"/>
      <c r="DC351" s="43"/>
      <c r="DD351" s="43"/>
      <c r="DE351" s="43"/>
      <c r="DF351" s="43"/>
      <c r="DG351" s="43"/>
      <c r="DH351" s="43"/>
      <c r="DI351" s="43"/>
      <c r="DJ351" s="43"/>
      <c r="DK351" s="43"/>
      <c r="DL351" s="43"/>
      <c r="DM351" s="43"/>
      <c r="DN351" s="43"/>
      <c r="DO351" s="43"/>
      <c r="DP351" s="43"/>
      <c r="DQ351" s="43"/>
      <c r="DR351" s="43"/>
      <c r="DS351" s="43"/>
      <c r="DT351" s="43"/>
      <c r="DU351" s="43"/>
      <c r="DV351" s="43"/>
      <c r="DW351" s="43"/>
      <c r="DX351" s="43"/>
      <c r="DY351" s="43"/>
      <c r="DZ351" s="43"/>
      <c r="EA351" s="43"/>
      <c r="EB351" s="43"/>
      <c r="EC351" s="43"/>
      <c r="ED351" s="43"/>
      <c r="EE351" s="43"/>
      <c r="EF351" s="43"/>
      <c r="EG351" s="43"/>
      <c r="EH351" s="43"/>
      <c r="EI351" s="43"/>
      <c r="EJ351" s="43"/>
      <c r="EK351" s="43"/>
      <c r="EL351" s="43"/>
      <c r="EM351" s="43"/>
      <c r="EN351" s="43"/>
      <c r="EO351" s="43"/>
      <c r="EP351" s="43"/>
      <c r="EQ351" s="43"/>
      <c r="ER351" s="43"/>
      <c r="ES351" s="43"/>
      <c r="ET351" s="43"/>
      <c r="EU351" s="43"/>
      <c r="EV351" s="43"/>
      <c r="EW351" s="43"/>
      <c r="EX351" s="43"/>
      <c r="EY351" s="43"/>
      <c r="EZ351" s="43"/>
      <c r="FA351" s="43"/>
      <c r="FB351" s="43"/>
      <c r="FC351" s="43"/>
      <c r="FD351" s="43"/>
      <c r="FE351" s="43"/>
      <c r="FF351" s="43"/>
      <c r="FG351" s="43"/>
      <c r="FH351" s="43"/>
      <c r="FI351" s="43"/>
      <c r="FJ351" s="43"/>
      <c r="FK351" s="43"/>
      <c r="FL351" s="43"/>
      <c r="FM351" s="43"/>
      <c r="FN351" s="43"/>
      <c r="FO351" s="43"/>
      <c r="FP351" s="43"/>
      <c r="FQ351" s="43"/>
      <c r="FR351" s="43"/>
      <c r="FS351" s="43"/>
      <c r="FT351" s="43"/>
      <c r="FU351" s="43"/>
      <c r="FV351" s="43"/>
      <c r="FW351" s="43"/>
      <c r="FX351" s="43"/>
      <c r="FY351" s="43"/>
      <c r="FZ351" s="43"/>
      <c r="GA351" s="43"/>
      <c r="GB351" s="43"/>
      <c r="GC351" s="43"/>
      <c r="GD351" s="43"/>
      <c r="GE351" s="43"/>
      <c r="GF351" s="43"/>
      <c r="GG351" s="43"/>
      <c r="GH351" s="43"/>
      <c r="GI351" s="43"/>
      <c r="GJ351" s="43"/>
      <c r="GK351" s="43"/>
      <c r="GL351" s="43"/>
      <c r="GM351" s="43"/>
      <c r="GN351" s="43"/>
      <c r="GO351" s="43"/>
      <c r="GP351" s="43"/>
      <c r="GQ351" s="43"/>
      <c r="GR351" s="43"/>
      <c r="GS351" s="43"/>
      <c r="GT351" s="43"/>
      <c r="GU351" s="43"/>
      <c r="GV351" s="43"/>
      <c r="GW351" s="43"/>
      <c r="GX351" s="43"/>
      <c r="GY351" s="43"/>
      <c r="GZ351" s="43"/>
      <c r="HA351" s="43"/>
      <c r="HB351" s="43"/>
      <c r="HC351" s="43"/>
      <c r="HD351" s="43"/>
      <c r="HE351" s="43"/>
      <c r="HF351" s="43"/>
      <c r="HG351" s="43"/>
      <c r="HH351" s="43"/>
      <c r="HI351" s="43"/>
      <c r="HJ351" s="43"/>
      <c r="HK351" s="43"/>
      <c r="HL351" s="43"/>
      <c r="HM351" s="43"/>
      <c r="HN351" s="43"/>
      <c r="HO351" s="43"/>
      <c r="HP351" s="43"/>
      <c r="HQ351" s="43"/>
      <c r="HR351" s="43"/>
      <c r="HS351" s="43"/>
      <c r="HT351" s="43"/>
      <c r="HU351" s="43"/>
      <c r="HV351" s="43"/>
      <c r="HW351" s="43"/>
      <c r="HX351" s="43"/>
      <c r="HY351" s="43"/>
      <c r="HZ351" s="43"/>
      <c r="IA351" s="43"/>
      <c r="IB351" s="43"/>
      <c r="IC351" s="43"/>
      <c r="ID351" s="43"/>
      <c r="IE351" s="43"/>
      <c r="IF351" s="43"/>
      <c r="IG351" s="43"/>
      <c r="IH351" s="43"/>
      <c r="II351" s="43"/>
      <c r="IJ351" s="43"/>
      <c r="IK351" s="43"/>
      <c r="IL351" s="43"/>
    </row>
    <row r="352" spans="1:246" s="73" customFormat="1" x14ac:dyDescent="0.25">
      <c r="A352" s="44"/>
      <c r="B352" s="43"/>
      <c r="C352" s="47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43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43"/>
      <c r="CZ352" s="43"/>
      <c r="DA352" s="43"/>
      <c r="DB352" s="43"/>
      <c r="DC352" s="43"/>
      <c r="DD352" s="43"/>
      <c r="DE352" s="43"/>
      <c r="DF352" s="43"/>
      <c r="DG352" s="43"/>
      <c r="DH352" s="43"/>
      <c r="DI352" s="43"/>
      <c r="DJ352" s="43"/>
      <c r="DK352" s="43"/>
      <c r="DL352" s="43"/>
      <c r="DM352" s="43"/>
      <c r="DN352" s="43"/>
      <c r="DO352" s="43"/>
      <c r="DP352" s="43"/>
      <c r="DQ352" s="43"/>
      <c r="DR352" s="43"/>
      <c r="DS352" s="43"/>
      <c r="DT352" s="43"/>
      <c r="DU352" s="43"/>
      <c r="DV352" s="43"/>
      <c r="DW352" s="43"/>
      <c r="DX352" s="43"/>
      <c r="DY352" s="43"/>
      <c r="DZ352" s="43"/>
      <c r="EA352" s="43"/>
      <c r="EB352" s="43"/>
      <c r="EC352" s="43"/>
      <c r="ED352" s="43"/>
      <c r="EE352" s="43"/>
      <c r="EF352" s="43"/>
      <c r="EG352" s="43"/>
      <c r="EH352" s="43"/>
      <c r="EI352" s="43"/>
      <c r="EJ352" s="43"/>
      <c r="EK352" s="43"/>
      <c r="EL352" s="43"/>
      <c r="EM352" s="43"/>
      <c r="EN352" s="43"/>
      <c r="EO352" s="43"/>
      <c r="EP352" s="43"/>
      <c r="EQ352" s="43"/>
      <c r="ER352" s="43"/>
      <c r="ES352" s="43"/>
      <c r="ET352" s="43"/>
      <c r="EU352" s="43"/>
      <c r="EV352" s="43"/>
      <c r="EW352" s="43"/>
      <c r="EX352" s="43"/>
      <c r="EY352" s="43"/>
      <c r="EZ352" s="43"/>
      <c r="FA352" s="43"/>
      <c r="FB352" s="43"/>
      <c r="FC352" s="43"/>
      <c r="FD352" s="43"/>
      <c r="FE352" s="43"/>
      <c r="FF352" s="43"/>
      <c r="FG352" s="43"/>
      <c r="FH352" s="43"/>
      <c r="FI352" s="43"/>
      <c r="FJ352" s="43"/>
      <c r="FK352" s="43"/>
      <c r="FL352" s="43"/>
      <c r="FM352" s="43"/>
      <c r="FN352" s="43"/>
      <c r="FO352" s="43"/>
      <c r="FP352" s="43"/>
      <c r="FQ352" s="43"/>
      <c r="FR352" s="43"/>
      <c r="FS352" s="43"/>
      <c r="FT352" s="43"/>
      <c r="FU352" s="43"/>
      <c r="FV352" s="43"/>
      <c r="FW352" s="43"/>
      <c r="FX352" s="43"/>
      <c r="FY352" s="43"/>
      <c r="FZ352" s="43"/>
      <c r="GA352" s="43"/>
      <c r="GB352" s="43"/>
      <c r="GC352" s="43"/>
      <c r="GD352" s="43"/>
      <c r="GE352" s="43"/>
      <c r="GF352" s="43"/>
      <c r="GG352" s="43"/>
      <c r="GH352" s="43"/>
      <c r="GI352" s="43"/>
      <c r="GJ352" s="43"/>
      <c r="GK352" s="43"/>
      <c r="GL352" s="43"/>
      <c r="GM352" s="43"/>
      <c r="GN352" s="43"/>
      <c r="GO352" s="43"/>
      <c r="GP352" s="43"/>
      <c r="GQ352" s="43"/>
      <c r="GR352" s="43"/>
      <c r="GS352" s="43"/>
      <c r="GT352" s="43"/>
      <c r="GU352" s="43"/>
      <c r="GV352" s="43"/>
      <c r="GW352" s="43"/>
      <c r="GX352" s="43"/>
      <c r="GY352" s="43"/>
      <c r="GZ352" s="43"/>
      <c r="HA352" s="43"/>
      <c r="HB352" s="43"/>
      <c r="HC352" s="43"/>
      <c r="HD352" s="43"/>
      <c r="HE352" s="43"/>
      <c r="HF352" s="43"/>
      <c r="HG352" s="43"/>
      <c r="HH352" s="43"/>
      <c r="HI352" s="43"/>
      <c r="HJ352" s="43"/>
      <c r="HK352" s="43"/>
      <c r="HL352" s="43"/>
      <c r="HM352" s="43"/>
      <c r="HN352" s="43"/>
      <c r="HO352" s="43"/>
      <c r="HP352" s="43"/>
      <c r="HQ352" s="43"/>
      <c r="HR352" s="43"/>
      <c r="HS352" s="43"/>
      <c r="HT352" s="43"/>
      <c r="HU352" s="43"/>
      <c r="HV352" s="43"/>
      <c r="HW352" s="43"/>
      <c r="HX352" s="43"/>
      <c r="HY352" s="43"/>
      <c r="HZ352" s="43"/>
      <c r="IA352" s="43"/>
      <c r="IB352" s="43"/>
      <c r="IC352" s="43"/>
      <c r="ID352" s="43"/>
      <c r="IE352" s="43"/>
      <c r="IF352" s="43"/>
      <c r="IG352" s="43"/>
      <c r="IH352" s="43"/>
      <c r="II352" s="43"/>
      <c r="IJ352" s="43"/>
      <c r="IK352" s="43"/>
      <c r="IL352" s="43"/>
    </row>
    <row r="353" spans="1:246" s="73" customFormat="1" x14ac:dyDescent="0.25">
      <c r="A353" s="44"/>
      <c r="B353" s="43"/>
      <c r="C353" s="47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43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43"/>
      <c r="CZ353" s="43"/>
      <c r="DA353" s="43"/>
      <c r="DB353" s="43"/>
      <c r="DC353" s="43"/>
      <c r="DD353" s="43"/>
      <c r="DE353" s="43"/>
      <c r="DF353" s="43"/>
      <c r="DG353" s="43"/>
      <c r="DH353" s="43"/>
      <c r="DI353" s="43"/>
      <c r="DJ353" s="43"/>
      <c r="DK353" s="43"/>
      <c r="DL353" s="43"/>
      <c r="DM353" s="43"/>
      <c r="DN353" s="43"/>
      <c r="DO353" s="43"/>
      <c r="DP353" s="43"/>
      <c r="DQ353" s="43"/>
      <c r="DR353" s="43"/>
      <c r="DS353" s="43"/>
      <c r="DT353" s="43"/>
      <c r="DU353" s="43"/>
      <c r="DV353" s="43"/>
      <c r="DW353" s="43"/>
      <c r="DX353" s="43"/>
      <c r="DY353" s="43"/>
      <c r="DZ353" s="43"/>
      <c r="EA353" s="43"/>
      <c r="EB353" s="43"/>
      <c r="EC353" s="43"/>
      <c r="ED353" s="43"/>
      <c r="EE353" s="43"/>
      <c r="EF353" s="43"/>
      <c r="EG353" s="43"/>
      <c r="EH353" s="43"/>
      <c r="EI353" s="43"/>
      <c r="EJ353" s="43"/>
      <c r="EK353" s="43"/>
      <c r="EL353" s="43"/>
      <c r="EM353" s="43"/>
      <c r="EN353" s="43"/>
      <c r="EO353" s="43"/>
      <c r="EP353" s="43"/>
      <c r="EQ353" s="43"/>
      <c r="ER353" s="43"/>
      <c r="ES353" s="43"/>
      <c r="ET353" s="43"/>
      <c r="EU353" s="43"/>
      <c r="EV353" s="43"/>
      <c r="EW353" s="43"/>
      <c r="EX353" s="43"/>
      <c r="EY353" s="43"/>
      <c r="EZ353" s="43"/>
      <c r="FA353" s="43"/>
      <c r="FB353" s="43"/>
      <c r="FC353" s="43"/>
      <c r="FD353" s="43"/>
      <c r="FE353" s="43"/>
      <c r="FF353" s="43"/>
      <c r="FG353" s="43"/>
      <c r="FH353" s="43"/>
      <c r="FI353" s="43"/>
      <c r="FJ353" s="43"/>
      <c r="FK353" s="43"/>
      <c r="FL353" s="43"/>
      <c r="FM353" s="43"/>
      <c r="FN353" s="43"/>
      <c r="FO353" s="43"/>
      <c r="FP353" s="43"/>
      <c r="FQ353" s="43"/>
      <c r="FR353" s="43"/>
      <c r="FS353" s="43"/>
      <c r="FT353" s="43"/>
      <c r="FU353" s="43"/>
      <c r="FV353" s="43"/>
      <c r="FW353" s="43"/>
      <c r="FX353" s="43"/>
      <c r="FY353" s="43"/>
      <c r="FZ353" s="43"/>
      <c r="GA353" s="43"/>
      <c r="GB353" s="43"/>
      <c r="GC353" s="43"/>
      <c r="GD353" s="43"/>
      <c r="GE353" s="43"/>
      <c r="GF353" s="43"/>
      <c r="GG353" s="43"/>
      <c r="GH353" s="43"/>
      <c r="GI353" s="43"/>
      <c r="GJ353" s="43"/>
      <c r="GK353" s="43"/>
      <c r="GL353" s="43"/>
      <c r="GM353" s="43"/>
      <c r="GN353" s="43"/>
      <c r="GO353" s="43"/>
      <c r="GP353" s="43"/>
      <c r="GQ353" s="43"/>
      <c r="GR353" s="43"/>
      <c r="GS353" s="43"/>
      <c r="GT353" s="43"/>
      <c r="GU353" s="43"/>
      <c r="GV353" s="43"/>
      <c r="GW353" s="43"/>
      <c r="GX353" s="43"/>
      <c r="GY353" s="43"/>
      <c r="GZ353" s="43"/>
      <c r="HA353" s="43"/>
      <c r="HB353" s="43"/>
      <c r="HC353" s="43"/>
      <c r="HD353" s="43"/>
      <c r="HE353" s="43"/>
      <c r="HF353" s="43"/>
      <c r="HG353" s="43"/>
      <c r="HH353" s="43"/>
      <c r="HI353" s="43"/>
      <c r="HJ353" s="43"/>
      <c r="HK353" s="43"/>
      <c r="HL353" s="43"/>
      <c r="HM353" s="43"/>
      <c r="HN353" s="43"/>
      <c r="HO353" s="43"/>
      <c r="HP353" s="43"/>
      <c r="HQ353" s="43"/>
      <c r="HR353" s="43"/>
      <c r="HS353" s="43"/>
      <c r="HT353" s="43"/>
      <c r="HU353" s="43"/>
      <c r="HV353" s="43"/>
      <c r="HW353" s="43"/>
      <c r="HX353" s="43"/>
      <c r="HY353" s="43"/>
      <c r="HZ353" s="43"/>
      <c r="IA353" s="43"/>
      <c r="IB353" s="43"/>
      <c r="IC353" s="43"/>
      <c r="ID353" s="43"/>
      <c r="IE353" s="43"/>
      <c r="IF353" s="43"/>
      <c r="IG353" s="43"/>
      <c r="IH353" s="43"/>
      <c r="II353" s="43"/>
      <c r="IJ353" s="43"/>
      <c r="IK353" s="43"/>
      <c r="IL353" s="43"/>
    </row>
    <row r="354" spans="1:246" s="73" customFormat="1" x14ac:dyDescent="0.25">
      <c r="A354" s="44"/>
      <c r="B354" s="43"/>
      <c r="C354" s="47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43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43"/>
      <c r="CZ354" s="43"/>
      <c r="DA354" s="43"/>
      <c r="DB354" s="43"/>
      <c r="DC354" s="43"/>
      <c r="DD354" s="43"/>
      <c r="DE354" s="43"/>
      <c r="DF354" s="43"/>
      <c r="DG354" s="43"/>
      <c r="DH354" s="43"/>
      <c r="DI354" s="43"/>
      <c r="DJ354" s="43"/>
      <c r="DK354" s="43"/>
      <c r="DL354" s="43"/>
      <c r="DM354" s="43"/>
      <c r="DN354" s="43"/>
      <c r="DO354" s="43"/>
      <c r="DP354" s="43"/>
      <c r="DQ354" s="43"/>
      <c r="DR354" s="43"/>
      <c r="DS354" s="43"/>
      <c r="DT354" s="43"/>
      <c r="DU354" s="43"/>
      <c r="DV354" s="43"/>
      <c r="DW354" s="43"/>
      <c r="DX354" s="43"/>
      <c r="DY354" s="43"/>
      <c r="DZ354" s="43"/>
      <c r="EA354" s="43"/>
      <c r="EB354" s="43"/>
      <c r="EC354" s="43"/>
      <c r="ED354" s="43"/>
      <c r="EE354" s="43"/>
      <c r="EF354" s="43"/>
      <c r="EG354" s="43"/>
      <c r="EH354" s="43"/>
      <c r="EI354" s="43"/>
      <c r="EJ354" s="43"/>
      <c r="EK354" s="43"/>
      <c r="EL354" s="43"/>
      <c r="EM354" s="43"/>
      <c r="EN354" s="43"/>
      <c r="EO354" s="43"/>
      <c r="EP354" s="43"/>
      <c r="EQ354" s="43"/>
      <c r="ER354" s="43"/>
      <c r="ES354" s="43"/>
      <c r="ET354" s="43"/>
      <c r="EU354" s="43"/>
      <c r="EV354" s="43"/>
      <c r="EW354" s="43"/>
      <c r="EX354" s="43"/>
      <c r="EY354" s="43"/>
      <c r="EZ354" s="43"/>
      <c r="FA354" s="43"/>
      <c r="FB354" s="43"/>
      <c r="FC354" s="43"/>
      <c r="FD354" s="43"/>
      <c r="FE354" s="43"/>
      <c r="FF354" s="43"/>
      <c r="FG354" s="43"/>
      <c r="FH354" s="43"/>
      <c r="FI354" s="43"/>
      <c r="FJ354" s="43"/>
      <c r="FK354" s="43"/>
      <c r="FL354" s="43"/>
      <c r="FM354" s="43"/>
      <c r="FN354" s="43"/>
      <c r="FO354" s="43"/>
      <c r="FP354" s="43"/>
      <c r="FQ354" s="43"/>
      <c r="FR354" s="43"/>
      <c r="FS354" s="43"/>
      <c r="FT354" s="43"/>
      <c r="FU354" s="43"/>
      <c r="FV354" s="43"/>
      <c r="FW354" s="43"/>
      <c r="FX354" s="43"/>
      <c r="FY354" s="43"/>
      <c r="FZ354" s="43"/>
      <c r="GA354" s="43"/>
      <c r="GB354" s="43"/>
      <c r="GC354" s="43"/>
      <c r="GD354" s="43"/>
      <c r="GE354" s="43"/>
      <c r="GF354" s="43"/>
      <c r="GG354" s="43"/>
      <c r="GH354" s="43"/>
      <c r="GI354" s="43"/>
      <c r="GJ354" s="43"/>
      <c r="GK354" s="43"/>
      <c r="GL354" s="43"/>
      <c r="GM354" s="43"/>
      <c r="GN354" s="43"/>
      <c r="GO354" s="43"/>
      <c r="GP354" s="43"/>
      <c r="GQ354" s="43"/>
      <c r="GR354" s="43"/>
      <c r="GS354" s="43"/>
      <c r="GT354" s="43"/>
      <c r="GU354" s="43"/>
      <c r="GV354" s="43"/>
      <c r="GW354" s="43"/>
      <c r="GX354" s="43"/>
      <c r="GY354" s="43"/>
      <c r="GZ354" s="43"/>
      <c r="HA354" s="43"/>
      <c r="HB354" s="43"/>
      <c r="HC354" s="43"/>
      <c r="HD354" s="43"/>
      <c r="HE354" s="43"/>
      <c r="HF354" s="43"/>
      <c r="HG354" s="43"/>
      <c r="HH354" s="43"/>
      <c r="HI354" s="43"/>
      <c r="HJ354" s="43"/>
      <c r="HK354" s="43"/>
      <c r="HL354" s="43"/>
      <c r="HM354" s="43"/>
      <c r="HN354" s="43"/>
      <c r="HO354" s="43"/>
      <c r="HP354" s="43"/>
      <c r="HQ354" s="43"/>
      <c r="HR354" s="43"/>
      <c r="HS354" s="43"/>
      <c r="HT354" s="43"/>
      <c r="HU354" s="43"/>
      <c r="HV354" s="43"/>
      <c r="HW354" s="43"/>
      <c r="HX354" s="43"/>
      <c r="HY354" s="43"/>
      <c r="HZ354" s="43"/>
      <c r="IA354" s="43"/>
      <c r="IB354" s="43"/>
      <c r="IC354" s="43"/>
      <c r="ID354" s="43"/>
      <c r="IE354" s="43"/>
      <c r="IF354" s="43"/>
      <c r="IG354" s="43"/>
      <c r="IH354" s="43"/>
      <c r="II354" s="43"/>
      <c r="IJ354" s="43"/>
      <c r="IK354" s="43"/>
      <c r="IL354" s="43"/>
    </row>
    <row r="355" spans="1:246" s="73" customFormat="1" x14ac:dyDescent="0.25">
      <c r="A355" s="44"/>
      <c r="B355" s="43"/>
      <c r="C355" s="47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43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43"/>
      <c r="CZ355" s="43"/>
      <c r="DA355" s="43"/>
      <c r="DB355" s="43"/>
      <c r="DC355" s="43"/>
      <c r="DD355" s="43"/>
      <c r="DE355" s="43"/>
      <c r="DF355" s="43"/>
      <c r="DG355" s="43"/>
      <c r="DH355" s="43"/>
      <c r="DI355" s="43"/>
      <c r="DJ355" s="43"/>
      <c r="DK355" s="43"/>
      <c r="DL355" s="43"/>
      <c r="DM355" s="43"/>
      <c r="DN355" s="43"/>
      <c r="DO355" s="43"/>
      <c r="DP355" s="43"/>
      <c r="DQ355" s="43"/>
      <c r="DR355" s="43"/>
      <c r="DS355" s="43"/>
      <c r="DT355" s="43"/>
      <c r="DU355" s="43"/>
      <c r="DV355" s="43"/>
      <c r="DW355" s="43"/>
      <c r="DX355" s="43"/>
      <c r="DY355" s="43"/>
      <c r="DZ355" s="43"/>
      <c r="EA355" s="43"/>
      <c r="EB355" s="43"/>
      <c r="EC355" s="43"/>
      <c r="ED355" s="43"/>
      <c r="EE355" s="43"/>
      <c r="EF355" s="43"/>
      <c r="EG355" s="43"/>
      <c r="EH355" s="43"/>
      <c r="EI355" s="43"/>
      <c r="EJ355" s="43"/>
      <c r="EK355" s="43"/>
      <c r="EL355" s="43"/>
      <c r="EM355" s="43"/>
      <c r="EN355" s="43"/>
      <c r="EO355" s="43"/>
      <c r="EP355" s="43"/>
      <c r="EQ355" s="43"/>
      <c r="ER355" s="43"/>
      <c r="ES355" s="43"/>
      <c r="ET355" s="43"/>
      <c r="EU355" s="43"/>
      <c r="EV355" s="43"/>
      <c r="EW355" s="43"/>
      <c r="EX355" s="43"/>
      <c r="EY355" s="43"/>
      <c r="EZ355" s="43"/>
      <c r="FA355" s="43"/>
      <c r="FB355" s="43"/>
      <c r="FC355" s="43"/>
      <c r="FD355" s="43"/>
      <c r="FE355" s="43"/>
      <c r="FF355" s="43"/>
      <c r="FG355" s="43"/>
      <c r="FH355" s="43"/>
      <c r="FI355" s="43"/>
      <c r="FJ355" s="43"/>
      <c r="FK355" s="43"/>
      <c r="FL355" s="43"/>
      <c r="FM355" s="43"/>
      <c r="FN355" s="43"/>
      <c r="FO355" s="43"/>
      <c r="FP355" s="43"/>
      <c r="FQ355" s="43"/>
      <c r="FR355" s="43"/>
      <c r="FS355" s="43"/>
      <c r="FT355" s="43"/>
      <c r="FU355" s="43"/>
      <c r="FV355" s="43"/>
      <c r="FW355" s="43"/>
      <c r="FX355" s="43"/>
      <c r="FY355" s="43"/>
      <c r="FZ355" s="43"/>
      <c r="GA355" s="43"/>
      <c r="GB355" s="43"/>
      <c r="GC355" s="43"/>
      <c r="GD355" s="43"/>
      <c r="GE355" s="43"/>
      <c r="GF355" s="43"/>
      <c r="GG355" s="43"/>
      <c r="GH355" s="43"/>
      <c r="GI355" s="43"/>
      <c r="GJ355" s="43"/>
      <c r="GK355" s="43"/>
      <c r="GL355" s="43"/>
      <c r="GM355" s="43"/>
      <c r="GN355" s="43"/>
      <c r="GO355" s="43"/>
      <c r="GP355" s="43"/>
      <c r="GQ355" s="43"/>
      <c r="GR355" s="43"/>
      <c r="GS355" s="43"/>
      <c r="GT355" s="43"/>
      <c r="GU355" s="43"/>
      <c r="GV355" s="43"/>
      <c r="GW355" s="43"/>
      <c r="GX355" s="43"/>
      <c r="GY355" s="43"/>
      <c r="GZ355" s="43"/>
      <c r="HA355" s="43"/>
      <c r="HB355" s="43"/>
      <c r="HC355" s="43"/>
      <c r="HD355" s="43"/>
      <c r="HE355" s="43"/>
      <c r="HF355" s="43"/>
      <c r="HG355" s="43"/>
      <c r="HH355" s="43"/>
      <c r="HI355" s="43"/>
      <c r="HJ355" s="43"/>
      <c r="HK355" s="43"/>
      <c r="HL355" s="43"/>
      <c r="HM355" s="43"/>
      <c r="HN355" s="43"/>
      <c r="HO355" s="43"/>
      <c r="HP355" s="43"/>
      <c r="HQ355" s="43"/>
      <c r="HR355" s="43"/>
      <c r="HS355" s="43"/>
      <c r="HT355" s="43"/>
      <c r="HU355" s="43"/>
      <c r="HV355" s="43"/>
      <c r="HW355" s="43"/>
      <c r="HX355" s="43"/>
      <c r="HY355" s="43"/>
      <c r="HZ355" s="43"/>
      <c r="IA355" s="43"/>
      <c r="IB355" s="43"/>
      <c r="IC355" s="43"/>
      <c r="ID355" s="43"/>
      <c r="IE355" s="43"/>
      <c r="IF355" s="43"/>
      <c r="IG355" s="43"/>
      <c r="IH355" s="43"/>
      <c r="II355" s="43"/>
      <c r="IJ355" s="43"/>
      <c r="IK355" s="43"/>
      <c r="IL355" s="43"/>
    </row>
    <row r="356" spans="1:246" s="73" customFormat="1" x14ac:dyDescent="0.25">
      <c r="A356" s="44"/>
      <c r="B356" s="43"/>
      <c r="C356" s="47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43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43"/>
      <c r="CZ356" s="43"/>
      <c r="DA356" s="43"/>
      <c r="DB356" s="43"/>
      <c r="DC356" s="43"/>
      <c r="DD356" s="43"/>
      <c r="DE356" s="43"/>
      <c r="DF356" s="43"/>
      <c r="DG356" s="43"/>
      <c r="DH356" s="43"/>
      <c r="DI356" s="43"/>
      <c r="DJ356" s="43"/>
      <c r="DK356" s="43"/>
      <c r="DL356" s="43"/>
      <c r="DM356" s="43"/>
      <c r="DN356" s="43"/>
      <c r="DO356" s="43"/>
      <c r="DP356" s="43"/>
      <c r="DQ356" s="43"/>
      <c r="DR356" s="43"/>
      <c r="DS356" s="43"/>
      <c r="DT356" s="43"/>
      <c r="DU356" s="43"/>
      <c r="DV356" s="43"/>
      <c r="DW356" s="43"/>
      <c r="DX356" s="43"/>
      <c r="DY356" s="43"/>
      <c r="DZ356" s="43"/>
      <c r="EA356" s="43"/>
      <c r="EB356" s="43"/>
      <c r="EC356" s="43"/>
      <c r="ED356" s="43"/>
      <c r="EE356" s="43"/>
      <c r="EF356" s="43"/>
      <c r="EG356" s="43"/>
      <c r="EH356" s="43"/>
      <c r="EI356" s="43"/>
      <c r="EJ356" s="43"/>
      <c r="EK356" s="43"/>
      <c r="EL356" s="43"/>
      <c r="EM356" s="43"/>
      <c r="EN356" s="43"/>
      <c r="EO356" s="43"/>
      <c r="EP356" s="43"/>
      <c r="EQ356" s="43"/>
      <c r="ER356" s="43"/>
      <c r="ES356" s="43"/>
      <c r="ET356" s="43"/>
      <c r="EU356" s="43"/>
      <c r="EV356" s="43"/>
      <c r="EW356" s="43"/>
      <c r="EX356" s="43"/>
      <c r="EY356" s="43"/>
      <c r="EZ356" s="43"/>
      <c r="FA356" s="43"/>
      <c r="FB356" s="43"/>
      <c r="FC356" s="43"/>
      <c r="FD356" s="43"/>
      <c r="FE356" s="43"/>
      <c r="FF356" s="43"/>
      <c r="FG356" s="43"/>
      <c r="FH356" s="43"/>
      <c r="FI356" s="43"/>
      <c r="FJ356" s="43"/>
      <c r="FK356" s="43"/>
      <c r="FL356" s="43"/>
      <c r="FM356" s="43"/>
      <c r="FN356" s="43"/>
      <c r="FO356" s="43"/>
      <c r="FP356" s="43"/>
      <c r="FQ356" s="43"/>
      <c r="FR356" s="43"/>
      <c r="FS356" s="43"/>
      <c r="FT356" s="43"/>
      <c r="FU356" s="43"/>
      <c r="FV356" s="43"/>
      <c r="FW356" s="43"/>
      <c r="FX356" s="43"/>
      <c r="FY356" s="43"/>
      <c r="FZ356" s="43"/>
      <c r="GA356" s="43"/>
      <c r="GB356" s="43"/>
      <c r="GC356" s="43"/>
      <c r="GD356" s="43"/>
      <c r="GE356" s="43"/>
      <c r="GF356" s="43"/>
      <c r="GG356" s="43"/>
      <c r="GH356" s="43"/>
      <c r="GI356" s="43"/>
      <c r="GJ356" s="43"/>
      <c r="GK356" s="43"/>
      <c r="GL356" s="43"/>
      <c r="GM356" s="43"/>
      <c r="GN356" s="43"/>
      <c r="GO356" s="43"/>
      <c r="GP356" s="43"/>
      <c r="GQ356" s="43"/>
      <c r="GR356" s="43"/>
      <c r="GS356" s="43"/>
      <c r="GT356" s="43"/>
      <c r="GU356" s="43"/>
      <c r="GV356" s="43"/>
      <c r="GW356" s="43"/>
      <c r="GX356" s="43"/>
      <c r="GY356" s="43"/>
      <c r="GZ356" s="43"/>
      <c r="HA356" s="43"/>
      <c r="HB356" s="43"/>
      <c r="HC356" s="43"/>
      <c r="HD356" s="43"/>
      <c r="HE356" s="43"/>
      <c r="HF356" s="43"/>
      <c r="HG356" s="43"/>
      <c r="HH356" s="43"/>
      <c r="HI356" s="43"/>
      <c r="HJ356" s="43"/>
      <c r="HK356" s="43"/>
      <c r="HL356" s="43"/>
      <c r="HM356" s="43"/>
      <c r="HN356" s="43"/>
      <c r="HO356" s="43"/>
      <c r="HP356" s="43"/>
      <c r="HQ356" s="43"/>
      <c r="HR356" s="43"/>
      <c r="HS356" s="43"/>
      <c r="HT356" s="43"/>
      <c r="HU356" s="43"/>
      <c r="HV356" s="43"/>
      <c r="HW356" s="43"/>
      <c r="HX356" s="43"/>
      <c r="HY356" s="43"/>
      <c r="HZ356" s="43"/>
      <c r="IA356" s="43"/>
      <c r="IB356" s="43"/>
      <c r="IC356" s="43"/>
      <c r="ID356" s="43"/>
      <c r="IE356" s="43"/>
      <c r="IF356" s="43"/>
      <c r="IG356" s="43"/>
      <c r="IH356" s="43"/>
      <c r="II356" s="43"/>
      <c r="IJ356" s="43"/>
      <c r="IK356" s="43"/>
      <c r="IL356" s="43"/>
    </row>
    <row r="357" spans="1:246" s="73" customFormat="1" x14ac:dyDescent="0.25">
      <c r="A357" s="44"/>
      <c r="B357" s="43"/>
      <c r="C357" s="47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43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43"/>
      <c r="CZ357" s="43"/>
      <c r="DA357" s="43"/>
      <c r="DB357" s="43"/>
      <c r="DC357" s="43"/>
      <c r="DD357" s="43"/>
      <c r="DE357" s="43"/>
      <c r="DF357" s="43"/>
      <c r="DG357" s="43"/>
      <c r="DH357" s="43"/>
      <c r="DI357" s="43"/>
      <c r="DJ357" s="43"/>
      <c r="DK357" s="43"/>
      <c r="DL357" s="43"/>
      <c r="DM357" s="43"/>
      <c r="DN357" s="43"/>
      <c r="DO357" s="43"/>
      <c r="DP357" s="43"/>
      <c r="DQ357" s="43"/>
      <c r="DR357" s="43"/>
      <c r="DS357" s="43"/>
      <c r="DT357" s="43"/>
      <c r="DU357" s="43"/>
      <c r="DV357" s="43"/>
      <c r="DW357" s="43"/>
      <c r="DX357" s="43"/>
      <c r="DY357" s="43"/>
      <c r="DZ357" s="43"/>
      <c r="EA357" s="43"/>
      <c r="EB357" s="43"/>
      <c r="EC357" s="43"/>
      <c r="ED357" s="43"/>
      <c r="EE357" s="43"/>
      <c r="EF357" s="43"/>
      <c r="EG357" s="43"/>
      <c r="EH357" s="43"/>
      <c r="EI357" s="43"/>
      <c r="EJ357" s="43"/>
      <c r="EK357" s="43"/>
      <c r="EL357" s="43"/>
      <c r="EM357" s="43"/>
      <c r="EN357" s="43"/>
      <c r="EO357" s="43"/>
      <c r="EP357" s="43"/>
      <c r="EQ357" s="43"/>
      <c r="ER357" s="43"/>
      <c r="ES357" s="43"/>
      <c r="ET357" s="43"/>
      <c r="EU357" s="43"/>
      <c r="EV357" s="43"/>
      <c r="EW357" s="43"/>
      <c r="EX357" s="43"/>
      <c r="EY357" s="43"/>
      <c r="EZ357" s="43"/>
      <c r="FA357" s="43"/>
      <c r="FB357" s="43"/>
      <c r="FC357" s="43"/>
      <c r="FD357" s="43"/>
      <c r="FE357" s="43"/>
      <c r="FF357" s="43"/>
      <c r="FG357" s="43"/>
      <c r="FH357" s="43"/>
      <c r="FI357" s="43"/>
      <c r="FJ357" s="43"/>
      <c r="FK357" s="43"/>
      <c r="FL357" s="43"/>
      <c r="FM357" s="43"/>
      <c r="FN357" s="43"/>
      <c r="FO357" s="43"/>
      <c r="FP357" s="43"/>
      <c r="FQ357" s="43"/>
      <c r="FR357" s="43"/>
      <c r="FS357" s="43"/>
      <c r="FT357" s="43"/>
      <c r="FU357" s="43"/>
      <c r="FV357" s="43"/>
      <c r="FW357" s="43"/>
      <c r="FX357" s="43"/>
      <c r="FY357" s="43"/>
      <c r="FZ357" s="43"/>
      <c r="GA357" s="43"/>
      <c r="GB357" s="43"/>
      <c r="GC357" s="43"/>
      <c r="GD357" s="43"/>
      <c r="GE357" s="43"/>
      <c r="GF357" s="43"/>
      <c r="GG357" s="43"/>
      <c r="GH357" s="43"/>
      <c r="GI357" s="43"/>
      <c r="GJ357" s="43"/>
      <c r="GK357" s="43"/>
      <c r="GL357" s="43"/>
      <c r="GM357" s="43"/>
      <c r="GN357" s="43"/>
      <c r="GO357" s="43"/>
      <c r="GP357" s="43"/>
      <c r="GQ357" s="43"/>
      <c r="GR357" s="43"/>
      <c r="GS357" s="43"/>
      <c r="GT357" s="43"/>
      <c r="GU357" s="43"/>
      <c r="GV357" s="43"/>
      <c r="GW357" s="43"/>
      <c r="GX357" s="43"/>
      <c r="GY357" s="43"/>
      <c r="GZ357" s="43"/>
      <c r="HA357" s="43"/>
      <c r="HB357" s="43"/>
      <c r="HC357" s="43"/>
      <c r="HD357" s="43"/>
      <c r="HE357" s="43"/>
      <c r="HF357" s="43"/>
      <c r="HG357" s="43"/>
      <c r="HH357" s="43"/>
      <c r="HI357" s="43"/>
      <c r="HJ357" s="43"/>
      <c r="HK357" s="43"/>
      <c r="HL357" s="43"/>
      <c r="HM357" s="43"/>
      <c r="HN357" s="43"/>
      <c r="HO357" s="43"/>
      <c r="HP357" s="43"/>
      <c r="HQ357" s="43"/>
      <c r="HR357" s="43"/>
      <c r="HS357" s="43"/>
      <c r="HT357" s="43"/>
      <c r="HU357" s="43"/>
      <c r="HV357" s="43"/>
      <c r="HW357" s="43"/>
      <c r="HX357" s="43"/>
      <c r="HY357" s="43"/>
      <c r="HZ357" s="43"/>
      <c r="IA357" s="43"/>
      <c r="IB357" s="43"/>
      <c r="IC357" s="43"/>
      <c r="ID357" s="43"/>
      <c r="IE357" s="43"/>
      <c r="IF357" s="43"/>
      <c r="IG357" s="43"/>
      <c r="IH357" s="43"/>
      <c r="II357" s="43"/>
      <c r="IJ357" s="43"/>
      <c r="IK357" s="43"/>
      <c r="IL357" s="43"/>
    </row>
    <row r="358" spans="1:246" s="73" customFormat="1" x14ac:dyDescent="0.25">
      <c r="A358" s="44"/>
      <c r="B358" s="43"/>
      <c r="C358" s="47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43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43"/>
      <c r="CZ358" s="43"/>
      <c r="DA358" s="43"/>
      <c r="DB358" s="43"/>
      <c r="DC358" s="43"/>
      <c r="DD358" s="43"/>
      <c r="DE358" s="43"/>
      <c r="DF358" s="43"/>
      <c r="DG358" s="43"/>
      <c r="DH358" s="43"/>
      <c r="DI358" s="43"/>
      <c r="DJ358" s="43"/>
      <c r="DK358" s="43"/>
      <c r="DL358" s="43"/>
      <c r="DM358" s="43"/>
      <c r="DN358" s="43"/>
      <c r="DO358" s="43"/>
      <c r="DP358" s="43"/>
      <c r="DQ358" s="43"/>
      <c r="DR358" s="43"/>
      <c r="DS358" s="43"/>
      <c r="DT358" s="43"/>
      <c r="DU358" s="43"/>
      <c r="DV358" s="43"/>
      <c r="DW358" s="43"/>
      <c r="DX358" s="43"/>
      <c r="DY358" s="43"/>
      <c r="DZ358" s="43"/>
      <c r="EA358" s="43"/>
      <c r="EB358" s="43"/>
      <c r="EC358" s="43"/>
      <c r="ED358" s="43"/>
      <c r="EE358" s="43"/>
      <c r="EF358" s="43"/>
      <c r="EG358" s="43"/>
      <c r="EH358" s="43"/>
      <c r="EI358" s="43"/>
      <c r="EJ358" s="43"/>
      <c r="EK358" s="43"/>
      <c r="EL358" s="43"/>
      <c r="EM358" s="43"/>
      <c r="EN358" s="43"/>
      <c r="EO358" s="43"/>
      <c r="EP358" s="43"/>
      <c r="EQ358" s="43"/>
      <c r="ER358" s="43"/>
      <c r="ES358" s="43"/>
      <c r="ET358" s="43"/>
      <c r="EU358" s="43"/>
      <c r="EV358" s="43"/>
      <c r="EW358" s="43"/>
      <c r="EX358" s="43"/>
      <c r="EY358" s="43"/>
      <c r="EZ358" s="43"/>
      <c r="FA358" s="43"/>
      <c r="FB358" s="43"/>
      <c r="FC358" s="43"/>
      <c r="FD358" s="43"/>
      <c r="FE358" s="43"/>
      <c r="FF358" s="43"/>
      <c r="FG358" s="43"/>
      <c r="FH358" s="43"/>
      <c r="FI358" s="43"/>
      <c r="FJ358" s="43"/>
      <c r="FK358" s="43"/>
      <c r="FL358" s="43"/>
      <c r="FM358" s="43"/>
      <c r="FN358" s="43"/>
      <c r="FO358" s="43"/>
      <c r="FP358" s="43"/>
      <c r="FQ358" s="43"/>
      <c r="FR358" s="43"/>
      <c r="FS358" s="43"/>
      <c r="FT358" s="43"/>
      <c r="FU358" s="43"/>
      <c r="FV358" s="43"/>
      <c r="FW358" s="43"/>
      <c r="FX358" s="43"/>
      <c r="FY358" s="43"/>
      <c r="FZ358" s="43"/>
      <c r="GA358" s="43"/>
      <c r="GB358" s="43"/>
      <c r="GC358" s="43"/>
      <c r="GD358" s="43"/>
      <c r="GE358" s="43"/>
      <c r="GF358" s="43"/>
      <c r="GG358" s="43"/>
      <c r="GH358" s="43"/>
      <c r="GI358" s="43"/>
      <c r="GJ358" s="43"/>
      <c r="GK358" s="43"/>
      <c r="GL358" s="43"/>
      <c r="GM358" s="43"/>
      <c r="GN358" s="43"/>
      <c r="GO358" s="43"/>
      <c r="GP358" s="43"/>
      <c r="GQ358" s="43"/>
      <c r="GR358" s="43"/>
      <c r="GS358" s="43"/>
      <c r="GT358" s="43"/>
      <c r="GU358" s="43"/>
      <c r="GV358" s="43"/>
      <c r="GW358" s="43"/>
      <c r="GX358" s="43"/>
      <c r="GY358" s="43"/>
      <c r="GZ358" s="43"/>
      <c r="HA358" s="43"/>
      <c r="HB358" s="43"/>
      <c r="HC358" s="43"/>
      <c r="HD358" s="43"/>
      <c r="HE358" s="43"/>
      <c r="HF358" s="43"/>
      <c r="HG358" s="43"/>
      <c r="HH358" s="43"/>
      <c r="HI358" s="43"/>
      <c r="HJ358" s="43"/>
      <c r="HK358" s="43"/>
      <c r="HL358" s="43"/>
      <c r="HM358" s="43"/>
      <c r="HN358" s="43"/>
      <c r="HO358" s="43"/>
      <c r="HP358" s="43"/>
      <c r="HQ358" s="43"/>
      <c r="HR358" s="43"/>
      <c r="HS358" s="43"/>
      <c r="HT358" s="43"/>
      <c r="HU358" s="43"/>
      <c r="HV358" s="43"/>
      <c r="HW358" s="43"/>
      <c r="HX358" s="43"/>
      <c r="HY358" s="43"/>
      <c r="HZ358" s="43"/>
      <c r="IA358" s="43"/>
      <c r="IB358" s="43"/>
      <c r="IC358" s="43"/>
      <c r="ID358" s="43"/>
      <c r="IE358" s="43"/>
      <c r="IF358" s="43"/>
      <c r="IG358" s="43"/>
      <c r="IH358" s="43"/>
      <c r="II358" s="43"/>
      <c r="IJ358" s="43"/>
      <c r="IK358" s="43"/>
      <c r="IL358" s="43"/>
    </row>
    <row r="359" spans="1:246" s="73" customFormat="1" x14ac:dyDescent="0.25">
      <c r="A359" s="44"/>
      <c r="B359" s="43"/>
      <c r="C359" s="47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43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43"/>
      <c r="CZ359" s="43"/>
      <c r="DA359" s="43"/>
      <c r="DB359" s="43"/>
      <c r="DC359" s="43"/>
      <c r="DD359" s="43"/>
      <c r="DE359" s="43"/>
      <c r="DF359" s="43"/>
      <c r="DG359" s="43"/>
      <c r="DH359" s="43"/>
      <c r="DI359" s="43"/>
      <c r="DJ359" s="43"/>
      <c r="DK359" s="43"/>
      <c r="DL359" s="43"/>
      <c r="DM359" s="43"/>
      <c r="DN359" s="43"/>
      <c r="DO359" s="43"/>
      <c r="DP359" s="43"/>
      <c r="DQ359" s="43"/>
      <c r="DR359" s="43"/>
      <c r="DS359" s="43"/>
      <c r="DT359" s="43"/>
      <c r="DU359" s="43"/>
      <c r="DV359" s="43"/>
      <c r="DW359" s="43"/>
      <c r="DX359" s="43"/>
      <c r="DY359" s="43"/>
      <c r="DZ359" s="43"/>
      <c r="EA359" s="43"/>
      <c r="EB359" s="43"/>
      <c r="EC359" s="43"/>
      <c r="ED359" s="43"/>
      <c r="EE359" s="43"/>
      <c r="EF359" s="43"/>
      <c r="EG359" s="43"/>
      <c r="EH359" s="43"/>
      <c r="EI359" s="43"/>
      <c r="EJ359" s="43"/>
      <c r="EK359" s="43"/>
      <c r="EL359" s="43"/>
      <c r="EM359" s="43"/>
      <c r="EN359" s="43"/>
      <c r="EO359" s="43"/>
      <c r="EP359" s="43"/>
      <c r="EQ359" s="43"/>
      <c r="ER359" s="43"/>
      <c r="ES359" s="43"/>
      <c r="ET359" s="43"/>
      <c r="EU359" s="43"/>
      <c r="EV359" s="43"/>
      <c r="EW359" s="43"/>
      <c r="EX359" s="43"/>
      <c r="EY359" s="43"/>
      <c r="EZ359" s="43"/>
      <c r="FA359" s="43"/>
      <c r="FB359" s="43"/>
      <c r="FC359" s="43"/>
      <c r="FD359" s="43"/>
      <c r="FE359" s="43"/>
      <c r="FF359" s="43"/>
      <c r="FG359" s="43"/>
      <c r="FH359" s="43"/>
      <c r="FI359" s="43"/>
      <c r="FJ359" s="43"/>
      <c r="FK359" s="43"/>
      <c r="FL359" s="43"/>
      <c r="FM359" s="43"/>
      <c r="FN359" s="43"/>
      <c r="FO359" s="43"/>
      <c r="FP359" s="43"/>
      <c r="FQ359" s="43"/>
      <c r="FR359" s="43"/>
      <c r="FS359" s="43"/>
      <c r="FT359" s="43"/>
      <c r="FU359" s="43"/>
      <c r="FV359" s="43"/>
      <c r="FW359" s="43"/>
      <c r="FX359" s="43"/>
      <c r="FY359" s="43"/>
      <c r="FZ359" s="43"/>
      <c r="GA359" s="43"/>
      <c r="GB359" s="43"/>
      <c r="GC359" s="43"/>
      <c r="GD359" s="43"/>
      <c r="GE359" s="43"/>
      <c r="GF359" s="43"/>
      <c r="GG359" s="43"/>
      <c r="GH359" s="43"/>
      <c r="GI359" s="43"/>
      <c r="GJ359" s="43"/>
      <c r="GK359" s="43"/>
      <c r="GL359" s="43"/>
      <c r="GM359" s="43"/>
      <c r="GN359" s="43"/>
      <c r="GO359" s="43"/>
      <c r="GP359" s="43"/>
      <c r="GQ359" s="43"/>
      <c r="GR359" s="43"/>
      <c r="GS359" s="43"/>
      <c r="GT359" s="43"/>
      <c r="GU359" s="43"/>
      <c r="GV359" s="43"/>
      <c r="GW359" s="43"/>
      <c r="GX359" s="43"/>
      <c r="GY359" s="43"/>
      <c r="GZ359" s="43"/>
      <c r="HA359" s="43"/>
      <c r="HB359" s="43"/>
      <c r="HC359" s="43"/>
      <c r="HD359" s="43"/>
      <c r="HE359" s="43"/>
      <c r="HF359" s="43"/>
      <c r="HG359" s="43"/>
      <c r="HH359" s="43"/>
      <c r="HI359" s="43"/>
      <c r="HJ359" s="43"/>
      <c r="HK359" s="43"/>
      <c r="HL359" s="43"/>
      <c r="HM359" s="43"/>
      <c r="HN359" s="43"/>
      <c r="HO359" s="43"/>
      <c r="HP359" s="43"/>
      <c r="HQ359" s="43"/>
      <c r="HR359" s="43"/>
      <c r="HS359" s="43"/>
      <c r="HT359" s="43"/>
      <c r="HU359" s="43"/>
      <c r="HV359" s="43"/>
      <c r="HW359" s="43"/>
      <c r="HX359" s="43"/>
      <c r="HY359" s="43"/>
      <c r="HZ359" s="43"/>
      <c r="IA359" s="43"/>
      <c r="IB359" s="43"/>
      <c r="IC359" s="43"/>
      <c r="ID359" s="43"/>
      <c r="IE359" s="43"/>
      <c r="IF359" s="43"/>
      <c r="IG359" s="43"/>
      <c r="IH359" s="43"/>
      <c r="II359" s="43"/>
      <c r="IJ359" s="43"/>
      <c r="IK359" s="43"/>
      <c r="IL359" s="43"/>
    </row>
    <row r="360" spans="1:246" s="73" customFormat="1" x14ac:dyDescent="0.25">
      <c r="A360" s="44"/>
      <c r="B360" s="43"/>
      <c r="C360" s="47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43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43"/>
      <c r="CZ360" s="43"/>
      <c r="DA360" s="43"/>
      <c r="DB360" s="43"/>
      <c r="DC360" s="43"/>
      <c r="DD360" s="43"/>
      <c r="DE360" s="43"/>
      <c r="DF360" s="43"/>
      <c r="DG360" s="43"/>
      <c r="DH360" s="43"/>
      <c r="DI360" s="43"/>
      <c r="DJ360" s="43"/>
      <c r="DK360" s="43"/>
      <c r="DL360" s="43"/>
      <c r="DM360" s="43"/>
      <c r="DN360" s="43"/>
      <c r="DO360" s="43"/>
      <c r="DP360" s="43"/>
      <c r="DQ360" s="43"/>
      <c r="DR360" s="43"/>
      <c r="DS360" s="43"/>
      <c r="DT360" s="43"/>
      <c r="DU360" s="43"/>
      <c r="DV360" s="43"/>
      <c r="DW360" s="43"/>
      <c r="DX360" s="43"/>
      <c r="DY360" s="43"/>
      <c r="DZ360" s="43"/>
      <c r="EA360" s="43"/>
      <c r="EB360" s="43"/>
      <c r="EC360" s="43"/>
      <c r="ED360" s="43"/>
      <c r="EE360" s="43"/>
      <c r="EF360" s="43"/>
      <c r="EG360" s="43"/>
      <c r="EH360" s="43"/>
      <c r="EI360" s="43"/>
      <c r="EJ360" s="43"/>
      <c r="EK360" s="43"/>
      <c r="EL360" s="43"/>
      <c r="EM360" s="43"/>
      <c r="EN360" s="43"/>
      <c r="EO360" s="43"/>
      <c r="EP360" s="43"/>
      <c r="EQ360" s="43"/>
      <c r="ER360" s="43"/>
      <c r="ES360" s="43"/>
      <c r="ET360" s="43"/>
      <c r="EU360" s="43"/>
      <c r="EV360" s="43"/>
      <c r="EW360" s="43"/>
      <c r="EX360" s="43"/>
      <c r="EY360" s="43"/>
      <c r="EZ360" s="43"/>
      <c r="FA360" s="43"/>
      <c r="FB360" s="43"/>
      <c r="FC360" s="43"/>
      <c r="FD360" s="43"/>
      <c r="FE360" s="43"/>
      <c r="FF360" s="43"/>
      <c r="FG360" s="43"/>
      <c r="FH360" s="43"/>
      <c r="FI360" s="43"/>
      <c r="FJ360" s="43"/>
      <c r="FK360" s="43"/>
      <c r="FL360" s="43"/>
      <c r="FM360" s="43"/>
      <c r="FN360" s="43"/>
      <c r="FO360" s="43"/>
      <c r="FP360" s="43"/>
      <c r="FQ360" s="43"/>
      <c r="FR360" s="43"/>
      <c r="FS360" s="43"/>
      <c r="FT360" s="43"/>
      <c r="FU360" s="43"/>
      <c r="FV360" s="43"/>
      <c r="FW360" s="43"/>
      <c r="FX360" s="43"/>
      <c r="FY360" s="43"/>
      <c r="FZ360" s="43"/>
      <c r="GA360" s="43"/>
      <c r="GB360" s="43"/>
      <c r="GC360" s="43"/>
      <c r="GD360" s="43"/>
      <c r="GE360" s="43"/>
      <c r="GF360" s="43"/>
      <c r="GG360" s="43"/>
      <c r="GH360" s="43"/>
      <c r="GI360" s="43"/>
      <c r="GJ360" s="43"/>
      <c r="GK360" s="43"/>
      <c r="GL360" s="43"/>
      <c r="GM360" s="43"/>
      <c r="GN360" s="43"/>
      <c r="GO360" s="43"/>
      <c r="GP360" s="43"/>
      <c r="GQ360" s="43"/>
      <c r="GR360" s="43"/>
      <c r="GS360" s="43"/>
      <c r="GT360" s="43"/>
      <c r="GU360" s="43"/>
      <c r="GV360" s="43"/>
      <c r="GW360" s="43"/>
      <c r="GX360" s="43"/>
      <c r="GY360" s="43"/>
      <c r="GZ360" s="43"/>
      <c r="HA360" s="43"/>
      <c r="HB360" s="43"/>
      <c r="HC360" s="43"/>
      <c r="HD360" s="43"/>
      <c r="HE360" s="43"/>
      <c r="HF360" s="43"/>
      <c r="HG360" s="43"/>
      <c r="HH360" s="43"/>
      <c r="HI360" s="43"/>
      <c r="HJ360" s="43"/>
      <c r="HK360" s="43"/>
      <c r="HL360" s="43"/>
      <c r="HM360" s="43"/>
      <c r="HN360" s="43"/>
      <c r="HO360" s="43"/>
      <c r="HP360" s="43"/>
      <c r="HQ360" s="43"/>
      <c r="HR360" s="43"/>
      <c r="HS360" s="43"/>
      <c r="HT360" s="43"/>
      <c r="HU360" s="43"/>
      <c r="HV360" s="43"/>
      <c r="HW360" s="43"/>
      <c r="HX360" s="43"/>
      <c r="HY360" s="43"/>
      <c r="HZ360" s="43"/>
      <c r="IA360" s="43"/>
      <c r="IB360" s="43"/>
      <c r="IC360" s="43"/>
      <c r="ID360" s="43"/>
      <c r="IE360" s="43"/>
      <c r="IF360" s="43"/>
      <c r="IG360" s="43"/>
      <c r="IH360" s="43"/>
      <c r="II360" s="43"/>
      <c r="IJ360" s="43"/>
      <c r="IK360" s="43"/>
      <c r="IL360" s="43"/>
    </row>
    <row r="361" spans="1:246" s="73" customFormat="1" x14ac:dyDescent="0.25">
      <c r="A361" s="44"/>
      <c r="B361" s="43"/>
      <c r="C361" s="47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43"/>
      <c r="CZ361" s="43"/>
      <c r="DA361" s="43"/>
      <c r="DB361" s="43"/>
      <c r="DC361" s="43"/>
      <c r="DD361" s="43"/>
      <c r="DE361" s="43"/>
      <c r="DF361" s="43"/>
      <c r="DG361" s="43"/>
      <c r="DH361" s="43"/>
      <c r="DI361" s="43"/>
      <c r="DJ361" s="43"/>
      <c r="DK361" s="43"/>
      <c r="DL361" s="43"/>
      <c r="DM361" s="43"/>
      <c r="DN361" s="43"/>
      <c r="DO361" s="43"/>
      <c r="DP361" s="43"/>
      <c r="DQ361" s="43"/>
      <c r="DR361" s="43"/>
      <c r="DS361" s="43"/>
      <c r="DT361" s="43"/>
      <c r="DU361" s="43"/>
      <c r="DV361" s="43"/>
      <c r="DW361" s="43"/>
      <c r="DX361" s="43"/>
      <c r="DY361" s="43"/>
      <c r="DZ361" s="43"/>
      <c r="EA361" s="43"/>
      <c r="EB361" s="43"/>
      <c r="EC361" s="43"/>
      <c r="ED361" s="43"/>
      <c r="EE361" s="43"/>
      <c r="EF361" s="43"/>
      <c r="EG361" s="43"/>
      <c r="EH361" s="43"/>
      <c r="EI361" s="43"/>
      <c r="EJ361" s="43"/>
      <c r="EK361" s="43"/>
      <c r="EL361" s="43"/>
      <c r="EM361" s="43"/>
      <c r="EN361" s="43"/>
      <c r="EO361" s="43"/>
      <c r="EP361" s="43"/>
      <c r="EQ361" s="43"/>
      <c r="ER361" s="43"/>
      <c r="ES361" s="43"/>
      <c r="ET361" s="43"/>
      <c r="EU361" s="43"/>
      <c r="EV361" s="43"/>
      <c r="EW361" s="43"/>
      <c r="EX361" s="43"/>
      <c r="EY361" s="43"/>
      <c r="EZ361" s="43"/>
      <c r="FA361" s="43"/>
      <c r="FB361" s="43"/>
      <c r="FC361" s="43"/>
      <c r="FD361" s="43"/>
      <c r="FE361" s="43"/>
      <c r="FF361" s="43"/>
      <c r="FG361" s="43"/>
      <c r="FH361" s="43"/>
      <c r="FI361" s="43"/>
      <c r="FJ361" s="43"/>
      <c r="FK361" s="43"/>
      <c r="FL361" s="43"/>
      <c r="FM361" s="43"/>
      <c r="FN361" s="43"/>
      <c r="FO361" s="43"/>
      <c r="FP361" s="43"/>
      <c r="FQ361" s="43"/>
      <c r="FR361" s="43"/>
      <c r="FS361" s="43"/>
      <c r="FT361" s="43"/>
      <c r="FU361" s="43"/>
      <c r="FV361" s="43"/>
      <c r="FW361" s="43"/>
      <c r="FX361" s="43"/>
      <c r="FY361" s="43"/>
      <c r="FZ361" s="43"/>
      <c r="GA361" s="43"/>
      <c r="GB361" s="43"/>
      <c r="GC361" s="43"/>
      <c r="GD361" s="43"/>
      <c r="GE361" s="43"/>
      <c r="GF361" s="43"/>
      <c r="GG361" s="43"/>
      <c r="GH361" s="43"/>
      <c r="GI361" s="43"/>
      <c r="GJ361" s="43"/>
      <c r="GK361" s="43"/>
      <c r="GL361" s="43"/>
      <c r="GM361" s="43"/>
      <c r="GN361" s="43"/>
      <c r="GO361" s="43"/>
      <c r="GP361" s="43"/>
      <c r="GQ361" s="43"/>
      <c r="GR361" s="43"/>
      <c r="GS361" s="43"/>
      <c r="GT361" s="43"/>
      <c r="GU361" s="43"/>
      <c r="GV361" s="43"/>
      <c r="GW361" s="43"/>
      <c r="GX361" s="43"/>
      <c r="GY361" s="43"/>
      <c r="GZ361" s="43"/>
      <c r="HA361" s="43"/>
      <c r="HB361" s="43"/>
      <c r="HC361" s="43"/>
      <c r="HD361" s="43"/>
      <c r="HE361" s="43"/>
      <c r="HF361" s="43"/>
      <c r="HG361" s="43"/>
      <c r="HH361" s="43"/>
      <c r="HI361" s="43"/>
      <c r="HJ361" s="43"/>
      <c r="HK361" s="43"/>
      <c r="HL361" s="43"/>
      <c r="HM361" s="43"/>
      <c r="HN361" s="43"/>
      <c r="HO361" s="43"/>
      <c r="HP361" s="43"/>
      <c r="HQ361" s="43"/>
      <c r="HR361" s="43"/>
      <c r="HS361" s="43"/>
      <c r="HT361" s="43"/>
      <c r="HU361" s="43"/>
      <c r="HV361" s="43"/>
      <c r="HW361" s="43"/>
      <c r="HX361" s="43"/>
      <c r="HY361" s="43"/>
      <c r="HZ361" s="43"/>
      <c r="IA361" s="43"/>
      <c r="IB361" s="43"/>
      <c r="IC361" s="43"/>
      <c r="ID361" s="43"/>
      <c r="IE361" s="43"/>
      <c r="IF361" s="43"/>
      <c r="IG361" s="43"/>
      <c r="IH361" s="43"/>
      <c r="II361" s="43"/>
      <c r="IJ361" s="43"/>
      <c r="IK361" s="43"/>
      <c r="IL361" s="43"/>
    </row>
    <row r="362" spans="1:246" s="73" customFormat="1" x14ac:dyDescent="0.25">
      <c r="A362" s="44"/>
      <c r="B362" s="43"/>
      <c r="C362" s="47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43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43"/>
      <c r="CZ362" s="43"/>
      <c r="DA362" s="43"/>
      <c r="DB362" s="43"/>
      <c r="DC362" s="43"/>
      <c r="DD362" s="43"/>
      <c r="DE362" s="43"/>
      <c r="DF362" s="43"/>
      <c r="DG362" s="43"/>
      <c r="DH362" s="43"/>
      <c r="DI362" s="43"/>
      <c r="DJ362" s="43"/>
      <c r="DK362" s="43"/>
      <c r="DL362" s="43"/>
      <c r="DM362" s="43"/>
      <c r="DN362" s="43"/>
      <c r="DO362" s="43"/>
      <c r="DP362" s="43"/>
      <c r="DQ362" s="43"/>
      <c r="DR362" s="43"/>
      <c r="DS362" s="43"/>
      <c r="DT362" s="43"/>
      <c r="DU362" s="43"/>
      <c r="DV362" s="43"/>
      <c r="DW362" s="43"/>
      <c r="DX362" s="43"/>
      <c r="DY362" s="43"/>
      <c r="DZ362" s="43"/>
      <c r="EA362" s="43"/>
      <c r="EB362" s="43"/>
      <c r="EC362" s="43"/>
      <c r="ED362" s="43"/>
      <c r="EE362" s="43"/>
      <c r="EF362" s="43"/>
      <c r="EG362" s="43"/>
      <c r="EH362" s="43"/>
      <c r="EI362" s="43"/>
      <c r="EJ362" s="43"/>
      <c r="EK362" s="43"/>
      <c r="EL362" s="43"/>
      <c r="EM362" s="43"/>
      <c r="EN362" s="43"/>
      <c r="EO362" s="43"/>
      <c r="EP362" s="43"/>
      <c r="EQ362" s="43"/>
      <c r="ER362" s="43"/>
      <c r="ES362" s="43"/>
      <c r="ET362" s="43"/>
      <c r="EU362" s="43"/>
      <c r="EV362" s="43"/>
      <c r="EW362" s="43"/>
      <c r="EX362" s="43"/>
      <c r="EY362" s="43"/>
      <c r="EZ362" s="43"/>
      <c r="FA362" s="43"/>
      <c r="FB362" s="43"/>
      <c r="FC362" s="43"/>
      <c r="FD362" s="43"/>
      <c r="FE362" s="43"/>
      <c r="FF362" s="43"/>
      <c r="FG362" s="43"/>
      <c r="FH362" s="43"/>
      <c r="FI362" s="43"/>
      <c r="FJ362" s="43"/>
      <c r="FK362" s="43"/>
      <c r="FL362" s="43"/>
      <c r="FM362" s="43"/>
      <c r="FN362" s="43"/>
      <c r="FO362" s="43"/>
      <c r="FP362" s="43"/>
      <c r="FQ362" s="43"/>
      <c r="FR362" s="43"/>
      <c r="FS362" s="43"/>
      <c r="FT362" s="43"/>
      <c r="FU362" s="43"/>
      <c r="FV362" s="43"/>
      <c r="FW362" s="43"/>
      <c r="FX362" s="43"/>
      <c r="FY362" s="43"/>
      <c r="FZ362" s="43"/>
      <c r="GA362" s="43"/>
      <c r="GB362" s="43"/>
      <c r="GC362" s="43"/>
      <c r="GD362" s="43"/>
      <c r="GE362" s="43"/>
      <c r="GF362" s="43"/>
      <c r="GG362" s="43"/>
      <c r="GH362" s="43"/>
      <c r="GI362" s="43"/>
      <c r="GJ362" s="43"/>
      <c r="GK362" s="43"/>
      <c r="GL362" s="43"/>
      <c r="GM362" s="43"/>
      <c r="GN362" s="43"/>
      <c r="GO362" s="43"/>
      <c r="GP362" s="43"/>
      <c r="GQ362" s="43"/>
      <c r="GR362" s="43"/>
      <c r="GS362" s="43"/>
      <c r="GT362" s="43"/>
      <c r="GU362" s="43"/>
      <c r="GV362" s="43"/>
      <c r="GW362" s="43"/>
      <c r="GX362" s="43"/>
      <c r="GY362" s="43"/>
      <c r="GZ362" s="43"/>
      <c r="HA362" s="43"/>
      <c r="HB362" s="43"/>
      <c r="HC362" s="43"/>
      <c r="HD362" s="43"/>
      <c r="HE362" s="43"/>
      <c r="HF362" s="43"/>
      <c r="HG362" s="43"/>
      <c r="HH362" s="43"/>
      <c r="HI362" s="43"/>
      <c r="HJ362" s="43"/>
      <c r="HK362" s="43"/>
      <c r="HL362" s="43"/>
      <c r="HM362" s="43"/>
      <c r="HN362" s="43"/>
      <c r="HO362" s="43"/>
      <c r="HP362" s="43"/>
      <c r="HQ362" s="43"/>
      <c r="HR362" s="43"/>
      <c r="HS362" s="43"/>
      <c r="HT362" s="43"/>
      <c r="HU362" s="43"/>
      <c r="HV362" s="43"/>
      <c r="HW362" s="43"/>
      <c r="HX362" s="43"/>
      <c r="HY362" s="43"/>
      <c r="HZ362" s="43"/>
      <c r="IA362" s="43"/>
      <c r="IB362" s="43"/>
      <c r="IC362" s="43"/>
      <c r="ID362" s="43"/>
      <c r="IE362" s="43"/>
      <c r="IF362" s="43"/>
      <c r="IG362" s="43"/>
      <c r="IH362" s="43"/>
      <c r="II362" s="43"/>
      <c r="IJ362" s="43"/>
      <c r="IK362" s="43"/>
      <c r="IL362" s="43"/>
    </row>
    <row r="363" spans="1:246" s="73" customFormat="1" x14ac:dyDescent="0.25">
      <c r="A363" s="44"/>
      <c r="B363" s="43"/>
      <c r="C363" s="47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43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43"/>
      <c r="CZ363" s="43"/>
      <c r="DA363" s="43"/>
      <c r="DB363" s="43"/>
      <c r="DC363" s="43"/>
      <c r="DD363" s="43"/>
      <c r="DE363" s="43"/>
      <c r="DF363" s="43"/>
      <c r="DG363" s="43"/>
      <c r="DH363" s="43"/>
      <c r="DI363" s="43"/>
      <c r="DJ363" s="43"/>
      <c r="DK363" s="43"/>
      <c r="DL363" s="43"/>
      <c r="DM363" s="43"/>
      <c r="DN363" s="43"/>
      <c r="DO363" s="43"/>
      <c r="DP363" s="43"/>
      <c r="DQ363" s="43"/>
      <c r="DR363" s="43"/>
      <c r="DS363" s="43"/>
      <c r="DT363" s="43"/>
      <c r="DU363" s="43"/>
      <c r="DV363" s="43"/>
      <c r="DW363" s="43"/>
      <c r="DX363" s="43"/>
      <c r="DY363" s="43"/>
      <c r="DZ363" s="43"/>
      <c r="EA363" s="43"/>
      <c r="EB363" s="43"/>
      <c r="EC363" s="43"/>
      <c r="ED363" s="43"/>
      <c r="EE363" s="43"/>
      <c r="EF363" s="43"/>
      <c r="EG363" s="43"/>
      <c r="EH363" s="43"/>
      <c r="EI363" s="43"/>
      <c r="EJ363" s="43"/>
      <c r="EK363" s="43"/>
      <c r="EL363" s="43"/>
      <c r="EM363" s="43"/>
      <c r="EN363" s="43"/>
      <c r="EO363" s="43"/>
      <c r="EP363" s="43"/>
      <c r="EQ363" s="43"/>
      <c r="ER363" s="43"/>
      <c r="ES363" s="43"/>
      <c r="ET363" s="43"/>
      <c r="EU363" s="43"/>
      <c r="EV363" s="43"/>
      <c r="EW363" s="43"/>
      <c r="EX363" s="43"/>
      <c r="EY363" s="43"/>
      <c r="EZ363" s="43"/>
      <c r="FA363" s="43"/>
      <c r="FB363" s="43"/>
      <c r="FC363" s="43"/>
      <c r="FD363" s="43"/>
      <c r="FE363" s="43"/>
      <c r="FF363" s="43"/>
      <c r="FG363" s="43"/>
      <c r="FH363" s="43"/>
      <c r="FI363" s="43"/>
      <c r="FJ363" s="43"/>
      <c r="FK363" s="43"/>
      <c r="FL363" s="43"/>
      <c r="FM363" s="43"/>
      <c r="FN363" s="43"/>
      <c r="FO363" s="43"/>
      <c r="FP363" s="43"/>
      <c r="FQ363" s="43"/>
      <c r="FR363" s="43"/>
      <c r="FS363" s="43"/>
      <c r="FT363" s="43"/>
      <c r="FU363" s="43"/>
      <c r="FV363" s="43"/>
      <c r="FW363" s="43"/>
      <c r="FX363" s="43"/>
      <c r="FY363" s="43"/>
      <c r="FZ363" s="43"/>
      <c r="GA363" s="43"/>
      <c r="GB363" s="43"/>
      <c r="GC363" s="43"/>
      <c r="GD363" s="43"/>
      <c r="GE363" s="43"/>
      <c r="GF363" s="43"/>
      <c r="GG363" s="43"/>
      <c r="GH363" s="43"/>
      <c r="GI363" s="43"/>
      <c r="GJ363" s="43"/>
      <c r="GK363" s="43"/>
      <c r="GL363" s="43"/>
      <c r="GM363" s="43"/>
      <c r="GN363" s="43"/>
      <c r="GO363" s="43"/>
      <c r="GP363" s="43"/>
      <c r="GQ363" s="43"/>
      <c r="GR363" s="43"/>
      <c r="GS363" s="43"/>
      <c r="GT363" s="43"/>
      <c r="GU363" s="43"/>
      <c r="GV363" s="43"/>
      <c r="GW363" s="43"/>
      <c r="GX363" s="43"/>
      <c r="GY363" s="43"/>
      <c r="GZ363" s="43"/>
      <c r="HA363" s="43"/>
      <c r="HB363" s="43"/>
      <c r="HC363" s="43"/>
      <c r="HD363" s="43"/>
      <c r="HE363" s="43"/>
      <c r="HF363" s="43"/>
      <c r="HG363" s="43"/>
      <c r="HH363" s="43"/>
      <c r="HI363" s="43"/>
      <c r="HJ363" s="43"/>
      <c r="HK363" s="43"/>
      <c r="HL363" s="43"/>
      <c r="HM363" s="43"/>
      <c r="HN363" s="43"/>
      <c r="HO363" s="43"/>
      <c r="HP363" s="43"/>
      <c r="HQ363" s="43"/>
      <c r="HR363" s="43"/>
      <c r="HS363" s="43"/>
      <c r="HT363" s="43"/>
      <c r="HU363" s="43"/>
      <c r="HV363" s="43"/>
      <c r="HW363" s="43"/>
      <c r="HX363" s="43"/>
      <c r="HY363" s="43"/>
      <c r="HZ363" s="43"/>
      <c r="IA363" s="43"/>
      <c r="IB363" s="43"/>
      <c r="IC363" s="43"/>
      <c r="ID363" s="43"/>
      <c r="IE363" s="43"/>
      <c r="IF363" s="43"/>
      <c r="IG363" s="43"/>
      <c r="IH363" s="43"/>
      <c r="II363" s="43"/>
      <c r="IJ363" s="43"/>
      <c r="IK363" s="43"/>
      <c r="IL363" s="43"/>
    </row>
    <row r="364" spans="1:246" s="73" customFormat="1" x14ac:dyDescent="0.25">
      <c r="A364" s="44"/>
      <c r="B364" s="43"/>
      <c r="C364" s="47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43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43"/>
      <c r="CZ364" s="43"/>
      <c r="DA364" s="43"/>
      <c r="DB364" s="43"/>
      <c r="DC364" s="43"/>
      <c r="DD364" s="43"/>
      <c r="DE364" s="43"/>
      <c r="DF364" s="43"/>
      <c r="DG364" s="43"/>
      <c r="DH364" s="43"/>
      <c r="DI364" s="43"/>
      <c r="DJ364" s="43"/>
      <c r="DK364" s="43"/>
      <c r="DL364" s="43"/>
      <c r="DM364" s="43"/>
      <c r="DN364" s="43"/>
      <c r="DO364" s="43"/>
      <c r="DP364" s="43"/>
      <c r="DQ364" s="43"/>
      <c r="DR364" s="43"/>
      <c r="DS364" s="43"/>
      <c r="DT364" s="43"/>
      <c r="DU364" s="43"/>
      <c r="DV364" s="43"/>
      <c r="DW364" s="43"/>
      <c r="DX364" s="43"/>
      <c r="DY364" s="43"/>
      <c r="DZ364" s="43"/>
      <c r="EA364" s="43"/>
      <c r="EB364" s="43"/>
      <c r="EC364" s="43"/>
      <c r="ED364" s="43"/>
      <c r="EE364" s="43"/>
      <c r="EF364" s="43"/>
      <c r="EG364" s="43"/>
      <c r="EH364" s="43"/>
      <c r="EI364" s="43"/>
      <c r="EJ364" s="43"/>
      <c r="EK364" s="43"/>
      <c r="EL364" s="43"/>
      <c r="EM364" s="43"/>
      <c r="EN364" s="43"/>
      <c r="EO364" s="43"/>
      <c r="EP364" s="43"/>
      <c r="EQ364" s="43"/>
      <c r="ER364" s="43"/>
      <c r="ES364" s="43"/>
      <c r="ET364" s="43"/>
      <c r="EU364" s="43"/>
      <c r="EV364" s="43"/>
      <c r="EW364" s="43"/>
      <c r="EX364" s="43"/>
      <c r="EY364" s="43"/>
      <c r="EZ364" s="43"/>
      <c r="FA364" s="43"/>
      <c r="FB364" s="43"/>
      <c r="FC364" s="43"/>
      <c r="FD364" s="43"/>
      <c r="FE364" s="43"/>
      <c r="FF364" s="43"/>
      <c r="FG364" s="43"/>
      <c r="FH364" s="43"/>
      <c r="FI364" s="43"/>
      <c r="FJ364" s="43"/>
      <c r="FK364" s="43"/>
      <c r="FL364" s="43"/>
      <c r="FM364" s="43"/>
      <c r="FN364" s="43"/>
      <c r="FO364" s="43"/>
      <c r="FP364" s="43"/>
      <c r="FQ364" s="43"/>
      <c r="FR364" s="43"/>
      <c r="FS364" s="43"/>
      <c r="FT364" s="43"/>
      <c r="FU364" s="43"/>
      <c r="FV364" s="43"/>
      <c r="FW364" s="43"/>
      <c r="FX364" s="43"/>
      <c r="FY364" s="43"/>
      <c r="FZ364" s="43"/>
      <c r="GA364" s="43"/>
      <c r="GB364" s="43"/>
      <c r="GC364" s="43"/>
      <c r="GD364" s="43"/>
      <c r="GE364" s="43"/>
      <c r="GF364" s="43"/>
      <c r="GG364" s="43"/>
      <c r="GH364" s="43"/>
      <c r="GI364" s="43"/>
      <c r="GJ364" s="43"/>
      <c r="GK364" s="43"/>
      <c r="GL364" s="43"/>
      <c r="GM364" s="43"/>
      <c r="GN364" s="43"/>
      <c r="GO364" s="43"/>
      <c r="GP364" s="43"/>
      <c r="GQ364" s="43"/>
      <c r="GR364" s="43"/>
      <c r="GS364" s="43"/>
      <c r="GT364" s="43"/>
      <c r="GU364" s="43"/>
      <c r="GV364" s="43"/>
      <c r="GW364" s="43"/>
      <c r="GX364" s="43"/>
      <c r="GY364" s="43"/>
      <c r="GZ364" s="43"/>
      <c r="HA364" s="43"/>
      <c r="HB364" s="43"/>
      <c r="HC364" s="43"/>
      <c r="HD364" s="43"/>
      <c r="HE364" s="43"/>
      <c r="HF364" s="43"/>
      <c r="HG364" s="43"/>
      <c r="HH364" s="43"/>
      <c r="HI364" s="43"/>
      <c r="HJ364" s="43"/>
      <c r="HK364" s="43"/>
      <c r="HL364" s="43"/>
      <c r="HM364" s="43"/>
      <c r="HN364" s="43"/>
      <c r="HO364" s="43"/>
      <c r="HP364" s="43"/>
      <c r="HQ364" s="43"/>
      <c r="HR364" s="43"/>
      <c r="HS364" s="43"/>
      <c r="HT364" s="43"/>
      <c r="HU364" s="43"/>
      <c r="HV364" s="43"/>
      <c r="HW364" s="43"/>
      <c r="HX364" s="43"/>
      <c r="HY364" s="43"/>
      <c r="HZ364" s="43"/>
      <c r="IA364" s="43"/>
      <c r="IB364" s="43"/>
      <c r="IC364" s="43"/>
      <c r="ID364" s="43"/>
      <c r="IE364" s="43"/>
      <c r="IF364" s="43"/>
      <c r="IG364" s="43"/>
      <c r="IH364" s="43"/>
      <c r="II364" s="43"/>
      <c r="IJ364" s="43"/>
      <c r="IK364" s="43"/>
      <c r="IL364" s="43"/>
    </row>
    <row r="365" spans="1:246" s="73" customFormat="1" x14ac:dyDescent="0.25">
      <c r="A365" s="44"/>
      <c r="B365" s="43"/>
      <c r="C365" s="47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43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43"/>
      <c r="CZ365" s="43"/>
      <c r="DA365" s="43"/>
      <c r="DB365" s="43"/>
      <c r="DC365" s="43"/>
      <c r="DD365" s="43"/>
      <c r="DE365" s="43"/>
      <c r="DF365" s="43"/>
      <c r="DG365" s="43"/>
      <c r="DH365" s="43"/>
      <c r="DI365" s="43"/>
      <c r="DJ365" s="43"/>
      <c r="DK365" s="43"/>
      <c r="DL365" s="43"/>
      <c r="DM365" s="43"/>
      <c r="DN365" s="43"/>
      <c r="DO365" s="43"/>
      <c r="DP365" s="43"/>
      <c r="DQ365" s="43"/>
      <c r="DR365" s="43"/>
      <c r="DS365" s="43"/>
      <c r="DT365" s="43"/>
      <c r="DU365" s="43"/>
      <c r="DV365" s="43"/>
      <c r="DW365" s="43"/>
      <c r="DX365" s="43"/>
      <c r="DY365" s="43"/>
      <c r="DZ365" s="43"/>
      <c r="EA365" s="43"/>
      <c r="EB365" s="43"/>
      <c r="EC365" s="43"/>
      <c r="ED365" s="43"/>
      <c r="EE365" s="43"/>
      <c r="EF365" s="43"/>
      <c r="EG365" s="43"/>
      <c r="EH365" s="43"/>
      <c r="EI365" s="43"/>
      <c r="EJ365" s="43"/>
      <c r="EK365" s="43"/>
      <c r="EL365" s="43"/>
      <c r="EM365" s="43"/>
      <c r="EN365" s="43"/>
      <c r="EO365" s="43"/>
      <c r="EP365" s="43"/>
      <c r="EQ365" s="43"/>
      <c r="ER365" s="43"/>
      <c r="ES365" s="43"/>
      <c r="ET365" s="43"/>
      <c r="EU365" s="43"/>
      <c r="EV365" s="43"/>
      <c r="EW365" s="43"/>
      <c r="EX365" s="43"/>
      <c r="EY365" s="43"/>
      <c r="EZ365" s="43"/>
      <c r="FA365" s="43"/>
      <c r="FB365" s="43"/>
      <c r="FC365" s="43"/>
      <c r="FD365" s="43"/>
      <c r="FE365" s="43"/>
      <c r="FF365" s="43"/>
      <c r="FG365" s="43"/>
      <c r="FH365" s="43"/>
      <c r="FI365" s="43"/>
      <c r="FJ365" s="43"/>
      <c r="FK365" s="43"/>
      <c r="FL365" s="43"/>
      <c r="FM365" s="43"/>
      <c r="FN365" s="43"/>
      <c r="FO365" s="43"/>
      <c r="FP365" s="43"/>
      <c r="FQ365" s="43"/>
      <c r="FR365" s="43"/>
      <c r="FS365" s="43"/>
      <c r="FT365" s="43"/>
      <c r="FU365" s="43"/>
      <c r="FV365" s="43"/>
      <c r="FW365" s="43"/>
      <c r="FX365" s="43"/>
      <c r="FY365" s="43"/>
      <c r="FZ365" s="43"/>
      <c r="GA365" s="43"/>
      <c r="GB365" s="43"/>
      <c r="GC365" s="43"/>
      <c r="GD365" s="43"/>
      <c r="GE365" s="43"/>
      <c r="GF365" s="43"/>
      <c r="GG365" s="43"/>
      <c r="GH365" s="43"/>
      <c r="GI365" s="43"/>
      <c r="GJ365" s="43"/>
      <c r="GK365" s="43"/>
      <c r="GL365" s="43"/>
      <c r="GM365" s="43"/>
      <c r="GN365" s="43"/>
      <c r="GO365" s="43"/>
      <c r="GP365" s="43"/>
      <c r="GQ365" s="43"/>
      <c r="GR365" s="43"/>
      <c r="GS365" s="43"/>
      <c r="GT365" s="43"/>
      <c r="GU365" s="43"/>
      <c r="GV365" s="43"/>
      <c r="GW365" s="43"/>
      <c r="GX365" s="43"/>
      <c r="GY365" s="43"/>
      <c r="GZ365" s="43"/>
      <c r="HA365" s="43"/>
      <c r="HB365" s="43"/>
      <c r="HC365" s="43"/>
      <c r="HD365" s="43"/>
      <c r="HE365" s="43"/>
      <c r="HF365" s="43"/>
      <c r="HG365" s="43"/>
      <c r="HH365" s="43"/>
      <c r="HI365" s="43"/>
      <c r="HJ365" s="43"/>
      <c r="HK365" s="43"/>
      <c r="HL365" s="43"/>
      <c r="HM365" s="43"/>
      <c r="HN365" s="43"/>
      <c r="HO365" s="43"/>
      <c r="HP365" s="43"/>
      <c r="HQ365" s="43"/>
      <c r="HR365" s="43"/>
      <c r="HS365" s="43"/>
      <c r="HT365" s="43"/>
      <c r="HU365" s="43"/>
      <c r="HV365" s="43"/>
      <c r="HW365" s="43"/>
      <c r="HX365" s="43"/>
      <c r="HY365" s="43"/>
      <c r="HZ365" s="43"/>
      <c r="IA365" s="43"/>
      <c r="IB365" s="43"/>
      <c r="IC365" s="43"/>
      <c r="ID365" s="43"/>
      <c r="IE365" s="43"/>
      <c r="IF365" s="43"/>
      <c r="IG365" s="43"/>
      <c r="IH365" s="43"/>
      <c r="II365" s="43"/>
      <c r="IJ365" s="43"/>
      <c r="IK365" s="43"/>
      <c r="IL365" s="43"/>
    </row>
    <row r="366" spans="1:246" s="73" customFormat="1" x14ac:dyDescent="0.25">
      <c r="A366" s="44"/>
      <c r="B366" s="43"/>
      <c r="C366" s="47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43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43"/>
      <c r="CZ366" s="43"/>
      <c r="DA366" s="43"/>
      <c r="DB366" s="43"/>
      <c r="DC366" s="43"/>
      <c r="DD366" s="43"/>
      <c r="DE366" s="43"/>
      <c r="DF366" s="43"/>
      <c r="DG366" s="43"/>
      <c r="DH366" s="43"/>
      <c r="DI366" s="43"/>
      <c r="DJ366" s="43"/>
      <c r="DK366" s="43"/>
      <c r="DL366" s="43"/>
      <c r="DM366" s="43"/>
      <c r="DN366" s="43"/>
      <c r="DO366" s="43"/>
      <c r="DP366" s="43"/>
      <c r="DQ366" s="43"/>
      <c r="DR366" s="43"/>
      <c r="DS366" s="43"/>
      <c r="DT366" s="43"/>
      <c r="DU366" s="43"/>
      <c r="DV366" s="43"/>
      <c r="DW366" s="43"/>
      <c r="DX366" s="43"/>
      <c r="DY366" s="43"/>
      <c r="DZ366" s="43"/>
      <c r="EA366" s="43"/>
      <c r="EB366" s="43"/>
      <c r="EC366" s="43"/>
      <c r="ED366" s="43"/>
      <c r="EE366" s="43"/>
      <c r="EF366" s="43"/>
      <c r="EG366" s="43"/>
      <c r="EH366" s="43"/>
      <c r="EI366" s="43"/>
      <c r="EJ366" s="43"/>
      <c r="EK366" s="43"/>
      <c r="EL366" s="43"/>
      <c r="EM366" s="43"/>
      <c r="EN366" s="43"/>
      <c r="EO366" s="43"/>
      <c r="EP366" s="43"/>
      <c r="EQ366" s="43"/>
      <c r="ER366" s="43"/>
      <c r="ES366" s="43"/>
      <c r="ET366" s="43"/>
      <c r="EU366" s="43"/>
      <c r="EV366" s="43"/>
      <c r="EW366" s="43"/>
      <c r="EX366" s="43"/>
      <c r="EY366" s="43"/>
      <c r="EZ366" s="43"/>
      <c r="FA366" s="43"/>
      <c r="FB366" s="43"/>
      <c r="FC366" s="43"/>
      <c r="FD366" s="43"/>
      <c r="FE366" s="43"/>
      <c r="FF366" s="43"/>
      <c r="FG366" s="43"/>
      <c r="FH366" s="43"/>
      <c r="FI366" s="43"/>
      <c r="FJ366" s="43"/>
      <c r="FK366" s="43"/>
      <c r="FL366" s="43"/>
      <c r="FM366" s="43"/>
      <c r="FN366" s="43"/>
      <c r="FO366" s="43"/>
      <c r="FP366" s="43"/>
      <c r="FQ366" s="43"/>
      <c r="FR366" s="43"/>
      <c r="FS366" s="43"/>
      <c r="FT366" s="43"/>
      <c r="FU366" s="43"/>
      <c r="FV366" s="43"/>
      <c r="FW366" s="43"/>
      <c r="FX366" s="43"/>
      <c r="FY366" s="43"/>
      <c r="FZ366" s="43"/>
      <c r="GA366" s="43"/>
      <c r="GB366" s="43"/>
      <c r="GC366" s="43"/>
      <c r="GD366" s="43"/>
      <c r="GE366" s="43"/>
      <c r="GF366" s="43"/>
      <c r="GG366" s="43"/>
      <c r="GH366" s="43"/>
      <c r="GI366" s="43"/>
      <c r="GJ366" s="43"/>
      <c r="GK366" s="43"/>
      <c r="GL366" s="43"/>
      <c r="GM366" s="43"/>
      <c r="GN366" s="43"/>
      <c r="GO366" s="43"/>
      <c r="GP366" s="43"/>
      <c r="GQ366" s="43"/>
      <c r="GR366" s="43"/>
      <c r="GS366" s="43"/>
      <c r="GT366" s="43"/>
      <c r="GU366" s="43"/>
      <c r="GV366" s="43"/>
      <c r="GW366" s="43"/>
      <c r="GX366" s="43"/>
      <c r="GY366" s="43"/>
      <c r="GZ366" s="43"/>
      <c r="HA366" s="43"/>
      <c r="HB366" s="43"/>
      <c r="HC366" s="43"/>
      <c r="HD366" s="43"/>
      <c r="HE366" s="43"/>
      <c r="HF366" s="43"/>
      <c r="HG366" s="43"/>
      <c r="HH366" s="43"/>
      <c r="HI366" s="43"/>
      <c r="HJ366" s="43"/>
      <c r="HK366" s="43"/>
      <c r="HL366" s="43"/>
      <c r="HM366" s="43"/>
      <c r="HN366" s="43"/>
      <c r="HO366" s="43"/>
      <c r="HP366" s="43"/>
      <c r="HQ366" s="43"/>
      <c r="HR366" s="43"/>
      <c r="HS366" s="43"/>
      <c r="HT366" s="43"/>
      <c r="HU366" s="43"/>
      <c r="HV366" s="43"/>
      <c r="HW366" s="43"/>
      <c r="HX366" s="43"/>
      <c r="HY366" s="43"/>
      <c r="HZ366" s="43"/>
      <c r="IA366" s="43"/>
      <c r="IB366" s="43"/>
      <c r="IC366" s="43"/>
      <c r="ID366" s="43"/>
      <c r="IE366" s="43"/>
      <c r="IF366" s="43"/>
      <c r="IG366" s="43"/>
      <c r="IH366" s="43"/>
      <c r="II366" s="43"/>
      <c r="IJ366" s="43"/>
      <c r="IK366" s="43"/>
      <c r="IL366" s="43"/>
    </row>
    <row r="367" spans="1:246" s="73" customFormat="1" x14ac:dyDescent="0.25">
      <c r="A367" s="44"/>
      <c r="B367" s="43"/>
      <c r="C367" s="47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43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43"/>
      <c r="CZ367" s="43"/>
      <c r="DA367" s="43"/>
      <c r="DB367" s="43"/>
      <c r="DC367" s="43"/>
      <c r="DD367" s="43"/>
      <c r="DE367" s="43"/>
      <c r="DF367" s="43"/>
      <c r="DG367" s="43"/>
      <c r="DH367" s="43"/>
      <c r="DI367" s="43"/>
      <c r="DJ367" s="43"/>
      <c r="DK367" s="43"/>
      <c r="DL367" s="43"/>
      <c r="DM367" s="43"/>
      <c r="DN367" s="43"/>
      <c r="DO367" s="43"/>
      <c r="DP367" s="43"/>
      <c r="DQ367" s="43"/>
      <c r="DR367" s="43"/>
      <c r="DS367" s="43"/>
      <c r="DT367" s="43"/>
      <c r="DU367" s="43"/>
      <c r="DV367" s="43"/>
      <c r="DW367" s="43"/>
      <c r="DX367" s="43"/>
      <c r="DY367" s="43"/>
      <c r="DZ367" s="43"/>
      <c r="EA367" s="43"/>
      <c r="EB367" s="43"/>
      <c r="EC367" s="43"/>
      <c r="ED367" s="43"/>
      <c r="EE367" s="43"/>
      <c r="EF367" s="43"/>
      <c r="EG367" s="43"/>
      <c r="EH367" s="43"/>
      <c r="EI367" s="43"/>
      <c r="EJ367" s="43"/>
      <c r="EK367" s="43"/>
      <c r="EL367" s="43"/>
      <c r="EM367" s="43"/>
      <c r="EN367" s="43"/>
      <c r="EO367" s="43"/>
      <c r="EP367" s="43"/>
      <c r="EQ367" s="43"/>
      <c r="ER367" s="43"/>
      <c r="ES367" s="43"/>
      <c r="ET367" s="43"/>
      <c r="EU367" s="43"/>
      <c r="EV367" s="43"/>
      <c r="EW367" s="43"/>
      <c r="EX367" s="43"/>
      <c r="EY367" s="43"/>
      <c r="EZ367" s="43"/>
      <c r="FA367" s="43"/>
      <c r="FB367" s="43"/>
      <c r="FC367" s="43"/>
      <c r="FD367" s="43"/>
      <c r="FE367" s="43"/>
      <c r="FF367" s="43"/>
      <c r="FG367" s="43"/>
      <c r="FH367" s="43"/>
      <c r="FI367" s="43"/>
      <c r="FJ367" s="43"/>
      <c r="FK367" s="43"/>
      <c r="FL367" s="43"/>
      <c r="FM367" s="43"/>
      <c r="FN367" s="43"/>
      <c r="FO367" s="43"/>
      <c r="FP367" s="43"/>
      <c r="FQ367" s="43"/>
      <c r="FR367" s="43"/>
      <c r="FS367" s="43"/>
      <c r="FT367" s="43"/>
      <c r="FU367" s="43"/>
      <c r="FV367" s="43"/>
      <c r="FW367" s="43"/>
      <c r="FX367" s="43"/>
      <c r="FY367" s="43"/>
      <c r="FZ367" s="43"/>
      <c r="GA367" s="43"/>
      <c r="GB367" s="43"/>
      <c r="GC367" s="43"/>
      <c r="GD367" s="43"/>
      <c r="GE367" s="43"/>
      <c r="GF367" s="43"/>
      <c r="GG367" s="43"/>
      <c r="GH367" s="43"/>
      <c r="GI367" s="43"/>
      <c r="GJ367" s="43"/>
      <c r="GK367" s="43"/>
      <c r="GL367" s="43"/>
      <c r="GM367" s="43"/>
      <c r="GN367" s="43"/>
      <c r="GO367" s="43"/>
      <c r="GP367" s="43"/>
      <c r="GQ367" s="43"/>
      <c r="GR367" s="43"/>
      <c r="GS367" s="43"/>
      <c r="GT367" s="43"/>
      <c r="GU367" s="43"/>
      <c r="GV367" s="43"/>
      <c r="GW367" s="43"/>
      <c r="GX367" s="43"/>
      <c r="GY367" s="43"/>
      <c r="GZ367" s="43"/>
      <c r="HA367" s="43"/>
      <c r="HB367" s="43"/>
      <c r="HC367" s="43"/>
      <c r="HD367" s="43"/>
      <c r="HE367" s="43"/>
      <c r="HF367" s="43"/>
      <c r="HG367" s="43"/>
      <c r="HH367" s="43"/>
      <c r="HI367" s="43"/>
      <c r="HJ367" s="43"/>
      <c r="HK367" s="43"/>
      <c r="HL367" s="43"/>
      <c r="HM367" s="43"/>
      <c r="HN367" s="43"/>
      <c r="HO367" s="43"/>
      <c r="HP367" s="43"/>
      <c r="HQ367" s="43"/>
      <c r="HR367" s="43"/>
      <c r="HS367" s="43"/>
      <c r="HT367" s="43"/>
      <c r="HU367" s="43"/>
      <c r="HV367" s="43"/>
      <c r="HW367" s="43"/>
      <c r="HX367" s="43"/>
      <c r="HY367" s="43"/>
      <c r="HZ367" s="43"/>
      <c r="IA367" s="43"/>
      <c r="IB367" s="43"/>
      <c r="IC367" s="43"/>
      <c r="ID367" s="43"/>
      <c r="IE367" s="43"/>
      <c r="IF367" s="43"/>
      <c r="IG367" s="43"/>
      <c r="IH367" s="43"/>
      <c r="II367" s="43"/>
      <c r="IJ367" s="43"/>
      <c r="IK367" s="43"/>
      <c r="IL367" s="43"/>
    </row>
    <row r="368" spans="1:246" s="73" customFormat="1" x14ac:dyDescent="0.25">
      <c r="A368" s="44"/>
      <c r="B368" s="43"/>
      <c r="C368" s="47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43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43"/>
      <c r="CZ368" s="43"/>
      <c r="DA368" s="43"/>
      <c r="DB368" s="43"/>
      <c r="DC368" s="43"/>
      <c r="DD368" s="43"/>
      <c r="DE368" s="43"/>
      <c r="DF368" s="43"/>
      <c r="DG368" s="43"/>
      <c r="DH368" s="43"/>
      <c r="DI368" s="43"/>
      <c r="DJ368" s="43"/>
      <c r="DK368" s="43"/>
      <c r="DL368" s="43"/>
      <c r="DM368" s="43"/>
      <c r="DN368" s="43"/>
      <c r="DO368" s="43"/>
      <c r="DP368" s="43"/>
      <c r="DQ368" s="43"/>
      <c r="DR368" s="43"/>
      <c r="DS368" s="43"/>
      <c r="DT368" s="43"/>
      <c r="DU368" s="43"/>
      <c r="DV368" s="43"/>
      <c r="DW368" s="43"/>
      <c r="DX368" s="43"/>
      <c r="DY368" s="43"/>
      <c r="DZ368" s="43"/>
      <c r="EA368" s="43"/>
      <c r="EB368" s="43"/>
      <c r="EC368" s="43"/>
      <c r="ED368" s="43"/>
      <c r="EE368" s="43"/>
      <c r="EF368" s="43"/>
      <c r="EG368" s="43"/>
      <c r="EH368" s="43"/>
      <c r="EI368" s="43"/>
      <c r="EJ368" s="43"/>
      <c r="EK368" s="43"/>
      <c r="EL368" s="43"/>
      <c r="EM368" s="43"/>
      <c r="EN368" s="43"/>
      <c r="EO368" s="43"/>
      <c r="EP368" s="43"/>
      <c r="EQ368" s="43"/>
      <c r="ER368" s="43"/>
      <c r="ES368" s="43"/>
      <c r="ET368" s="43"/>
      <c r="EU368" s="43"/>
      <c r="EV368" s="43"/>
      <c r="EW368" s="43"/>
      <c r="EX368" s="43"/>
      <c r="EY368" s="43"/>
      <c r="EZ368" s="43"/>
      <c r="FA368" s="43"/>
      <c r="FB368" s="43"/>
      <c r="FC368" s="43"/>
      <c r="FD368" s="43"/>
      <c r="FE368" s="43"/>
      <c r="FF368" s="43"/>
      <c r="FG368" s="43"/>
      <c r="FH368" s="43"/>
      <c r="FI368" s="43"/>
      <c r="FJ368" s="43"/>
      <c r="FK368" s="43"/>
      <c r="FL368" s="43"/>
      <c r="FM368" s="43"/>
      <c r="FN368" s="43"/>
      <c r="FO368" s="43"/>
      <c r="FP368" s="43"/>
      <c r="FQ368" s="43"/>
      <c r="FR368" s="43"/>
      <c r="FS368" s="43"/>
      <c r="FT368" s="43"/>
      <c r="FU368" s="43"/>
      <c r="FV368" s="43"/>
      <c r="FW368" s="43"/>
      <c r="FX368" s="43"/>
      <c r="FY368" s="43"/>
      <c r="FZ368" s="43"/>
      <c r="GA368" s="43"/>
      <c r="GB368" s="43"/>
      <c r="GC368" s="43"/>
      <c r="GD368" s="43"/>
      <c r="GE368" s="43"/>
      <c r="GF368" s="43"/>
      <c r="GG368" s="43"/>
      <c r="GH368" s="43"/>
      <c r="GI368" s="43"/>
      <c r="GJ368" s="43"/>
      <c r="GK368" s="43"/>
      <c r="GL368" s="43"/>
      <c r="GM368" s="43"/>
      <c r="GN368" s="43"/>
      <c r="GO368" s="43"/>
      <c r="GP368" s="43"/>
      <c r="GQ368" s="43"/>
      <c r="GR368" s="43"/>
      <c r="GS368" s="43"/>
      <c r="GT368" s="43"/>
      <c r="GU368" s="43"/>
      <c r="GV368" s="43"/>
      <c r="GW368" s="43"/>
      <c r="GX368" s="43"/>
      <c r="GY368" s="43"/>
      <c r="GZ368" s="43"/>
      <c r="HA368" s="43"/>
      <c r="HB368" s="43"/>
      <c r="HC368" s="43"/>
      <c r="HD368" s="43"/>
      <c r="HE368" s="43"/>
      <c r="HF368" s="43"/>
      <c r="HG368" s="43"/>
      <c r="HH368" s="43"/>
      <c r="HI368" s="43"/>
      <c r="HJ368" s="43"/>
      <c r="HK368" s="43"/>
      <c r="HL368" s="43"/>
      <c r="HM368" s="43"/>
      <c r="HN368" s="43"/>
      <c r="HO368" s="43"/>
      <c r="HP368" s="43"/>
      <c r="HQ368" s="43"/>
      <c r="HR368" s="43"/>
      <c r="HS368" s="43"/>
      <c r="HT368" s="43"/>
      <c r="HU368" s="43"/>
      <c r="HV368" s="43"/>
      <c r="HW368" s="43"/>
      <c r="HX368" s="43"/>
      <c r="HY368" s="43"/>
      <c r="HZ368" s="43"/>
      <c r="IA368" s="43"/>
      <c r="IB368" s="43"/>
      <c r="IC368" s="43"/>
      <c r="ID368" s="43"/>
      <c r="IE368" s="43"/>
      <c r="IF368" s="43"/>
      <c r="IG368" s="43"/>
      <c r="IH368" s="43"/>
      <c r="II368" s="43"/>
      <c r="IJ368" s="43"/>
      <c r="IK368" s="43"/>
      <c r="IL368" s="43"/>
    </row>
    <row r="369" spans="1:246" s="73" customFormat="1" x14ac:dyDescent="0.25">
      <c r="A369" s="44"/>
      <c r="B369" s="43"/>
      <c r="C369" s="47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43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43"/>
      <c r="CZ369" s="43"/>
      <c r="DA369" s="43"/>
      <c r="DB369" s="43"/>
      <c r="DC369" s="43"/>
      <c r="DD369" s="43"/>
      <c r="DE369" s="43"/>
      <c r="DF369" s="43"/>
      <c r="DG369" s="43"/>
      <c r="DH369" s="43"/>
      <c r="DI369" s="43"/>
      <c r="DJ369" s="43"/>
      <c r="DK369" s="43"/>
      <c r="DL369" s="43"/>
      <c r="DM369" s="43"/>
      <c r="DN369" s="43"/>
      <c r="DO369" s="43"/>
      <c r="DP369" s="43"/>
      <c r="DQ369" s="43"/>
      <c r="DR369" s="43"/>
      <c r="DS369" s="43"/>
      <c r="DT369" s="43"/>
      <c r="DU369" s="43"/>
      <c r="DV369" s="43"/>
      <c r="DW369" s="43"/>
      <c r="DX369" s="43"/>
      <c r="DY369" s="43"/>
      <c r="DZ369" s="43"/>
      <c r="EA369" s="43"/>
      <c r="EB369" s="43"/>
      <c r="EC369" s="43"/>
      <c r="ED369" s="43"/>
      <c r="EE369" s="43"/>
      <c r="EF369" s="43"/>
      <c r="EG369" s="43"/>
      <c r="EH369" s="43"/>
      <c r="EI369" s="43"/>
      <c r="EJ369" s="43"/>
      <c r="EK369" s="43"/>
      <c r="EL369" s="43"/>
      <c r="EM369" s="43"/>
      <c r="EN369" s="43"/>
      <c r="EO369" s="43"/>
      <c r="EP369" s="43"/>
      <c r="EQ369" s="43"/>
      <c r="ER369" s="43"/>
      <c r="ES369" s="43"/>
      <c r="ET369" s="43"/>
      <c r="EU369" s="43"/>
      <c r="EV369" s="43"/>
      <c r="EW369" s="43"/>
      <c r="EX369" s="43"/>
      <c r="EY369" s="43"/>
      <c r="EZ369" s="43"/>
      <c r="FA369" s="43"/>
      <c r="FB369" s="43"/>
      <c r="FC369" s="43"/>
      <c r="FD369" s="43"/>
      <c r="FE369" s="43"/>
      <c r="FF369" s="43"/>
      <c r="FG369" s="43"/>
      <c r="FH369" s="43"/>
      <c r="FI369" s="43"/>
      <c r="FJ369" s="43"/>
      <c r="FK369" s="43"/>
      <c r="FL369" s="43"/>
      <c r="FM369" s="43"/>
      <c r="FN369" s="43"/>
      <c r="FO369" s="43"/>
      <c r="FP369" s="43"/>
      <c r="FQ369" s="43"/>
      <c r="FR369" s="43"/>
      <c r="FS369" s="43"/>
      <c r="FT369" s="43"/>
      <c r="FU369" s="43"/>
      <c r="FV369" s="43"/>
      <c r="FW369" s="43"/>
      <c r="FX369" s="43"/>
      <c r="FY369" s="43"/>
      <c r="FZ369" s="43"/>
      <c r="GA369" s="43"/>
      <c r="GB369" s="43"/>
      <c r="GC369" s="43"/>
      <c r="GD369" s="43"/>
      <c r="GE369" s="43"/>
      <c r="GF369" s="43"/>
      <c r="GG369" s="43"/>
      <c r="GH369" s="43"/>
      <c r="GI369" s="43"/>
      <c r="GJ369" s="43"/>
      <c r="GK369" s="43"/>
      <c r="GL369" s="43"/>
      <c r="GM369" s="43"/>
      <c r="GN369" s="43"/>
      <c r="GO369" s="43"/>
      <c r="GP369" s="43"/>
      <c r="GQ369" s="43"/>
      <c r="GR369" s="43"/>
      <c r="GS369" s="43"/>
      <c r="GT369" s="43"/>
      <c r="GU369" s="43"/>
      <c r="GV369" s="43"/>
      <c r="GW369" s="43"/>
      <c r="GX369" s="43"/>
      <c r="GY369" s="43"/>
      <c r="GZ369" s="43"/>
      <c r="HA369" s="43"/>
      <c r="HB369" s="43"/>
      <c r="HC369" s="43"/>
      <c r="HD369" s="43"/>
      <c r="HE369" s="43"/>
      <c r="HF369" s="43"/>
      <c r="HG369" s="43"/>
      <c r="HH369" s="43"/>
      <c r="HI369" s="43"/>
      <c r="HJ369" s="43"/>
      <c r="HK369" s="43"/>
      <c r="HL369" s="43"/>
      <c r="HM369" s="43"/>
      <c r="HN369" s="43"/>
      <c r="HO369" s="43"/>
      <c r="HP369" s="43"/>
      <c r="HQ369" s="43"/>
      <c r="HR369" s="43"/>
      <c r="HS369" s="43"/>
      <c r="HT369" s="43"/>
      <c r="HU369" s="43"/>
      <c r="HV369" s="43"/>
      <c r="HW369" s="43"/>
      <c r="HX369" s="43"/>
      <c r="HY369" s="43"/>
      <c r="HZ369" s="43"/>
      <c r="IA369" s="43"/>
      <c r="IB369" s="43"/>
      <c r="IC369" s="43"/>
      <c r="ID369" s="43"/>
      <c r="IE369" s="43"/>
      <c r="IF369" s="43"/>
      <c r="IG369" s="43"/>
      <c r="IH369" s="43"/>
      <c r="II369" s="43"/>
      <c r="IJ369" s="43"/>
      <c r="IK369" s="43"/>
      <c r="IL369" s="43"/>
    </row>
    <row r="370" spans="1:246" s="73" customFormat="1" x14ac:dyDescent="0.25">
      <c r="A370" s="44"/>
      <c r="B370" s="43"/>
      <c r="C370" s="47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43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43"/>
      <c r="CZ370" s="43"/>
      <c r="DA370" s="43"/>
      <c r="DB370" s="43"/>
      <c r="DC370" s="43"/>
      <c r="DD370" s="43"/>
      <c r="DE370" s="43"/>
      <c r="DF370" s="43"/>
      <c r="DG370" s="43"/>
      <c r="DH370" s="43"/>
      <c r="DI370" s="43"/>
      <c r="DJ370" s="43"/>
      <c r="DK370" s="43"/>
      <c r="DL370" s="43"/>
      <c r="DM370" s="43"/>
      <c r="DN370" s="43"/>
      <c r="DO370" s="43"/>
      <c r="DP370" s="43"/>
      <c r="DQ370" s="43"/>
      <c r="DR370" s="43"/>
      <c r="DS370" s="43"/>
      <c r="DT370" s="43"/>
      <c r="DU370" s="43"/>
      <c r="DV370" s="43"/>
      <c r="DW370" s="43"/>
      <c r="DX370" s="43"/>
      <c r="DY370" s="43"/>
      <c r="DZ370" s="43"/>
      <c r="EA370" s="43"/>
      <c r="EB370" s="43"/>
      <c r="EC370" s="43"/>
      <c r="ED370" s="43"/>
      <c r="EE370" s="43"/>
      <c r="EF370" s="43"/>
      <c r="EG370" s="43"/>
      <c r="EH370" s="43"/>
      <c r="EI370" s="43"/>
      <c r="EJ370" s="43"/>
      <c r="EK370" s="43"/>
      <c r="EL370" s="43"/>
      <c r="EM370" s="43"/>
      <c r="EN370" s="43"/>
      <c r="EO370" s="43"/>
      <c r="EP370" s="43"/>
      <c r="EQ370" s="43"/>
      <c r="ER370" s="43"/>
      <c r="ES370" s="43"/>
      <c r="ET370" s="43"/>
      <c r="EU370" s="43"/>
      <c r="EV370" s="43"/>
      <c r="EW370" s="43"/>
      <c r="EX370" s="43"/>
      <c r="EY370" s="43"/>
      <c r="EZ370" s="43"/>
      <c r="FA370" s="43"/>
      <c r="FB370" s="43"/>
      <c r="FC370" s="43"/>
      <c r="FD370" s="43"/>
      <c r="FE370" s="43"/>
      <c r="FF370" s="43"/>
      <c r="FG370" s="43"/>
      <c r="FH370" s="43"/>
      <c r="FI370" s="43"/>
      <c r="FJ370" s="43"/>
      <c r="FK370" s="43"/>
      <c r="FL370" s="43"/>
      <c r="FM370" s="43"/>
      <c r="FN370" s="43"/>
      <c r="FO370" s="43"/>
      <c r="FP370" s="43"/>
      <c r="FQ370" s="43"/>
      <c r="FR370" s="43"/>
      <c r="FS370" s="43"/>
      <c r="FT370" s="43"/>
      <c r="FU370" s="43"/>
      <c r="FV370" s="43"/>
      <c r="FW370" s="43"/>
      <c r="FX370" s="43"/>
      <c r="FY370" s="43"/>
      <c r="FZ370" s="43"/>
      <c r="GA370" s="43"/>
      <c r="GB370" s="43"/>
      <c r="GC370" s="43"/>
      <c r="GD370" s="43"/>
      <c r="GE370" s="43"/>
      <c r="GF370" s="43"/>
      <c r="GG370" s="43"/>
      <c r="GH370" s="43"/>
      <c r="GI370" s="43"/>
      <c r="GJ370" s="43"/>
      <c r="GK370" s="43"/>
      <c r="GL370" s="43"/>
      <c r="GM370" s="43"/>
      <c r="GN370" s="43"/>
      <c r="GO370" s="43"/>
      <c r="GP370" s="43"/>
      <c r="GQ370" s="43"/>
      <c r="GR370" s="43"/>
      <c r="GS370" s="43"/>
      <c r="GT370" s="43"/>
      <c r="GU370" s="43"/>
      <c r="GV370" s="43"/>
      <c r="GW370" s="43"/>
      <c r="GX370" s="43"/>
      <c r="GY370" s="43"/>
      <c r="GZ370" s="43"/>
      <c r="HA370" s="43"/>
      <c r="HB370" s="43"/>
      <c r="HC370" s="43"/>
      <c r="HD370" s="43"/>
      <c r="HE370" s="43"/>
      <c r="HF370" s="43"/>
      <c r="HG370" s="43"/>
      <c r="HH370" s="43"/>
      <c r="HI370" s="43"/>
      <c r="HJ370" s="43"/>
      <c r="HK370" s="43"/>
      <c r="HL370" s="43"/>
      <c r="HM370" s="43"/>
      <c r="HN370" s="43"/>
      <c r="HO370" s="43"/>
      <c r="HP370" s="43"/>
      <c r="HQ370" s="43"/>
      <c r="HR370" s="43"/>
      <c r="HS370" s="43"/>
      <c r="HT370" s="43"/>
      <c r="HU370" s="43"/>
      <c r="HV370" s="43"/>
      <c r="HW370" s="43"/>
      <c r="HX370" s="43"/>
      <c r="HY370" s="43"/>
      <c r="HZ370" s="43"/>
      <c r="IA370" s="43"/>
      <c r="IB370" s="43"/>
      <c r="IC370" s="43"/>
      <c r="ID370" s="43"/>
      <c r="IE370" s="43"/>
      <c r="IF370" s="43"/>
      <c r="IG370" s="43"/>
      <c r="IH370" s="43"/>
      <c r="II370" s="43"/>
      <c r="IJ370" s="43"/>
      <c r="IK370" s="43"/>
      <c r="IL370" s="43"/>
    </row>
    <row r="371" spans="1:246" s="73" customFormat="1" x14ac:dyDescent="0.25">
      <c r="A371" s="44"/>
      <c r="B371" s="43"/>
      <c r="C371" s="47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43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43"/>
      <c r="CZ371" s="43"/>
      <c r="DA371" s="43"/>
      <c r="DB371" s="43"/>
      <c r="DC371" s="43"/>
      <c r="DD371" s="43"/>
      <c r="DE371" s="43"/>
      <c r="DF371" s="43"/>
      <c r="DG371" s="43"/>
      <c r="DH371" s="43"/>
      <c r="DI371" s="43"/>
      <c r="DJ371" s="43"/>
      <c r="DK371" s="43"/>
      <c r="DL371" s="43"/>
      <c r="DM371" s="43"/>
      <c r="DN371" s="43"/>
      <c r="DO371" s="43"/>
      <c r="DP371" s="43"/>
      <c r="DQ371" s="43"/>
      <c r="DR371" s="43"/>
      <c r="DS371" s="43"/>
      <c r="DT371" s="43"/>
      <c r="DU371" s="43"/>
      <c r="DV371" s="43"/>
      <c r="DW371" s="43"/>
      <c r="DX371" s="43"/>
      <c r="DY371" s="43"/>
      <c r="DZ371" s="43"/>
      <c r="EA371" s="43"/>
      <c r="EB371" s="43"/>
      <c r="EC371" s="43"/>
      <c r="ED371" s="43"/>
      <c r="EE371" s="43"/>
      <c r="EF371" s="43"/>
      <c r="EG371" s="43"/>
      <c r="EH371" s="43"/>
      <c r="EI371" s="43"/>
      <c r="EJ371" s="43"/>
      <c r="EK371" s="43"/>
      <c r="EL371" s="43"/>
      <c r="EM371" s="43"/>
      <c r="EN371" s="43"/>
      <c r="EO371" s="43"/>
      <c r="EP371" s="43"/>
      <c r="EQ371" s="43"/>
      <c r="ER371" s="43"/>
      <c r="ES371" s="43"/>
      <c r="ET371" s="43"/>
      <c r="EU371" s="43"/>
      <c r="EV371" s="43"/>
      <c r="EW371" s="43"/>
      <c r="EX371" s="43"/>
      <c r="EY371" s="43"/>
      <c r="EZ371" s="43"/>
      <c r="FA371" s="43"/>
      <c r="FB371" s="43"/>
      <c r="FC371" s="43"/>
      <c r="FD371" s="43"/>
      <c r="FE371" s="43"/>
      <c r="FF371" s="43"/>
      <c r="FG371" s="43"/>
      <c r="FH371" s="43"/>
      <c r="FI371" s="43"/>
      <c r="FJ371" s="43"/>
      <c r="FK371" s="43"/>
      <c r="FL371" s="43"/>
      <c r="FM371" s="43"/>
      <c r="FN371" s="43"/>
      <c r="FO371" s="43"/>
      <c r="FP371" s="43"/>
      <c r="FQ371" s="43"/>
      <c r="FR371" s="43"/>
      <c r="FS371" s="43"/>
      <c r="FT371" s="43"/>
      <c r="FU371" s="43"/>
      <c r="FV371" s="43"/>
      <c r="FW371" s="43"/>
      <c r="FX371" s="43"/>
      <c r="FY371" s="43"/>
      <c r="FZ371" s="43"/>
      <c r="GA371" s="43"/>
      <c r="GB371" s="43"/>
      <c r="GC371" s="43"/>
      <c r="GD371" s="43"/>
      <c r="GE371" s="43"/>
      <c r="GF371" s="43"/>
      <c r="GG371" s="43"/>
      <c r="GH371" s="43"/>
      <c r="GI371" s="43"/>
      <c r="GJ371" s="43"/>
      <c r="GK371" s="43"/>
      <c r="GL371" s="43"/>
      <c r="GM371" s="43"/>
      <c r="GN371" s="43"/>
      <c r="GO371" s="43"/>
      <c r="GP371" s="43"/>
      <c r="GQ371" s="43"/>
      <c r="GR371" s="43"/>
      <c r="GS371" s="43"/>
      <c r="GT371" s="43"/>
      <c r="GU371" s="43"/>
      <c r="GV371" s="43"/>
      <c r="GW371" s="43"/>
      <c r="GX371" s="43"/>
      <c r="GY371" s="43"/>
      <c r="GZ371" s="43"/>
      <c r="HA371" s="43"/>
      <c r="HB371" s="43"/>
      <c r="HC371" s="43"/>
      <c r="HD371" s="43"/>
      <c r="HE371" s="43"/>
      <c r="HF371" s="43"/>
      <c r="HG371" s="43"/>
      <c r="HH371" s="43"/>
      <c r="HI371" s="43"/>
      <c r="HJ371" s="43"/>
      <c r="HK371" s="43"/>
      <c r="HL371" s="43"/>
      <c r="HM371" s="43"/>
      <c r="HN371" s="43"/>
      <c r="HO371" s="43"/>
      <c r="HP371" s="43"/>
      <c r="HQ371" s="43"/>
      <c r="HR371" s="43"/>
      <c r="HS371" s="43"/>
      <c r="HT371" s="43"/>
      <c r="HU371" s="43"/>
      <c r="HV371" s="43"/>
      <c r="HW371" s="43"/>
      <c r="HX371" s="43"/>
      <c r="HY371" s="43"/>
      <c r="HZ371" s="43"/>
      <c r="IA371" s="43"/>
      <c r="IB371" s="43"/>
      <c r="IC371" s="43"/>
      <c r="ID371" s="43"/>
      <c r="IE371" s="43"/>
      <c r="IF371" s="43"/>
      <c r="IG371" s="43"/>
      <c r="IH371" s="43"/>
      <c r="II371" s="43"/>
      <c r="IJ371" s="43"/>
      <c r="IK371" s="43"/>
      <c r="IL371" s="43"/>
    </row>
    <row r="372" spans="1:246" s="73" customFormat="1" x14ac:dyDescent="0.25">
      <c r="A372" s="44"/>
      <c r="B372" s="43"/>
      <c r="C372" s="47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43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43"/>
      <c r="CZ372" s="43"/>
      <c r="DA372" s="43"/>
      <c r="DB372" s="43"/>
      <c r="DC372" s="43"/>
      <c r="DD372" s="43"/>
      <c r="DE372" s="43"/>
      <c r="DF372" s="43"/>
      <c r="DG372" s="43"/>
      <c r="DH372" s="43"/>
      <c r="DI372" s="43"/>
      <c r="DJ372" s="43"/>
      <c r="DK372" s="43"/>
      <c r="DL372" s="43"/>
      <c r="DM372" s="43"/>
      <c r="DN372" s="43"/>
      <c r="DO372" s="43"/>
      <c r="DP372" s="43"/>
      <c r="DQ372" s="43"/>
      <c r="DR372" s="43"/>
      <c r="DS372" s="43"/>
      <c r="DT372" s="43"/>
      <c r="DU372" s="43"/>
      <c r="DV372" s="43"/>
      <c r="DW372" s="43"/>
      <c r="DX372" s="43"/>
      <c r="DY372" s="43"/>
      <c r="DZ372" s="43"/>
      <c r="EA372" s="43"/>
      <c r="EB372" s="43"/>
      <c r="EC372" s="43"/>
      <c r="ED372" s="43"/>
      <c r="EE372" s="43"/>
      <c r="EF372" s="43"/>
      <c r="EG372" s="43"/>
      <c r="EH372" s="43"/>
      <c r="EI372" s="43"/>
      <c r="EJ372" s="43"/>
      <c r="EK372" s="43"/>
      <c r="EL372" s="43"/>
      <c r="EM372" s="43"/>
      <c r="EN372" s="43"/>
      <c r="EO372" s="43"/>
      <c r="EP372" s="43"/>
      <c r="EQ372" s="43"/>
      <c r="ER372" s="43"/>
      <c r="ES372" s="43"/>
      <c r="ET372" s="43"/>
      <c r="EU372" s="43"/>
      <c r="EV372" s="43"/>
      <c r="EW372" s="43"/>
      <c r="EX372" s="43"/>
      <c r="EY372" s="43"/>
      <c r="EZ372" s="43"/>
      <c r="FA372" s="43"/>
      <c r="FB372" s="43"/>
      <c r="FC372" s="43"/>
      <c r="FD372" s="43"/>
      <c r="FE372" s="43"/>
      <c r="FF372" s="43"/>
      <c r="FG372" s="43"/>
      <c r="FH372" s="43"/>
      <c r="FI372" s="43"/>
      <c r="FJ372" s="43"/>
      <c r="FK372" s="43"/>
      <c r="FL372" s="43"/>
      <c r="FM372" s="43"/>
      <c r="FN372" s="43"/>
      <c r="FO372" s="43"/>
      <c r="FP372" s="43"/>
      <c r="FQ372" s="43"/>
      <c r="FR372" s="43"/>
      <c r="FS372" s="43"/>
      <c r="FT372" s="43"/>
      <c r="FU372" s="43"/>
      <c r="FV372" s="43"/>
      <c r="FW372" s="43"/>
      <c r="FX372" s="43"/>
      <c r="FY372" s="43"/>
      <c r="FZ372" s="43"/>
      <c r="GA372" s="43"/>
      <c r="GB372" s="43"/>
      <c r="GC372" s="43"/>
      <c r="GD372" s="43"/>
      <c r="GE372" s="43"/>
      <c r="GF372" s="43"/>
      <c r="GG372" s="43"/>
      <c r="GH372" s="43"/>
      <c r="GI372" s="43"/>
      <c r="GJ372" s="43"/>
      <c r="GK372" s="43"/>
      <c r="GL372" s="43"/>
      <c r="GM372" s="43"/>
      <c r="GN372" s="43"/>
      <c r="GO372" s="43"/>
      <c r="GP372" s="43"/>
      <c r="GQ372" s="43"/>
      <c r="GR372" s="43"/>
      <c r="GS372" s="43"/>
      <c r="GT372" s="43"/>
      <c r="GU372" s="43"/>
      <c r="GV372" s="43"/>
      <c r="GW372" s="43"/>
      <c r="GX372" s="43"/>
      <c r="GY372" s="43"/>
      <c r="GZ372" s="43"/>
      <c r="HA372" s="43"/>
      <c r="HB372" s="43"/>
      <c r="HC372" s="43"/>
      <c r="HD372" s="43"/>
      <c r="HE372" s="43"/>
      <c r="HF372" s="43"/>
      <c r="HG372" s="43"/>
      <c r="HH372" s="43"/>
      <c r="HI372" s="43"/>
      <c r="HJ372" s="43"/>
      <c r="HK372" s="43"/>
      <c r="HL372" s="43"/>
      <c r="HM372" s="43"/>
      <c r="HN372" s="43"/>
      <c r="HO372" s="43"/>
      <c r="HP372" s="43"/>
      <c r="HQ372" s="43"/>
      <c r="HR372" s="43"/>
      <c r="HS372" s="43"/>
      <c r="HT372" s="43"/>
      <c r="HU372" s="43"/>
      <c r="HV372" s="43"/>
      <c r="HW372" s="43"/>
      <c r="HX372" s="43"/>
      <c r="HY372" s="43"/>
      <c r="HZ372" s="43"/>
      <c r="IA372" s="43"/>
      <c r="IB372" s="43"/>
      <c r="IC372" s="43"/>
      <c r="ID372" s="43"/>
      <c r="IE372" s="43"/>
      <c r="IF372" s="43"/>
      <c r="IG372" s="43"/>
      <c r="IH372" s="43"/>
      <c r="II372" s="43"/>
      <c r="IJ372" s="43"/>
      <c r="IK372" s="43"/>
      <c r="IL372" s="43"/>
    </row>
    <row r="373" spans="1:246" s="73" customFormat="1" x14ac:dyDescent="0.25">
      <c r="A373" s="44"/>
      <c r="B373" s="43"/>
      <c r="C373" s="47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43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43"/>
      <c r="CZ373" s="43"/>
      <c r="DA373" s="43"/>
      <c r="DB373" s="43"/>
      <c r="DC373" s="43"/>
      <c r="DD373" s="43"/>
      <c r="DE373" s="43"/>
      <c r="DF373" s="43"/>
      <c r="DG373" s="43"/>
      <c r="DH373" s="43"/>
      <c r="DI373" s="43"/>
      <c r="DJ373" s="43"/>
      <c r="DK373" s="43"/>
      <c r="DL373" s="43"/>
      <c r="DM373" s="43"/>
      <c r="DN373" s="43"/>
      <c r="DO373" s="43"/>
      <c r="DP373" s="43"/>
      <c r="DQ373" s="43"/>
      <c r="DR373" s="43"/>
      <c r="DS373" s="43"/>
      <c r="DT373" s="43"/>
      <c r="DU373" s="43"/>
      <c r="DV373" s="43"/>
      <c r="DW373" s="43"/>
      <c r="DX373" s="43"/>
      <c r="DY373" s="43"/>
      <c r="DZ373" s="43"/>
      <c r="EA373" s="43"/>
      <c r="EB373" s="43"/>
      <c r="EC373" s="43"/>
      <c r="ED373" s="43"/>
      <c r="EE373" s="43"/>
      <c r="EF373" s="43"/>
      <c r="EG373" s="43"/>
      <c r="EH373" s="43"/>
      <c r="EI373" s="43"/>
      <c r="EJ373" s="43"/>
      <c r="EK373" s="43"/>
      <c r="EL373" s="43"/>
      <c r="EM373" s="43"/>
      <c r="EN373" s="43"/>
      <c r="EO373" s="43"/>
      <c r="EP373" s="43"/>
      <c r="EQ373" s="43"/>
      <c r="ER373" s="43"/>
      <c r="ES373" s="43"/>
      <c r="ET373" s="43"/>
      <c r="EU373" s="43"/>
      <c r="EV373" s="43"/>
      <c r="EW373" s="43"/>
      <c r="EX373" s="43"/>
      <c r="EY373" s="43"/>
      <c r="EZ373" s="43"/>
      <c r="FA373" s="43"/>
      <c r="FB373" s="43"/>
      <c r="FC373" s="43"/>
      <c r="FD373" s="43"/>
      <c r="FE373" s="43"/>
      <c r="FF373" s="43"/>
      <c r="FG373" s="43"/>
      <c r="FH373" s="43"/>
      <c r="FI373" s="43"/>
      <c r="FJ373" s="43"/>
      <c r="FK373" s="43"/>
      <c r="FL373" s="43"/>
      <c r="FM373" s="43"/>
      <c r="FN373" s="43"/>
      <c r="FO373" s="43"/>
      <c r="FP373" s="43"/>
      <c r="FQ373" s="43"/>
      <c r="FR373" s="43"/>
      <c r="FS373" s="43"/>
      <c r="FT373" s="43"/>
      <c r="FU373" s="43"/>
      <c r="FV373" s="43"/>
      <c r="FW373" s="43"/>
      <c r="FX373" s="43"/>
      <c r="FY373" s="43"/>
      <c r="FZ373" s="43"/>
      <c r="GA373" s="43"/>
      <c r="GB373" s="43"/>
      <c r="GC373" s="43"/>
      <c r="GD373" s="43"/>
      <c r="GE373" s="43"/>
      <c r="GF373" s="43"/>
      <c r="GG373" s="43"/>
      <c r="GH373" s="43"/>
      <c r="GI373" s="43"/>
      <c r="GJ373" s="43"/>
      <c r="GK373" s="43"/>
      <c r="GL373" s="43"/>
      <c r="GM373" s="43"/>
      <c r="GN373" s="43"/>
      <c r="GO373" s="43"/>
      <c r="GP373" s="43"/>
      <c r="GQ373" s="43"/>
      <c r="GR373" s="43"/>
      <c r="GS373" s="43"/>
      <c r="GT373" s="43"/>
      <c r="GU373" s="43"/>
      <c r="GV373" s="43"/>
      <c r="GW373" s="43"/>
      <c r="GX373" s="43"/>
      <c r="GY373" s="43"/>
      <c r="GZ373" s="43"/>
      <c r="HA373" s="43"/>
      <c r="HB373" s="43"/>
      <c r="HC373" s="43"/>
      <c r="HD373" s="43"/>
      <c r="HE373" s="43"/>
      <c r="HF373" s="43"/>
      <c r="HG373" s="43"/>
      <c r="HH373" s="43"/>
      <c r="HI373" s="43"/>
      <c r="HJ373" s="43"/>
      <c r="HK373" s="43"/>
      <c r="HL373" s="43"/>
      <c r="HM373" s="43"/>
      <c r="HN373" s="43"/>
      <c r="HO373" s="43"/>
      <c r="HP373" s="43"/>
      <c r="HQ373" s="43"/>
      <c r="HR373" s="43"/>
      <c r="HS373" s="43"/>
      <c r="HT373" s="43"/>
      <c r="HU373" s="43"/>
      <c r="HV373" s="43"/>
      <c r="HW373" s="43"/>
      <c r="HX373" s="43"/>
      <c r="HY373" s="43"/>
      <c r="HZ373" s="43"/>
      <c r="IA373" s="43"/>
      <c r="IB373" s="43"/>
      <c r="IC373" s="43"/>
      <c r="ID373" s="43"/>
      <c r="IE373" s="43"/>
      <c r="IF373" s="43"/>
      <c r="IG373" s="43"/>
      <c r="IH373" s="43"/>
      <c r="II373" s="43"/>
      <c r="IJ373" s="43"/>
      <c r="IK373" s="43"/>
      <c r="IL373" s="43"/>
    </row>
    <row r="374" spans="1:246" s="73" customFormat="1" x14ac:dyDescent="0.25">
      <c r="A374" s="44"/>
      <c r="B374" s="43"/>
      <c r="C374" s="47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43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43"/>
      <c r="CZ374" s="43"/>
      <c r="DA374" s="43"/>
      <c r="DB374" s="43"/>
      <c r="DC374" s="43"/>
      <c r="DD374" s="43"/>
      <c r="DE374" s="43"/>
      <c r="DF374" s="43"/>
      <c r="DG374" s="43"/>
      <c r="DH374" s="43"/>
      <c r="DI374" s="43"/>
      <c r="DJ374" s="43"/>
      <c r="DK374" s="43"/>
      <c r="DL374" s="43"/>
      <c r="DM374" s="43"/>
      <c r="DN374" s="43"/>
      <c r="DO374" s="43"/>
      <c r="DP374" s="43"/>
      <c r="DQ374" s="43"/>
      <c r="DR374" s="43"/>
      <c r="DS374" s="43"/>
      <c r="DT374" s="43"/>
      <c r="DU374" s="43"/>
      <c r="DV374" s="43"/>
      <c r="DW374" s="43"/>
      <c r="DX374" s="43"/>
      <c r="DY374" s="43"/>
      <c r="DZ374" s="43"/>
      <c r="EA374" s="43"/>
      <c r="EB374" s="43"/>
      <c r="EC374" s="43"/>
      <c r="ED374" s="43"/>
      <c r="EE374" s="43"/>
      <c r="EF374" s="43"/>
      <c r="EG374" s="43"/>
      <c r="EH374" s="43"/>
      <c r="EI374" s="43"/>
      <c r="EJ374" s="43"/>
      <c r="EK374" s="43"/>
      <c r="EL374" s="43"/>
      <c r="EM374" s="43"/>
      <c r="EN374" s="43"/>
      <c r="EO374" s="43"/>
      <c r="EP374" s="43"/>
      <c r="EQ374" s="43"/>
      <c r="ER374" s="43"/>
      <c r="ES374" s="43"/>
      <c r="ET374" s="43"/>
      <c r="EU374" s="43"/>
      <c r="EV374" s="43"/>
      <c r="EW374" s="43"/>
      <c r="EX374" s="43"/>
      <c r="EY374" s="43"/>
      <c r="EZ374" s="43"/>
      <c r="FA374" s="43"/>
      <c r="FB374" s="43"/>
      <c r="FC374" s="43"/>
      <c r="FD374" s="43"/>
      <c r="FE374" s="43"/>
      <c r="FF374" s="43"/>
      <c r="FG374" s="43"/>
      <c r="FH374" s="43"/>
      <c r="FI374" s="43"/>
      <c r="FJ374" s="43"/>
      <c r="FK374" s="43"/>
      <c r="FL374" s="43"/>
      <c r="FM374" s="43"/>
      <c r="FN374" s="43"/>
      <c r="FO374" s="43"/>
      <c r="FP374" s="43"/>
      <c r="FQ374" s="43"/>
      <c r="FR374" s="43"/>
      <c r="FS374" s="43"/>
      <c r="FT374" s="43"/>
      <c r="FU374" s="43"/>
      <c r="FV374" s="43"/>
      <c r="FW374" s="43"/>
      <c r="FX374" s="43"/>
      <c r="FY374" s="43"/>
      <c r="FZ374" s="43"/>
      <c r="GA374" s="43"/>
      <c r="GB374" s="43"/>
      <c r="GC374" s="43"/>
      <c r="GD374" s="43"/>
      <c r="GE374" s="43"/>
      <c r="GF374" s="43"/>
      <c r="GG374" s="43"/>
      <c r="GH374" s="43"/>
      <c r="GI374" s="43"/>
      <c r="GJ374" s="43"/>
      <c r="GK374" s="43"/>
      <c r="GL374" s="43"/>
      <c r="GM374" s="43"/>
      <c r="GN374" s="43"/>
      <c r="GO374" s="43"/>
      <c r="GP374" s="43"/>
      <c r="GQ374" s="43"/>
      <c r="GR374" s="43"/>
      <c r="GS374" s="43"/>
      <c r="GT374" s="43"/>
      <c r="GU374" s="43"/>
      <c r="GV374" s="43"/>
      <c r="GW374" s="43"/>
      <c r="GX374" s="43"/>
      <c r="GY374" s="43"/>
      <c r="GZ374" s="43"/>
      <c r="HA374" s="43"/>
      <c r="HB374" s="43"/>
      <c r="HC374" s="43"/>
      <c r="HD374" s="43"/>
      <c r="HE374" s="43"/>
      <c r="HF374" s="43"/>
      <c r="HG374" s="43"/>
      <c r="HH374" s="43"/>
      <c r="HI374" s="43"/>
      <c r="HJ374" s="43"/>
      <c r="HK374" s="43"/>
      <c r="HL374" s="43"/>
      <c r="HM374" s="43"/>
      <c r="HN374" s="43"/>
      <c r="HO374" s="43"/>
      <c r="HP374" s="43"/>
      <c r="HQ374" s="43"/>
      <c r="HR374" s="43"/>
      <c r="HS374" s="43"/>
      <c r="HT374" s="43"/>
      <c r="HU374" s="43"/>
      <c r="HV374" s="43"/>
      <c r="HW374" s="43"/>
      <c r="HX374" s="43"/>
      <c r="HY374" s="43"/>
      <c r="HZ374" s="43"/>
      <c r="IA374" s="43"/>
      <c r="IB374" s="43"/>
      <c r="IC374" s="43"/>
      <c r="ID374" s="43"/>
      <c r="IE374" s="43"/>
      <c r="IF374" s="43"/>
      <c r="IG374" s="43"/>
      <c r="IH374" s="43"/>
      <c r="II374" s="43"/>
      <c r="IJ374" s="43"/>
      <c r="IK374" s="43"/>
      <c r="IL374" s="43"/>
    </row>
    <row r="375" spans="1:246" s="73" customFormat="1" x14ac:dyDescent="0.25">
      <c r="A375" s="44"/>
      <c r="B375" s="43"/>
      <c r="C375" s="47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43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43"/>
      <c r="CZ375" s="43"/>
      <c r="DA375" s="43"/>
      <c r="DB375" s="43"/>
      <c r="DC375" s="43"/>
      <c r="DD375" s="43"/>
      <c r="DE375" s="43"/>
      <c r="DF375" s="43"/>
      <c r="DG375" s="43"/>
      <c r="DH375" s="43"/>
      <c r="DI375" s="43"/>
      <c r="DJ375" s="43"/>
      <c r="DK375" s="43"/>
      <c r="DL375" s="43"/>
      <c r="DM375" s="43"/>
      <c r="DN375" s="43"/>
      <c r="DO375" s="43"/>
      <c r="DP375" s="43"/>
      <c r="DQ375" s="43"/>
      <c r="DR375" s="43"/>
      <c r="DS375" s="43"/>
      <c r="DT375" s="43"/>
      <c r="DU375" s="43"/>
      <c r="DV375" s="43"/>
      <c r="DW375" s="43"/>
      <c r="DX375" s="43"/>
      <c r="DY375" s="43"/>
      <c r="DZ375" s="43"/>
      <c r="EA375" s="43"/>
      <c r="EB375" s="43"/>
      <c r="EC375" s="43"/>
      <c r="ED375" s="43"/>
      <c r="EE375" s="43"/>
      <c r="EF375" s="43"/>
      <c r="EG375" s="43"/>
      <c r="EH375" s="43"/>
      <c r="EI375" s="43"/>
      <c r="EJ375" s="43"/>
      <c r="EK375" s="43"/>
      <c r="EL375" s="43"/>
      <c r="EM375" s="43"/>
      <c r="EN375" s="43"/>
      <c r="EO375" s="43"/>
      <c r="EP375" s="43"/>
      <c r="EQ375" s="43"/>
      <c r="ER375" s="43"/>
      <c r="ES375" s="43"/>
      <c r="ET375" s="43"/>
      <c r="EU375" s="43"/>
      <c r="EV375" s="43"/>
      <c r="EW375" s="43"/>
      <c r="EX375" s="43"/>
      <c r="EY375" s="43"/>
      <c r="EZ375" s="43"/>
      <c r="FA375" s="43"/>
      <c r="FB375" s="43"/>
      <c r="FC375" s="43"/>
      <c r="FD375" s="43"/>
      <c r="FE375" s="43"/>
      <c r="FF375" s="43"/>
      <c r="FG375" s="43"/>
      <c r="FH375" s="43"/>
      <c r="FI375" s="43"/>
      <c r="FJ375" s="43"/>
      <c r="FK375" s="43"/>
      <c r="FL375" s="43"/>
      <c r="FM375" s="43"/>
      <c r="FN375" s="43"/>
      <c r="FO375" s="43"/>
      <c r="FP375" s="43"/>
      <c r="FQ375" s="43"/>
      <c r="FR375" s="43"/>
      <c r="FS375" s="43"/>
      <c r="FT375" s="43"/>
      <c r="FU375" s="43"/>
      <c r="FV375" s="43"/>
      <c r="FW375" s="43"/>
      <c r="FX375" s="43"/>
      <c r="FY375" s="43"/>
      <c r="FZ375" s="43"/>
      <c r="GA375" s="43"/>
      <c r="GB375" s="43"/>
      <c r="GC375" s="43"/>
      <c r="GD375" s="43"/>
      <c r="GE375" s="43"/>
      <c r="GF375" s="43"/>
      <c r="GG375" s="43"/>
      <c r="GH375" s="43"/>
      <c r="GI375" s="43"/>
      <c r="GJ375" s="43"/>
      <c r="GK375" s="43"/>
      <c r="GL375" s="43"/>
      <c r="GM375" s="43"/>
      <c r="GN375" s="43"/>
      <c r="GO375" s="43"/>
      <c r="GP375" s="43"/>
      <c r="GQ375" s="43"/>
      <c r="GR375" s="43"/>
      <c r="GS375" s="43"/>
      <c r="GT375" s="43"/>
      <c r="GU375" s="43"/>
      <c r="GV375" s="43"/>
      <c r="GW375" s="43"/>
      <c r="GX375" s="43"/>
      <c r="GY375" s="43"/>
      <c r="GZ375" s="43"/>
      <c r="HA375" s="43"/>
      <c r="HB375" s="43"/>
      <c r="HC375" s="43"/>
      <c r="HD375" s="43"/>
      <c r="HE375" s="43"/>
      <c r="HF375" s="43"/>
      <c r="HG375" s="43"/>
      <c r="HH375" s="43"/>
      <c r="HI375" s="43"/>
      <c r="HJ375" s="43"/>
      <c r="HK375" s="43"/>
      <c r="HL375" s="43"/>
      <c r="HM375" s="43"/>
      <c r="HN375" s="43"/>
      <c r="HO375" s="43"/>
      <c r="HP375" s="43"/>
      <c r="HQ375" s="43"/>
      <c r="HR375" s="43"/>
      <c r="HS375" s="43"/>
      <c r="HT375" s="43"/>
      <c r="HU375" s="43"/>
      <c r="HV375" s="43"/>
      <c r="HW375" s="43"/>
      <c r="HX375" s="43"/>
      <c r="HY375" s="43"/>
      <c r="HZ375" s="43"/>
      <c r="IA375" s="43"/>
      <c r="IB375" s="43"/>
      <c r="IC375" s="43"/>
      <c r="ID375" s="43"/>
      <c r="IE375" s="43"/>
      <c r="IF375" s="43"/>
      <c r="IG375" s="43"/>
      <c r="IH375" s="43"/>
      <c r="II375" s="43"/>
      <c r="IJ375" s="43"/>
      <c r="IK375" s="43"/>
      <c r="IL375" s="43"/>
    </row>
    <row r="376" spans="1:246" s="73" customFormat="1" x14ac:dyDescent="0.25">
      <c r="A376" s="44"/>
      <c r="B376" s="43"/>
      <c r="C376" s="47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  <c r="DL376" s="43"/>
      <c r="DM376" s="43"/>
      <c r="DN376" s="43"/>
      <c r="DO376" s="43"/>
      <c r="DP376" s="43"/>
      <c r="DQ376" s="43"/>
      <c r="DR376" s="43"/>
      <c r="DS376" s="43"/>
      <c r="DT376" s="43"/>
      <c r="DU376" s="43"/>
      <c r="DV376" s="43"/>
      <c r="DW376" s="43"/>
      <c r="DX376" s="43"/>
      <c r="DY376" s="43"/>
      <c r="DZ376" s="43"/>
      <c r="EA376" s="43"/>
      <c r="EB376" s="43"/>
      <c r="EC376" s="43"/>
      <c r="ED376" s="43"/>
      <c r="EE376" s="43"/>
      <c r="EF376" s="43"/>
      <c r="EG376" s="43"/>
      <c r="EH376" s="43"/>
      <c r="EI376" s="43"/>
      <c r="EJ376" s="43"/>
      <c r="EK376" s="43"/>
      <c r="EL376" s="43"/>
      <c r="EM376" s="43"/>
      <c r="EN376" s="43"/>
      <c r="EO376" s="43"/>
      <c r="EP376" s="43"/>
      <c r="EQ376" s="43"/>
      <c r="ER376" s="43"/>
      <c r="ES376" s="43"/>
      <c r="ET376" s="43"/>
      <c r="EU376" s="43"/>
      <c r="EV376" s="43"/>
      <c r="EW376" s="43"/>
      <c r="EX376" s="43"/>
      <c r="EY376" s="43"/>
      <c r="EZ376" s="43"/>
      <c r="FA376" s="43"/>
      <c r="FB376" s="43"/>
      <c r="FC376" s="43"/>
      <c r="FD376" s="43"/>
      <c r="FE376" s="43"/>
      <c r="FF376" s="43"/>
      <c r="FG376" s="43"/>
      <c r="FH376" s="43"/>
      <c r="FI376" s="43"/>
      <c r="FJ376" s="43"/>
      <c r="FK376" s="43"/>
      <c r="FL376" s="43"/>
      <c r="FM376" s="43"/>
      <c r="FN376" s="43"/>
      <c r="FO376" s="43"/>
      <c r="FP376" s="43"/>
      <c r="FQ376" s="43"/>
      <c r="FR376" s="43"/>
      <c r="FS376" s="43"/>
      <c r="FT376" s="43"/>
      <c r="FU376" s="43"/>
      <c r="FV376" s="43"/>
      <c r="FW376" s="43"/>
      <c r="FX376" s="43"/>
      <c r="FY376" s="43"/>
      <c r="FZ376" s="43"/>
      <c r="GA376" s="43"/>
      <c r="GB376" s="43"/>
      <c r="GC376" s="43"/>
      <c r="GD376" s="43"/>
      <c r="GE376" s="43"/>
      <c r="GF376" s="43"/>
      <c r="GG376" s="43"/>
      <c r="GH376" s="43"/>
      <c r="GI376" s="43"/>
      <c r="GJ376" s="43"/>
      <c r="GK376" s="43"/>
      <c r="GL376" s="43"/>
      <c r="GM376" s="43"/>
      <c r="GN376" s="43"/>
      <c r="GO376" s="43"/>
      <c r="GP376" s="43"/>
      <c r="GQ376" s="43"/>
      <c r="GR376" s="43"/>
      <c r="GS376" s="43"/>
      <c r="GT376" s="43"/>
      <c r="GU376" s="43"/>
      <c r="GV376" s="43"/>
      <c r="GW376" s="43"/>
      <c r="GX376" s="43"/>
      <c r="GY376" s="43"/>
      <c r="GZ376" s="43"/>
      <c r="HA376" s="43"/>
      <c r="HB376" s="43"/>
      <c r="HC376" s="43"/>
      <c r="HD376" s="43"/>
      <c r="HE376" s="43"/>
      <c r="HF376" s="43"/>
      <c r="HG376" s="43"/>
      <c r="HH376" s="43"/>
      <c r="HI376" s="43"/>
      <c r="HJ376" s="43"/>
      <c r="HK376" s="43"/>
      <c r="HL376" s="43"/>
      <c r="HM376" s="43"/>
      <c r="HN376" s="43"/>
      <c r="HO376" s="43"/>
      <c r="HP376" s="43"/>
      <c r="HQ376" s="43"/>
      <c r="HR376" s="43"/>
      <c r="HS376" s="43"/>
      <c r="HT376" s="43"/>
      <c r="HU376" s="43"/>
      <c r="HV376" s="43"/>
      <c r="HW376" s="43"/>
      <c r="HX376" s="43"/>
      <c r="HY376" s="43"/>
      <c r="HZ376" s="43"/>
      <c r="IA376" s="43"/>
      <c r="IB376" s="43"/>
      <c r="IC376" s="43"/>
      <c r="ID376" s="43"/>
      <c r="IE376" s="43"/>
      <c r="IF376" s="43"/>
      <c r="IG376" s="43"/>
      <c r="IH376" s="43"/>
      <c r="II376" s="43"/>
      <c r="IJ376" s="43"/>
      <c r="IK376" s="43"/>
      <c r="IL376" s="43"/>
    </row>
    <row r="377" spans="1:246" s="73" customFormat="1" x14ac:dyDescent="0.25">
      <c r="A377" s="44"/>
      <c r="B377" s="43"/>
      <c r="C377" s="47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  <c r="DL377" s="43"/>
      <c r="DM377" s="43"/>
      <c r="DN377" s="43"/>
      <c r="DO377" s="43"/>
      <c r="DP377" s="43"/>
      <c r="DQ377" s="43"/>
      <c r="DR377" s="43"/>
      <c r="DS377" s="43"/>
      <c r="DT377" s="43"/>
      <c r="DU377" s="43"/>
      <c r="DV377" s="43"/>
      <c r="DW377" s="43"/>
      <c r="DX377" s="43"/>
      <c r="DY377" s="43"/>
      <c r="DZ377" s="43"/>
      <c r="EA377" s="43"/>
      <c r="EB377" s="43"/>
      <c r="EC377" s="43"/>
      <c r="ED377" s="43"/>
      <c r="EE377" s="43"/>
      <c r="EF377" s="43"/>
      <c r="EG377" s="43"/>
      <c r="EH377" s="43"/>
      <c r="EI377" s="43"/>
      <c r="EJ377" s="43"/>
      <c r="EK377" s="43"/>
      <c r="EL377" s="43"/>
      <c r="EM377" s="43"/>
      <c r="EN377" s="43"/>
      <c r="EO377" s="43"/>
      <c r="EP377" s="43"/>
      <c r="EQ377" s="43"/>
      <c r="ER377" s="43"/>
      <c r="ES377" s="43"/>
      <c r="ET377" s="43"/>
      <c r="EU377" s="43"/>
      <c r="EV377" s="43"/>
      <c r="EW377" s="43"/>
      <c r="EX377" s="43"/>
      <c r="EY377" s="43"/>
      <c r="EZ377" s="43"/>
      <c r="FA377" s="43"/>
      <c r="FB377" s="43"/>
      <c r="FC377" s="43"/>
      <c r="FD377" s="43"/>
      <c r="FE377" s="43"/>
      <c r="FF377" s="43"/>
      <c r="FG377" s="43"/>
      <c r="FH377" s="43"/>
      <c r="FI377" s="43"/>
      <c r="FJ377" s="43"/>
      <c r="FK377" s="43"/>
      <c r="FL377" s="43"/>
      <c r="FM377" s="43"/>
      <c r="FN377" s="43"/>
      <c r="FO377" s="43"/>
      <c r="FP377" s="43"/>
      <c r="FQ377" s="43"/>
      <c r="FR377" s="43"/>
      <c r="FS377" s="43"/>
      <c r="FT377" s="43"/>
      <c r="FU377" s="43"/>
      <c r="FV377" s="43"/>
      <c r="FW377" s="43"/>
      <c r="FX377" s="43"/>
      <c r="FY377" s="43"/>
      <c r="FZ377" s="43"/>
      <c r="GA377" s="43"/>
      <c r="GB377" s="43"/>
      <c r="GC377" s="43"/>
      <c r="GD377" s="43"/>
      <c r="GE377" s="43"/>
      <c r="GF377" s="43"/>
      <c r="GG377" s="43"/>
      <c r="GH377" s="43"/>
      <c r="GI377" s="43"/>
      <c r="GJ377" s="43"/>
      <c r="GK377" s="43"/>
      <c r="GL377" s="43"/>
      <c r="GM377" s="43"/>
      <c r="GN377" s="43"/>
      <c r="GO377" s="43"/>
      <c r="GP377" s="43"/>
      <c r="GQ377" s="43"/>
      <c r="GR377" s="43"/>
      <c r="GS377" s="43"/>
      <c r="GT377" s="43"/>
      <c r="GU377" s="43"/>
      <c r="GV377" s="43"/>
      <c r="GW377" s="43"/>
      <c r="GX377" s="43"/>
      <c r="GY377" s="43"/>
      <c r="GZ377" s="43"/>
      <c r="HA377" s="43"/>
      <c r="HB377" s="43"/>
      <c r="HC377" s="43"/>
      <c r="HD377" s="43"/>
      <c r="HE377" s="43"/>
      <c r="HF377" s="43"/>
      <c r="HG377" s="43"/>
      <c r="HH377" s="43"/>
      <c r="HI377" s="43"/>
      <c r="HJ377" s="43"/>
      <c r="HK377" s="43"/>
      <c r="HL377" s="43"/>
      <c r="HM377" s="43"/>
      <c r="HN377" s="43"/>
      <c r="HO377" s="43"/>
      <c r="HP377" s="43"/>
      <c r="HQ377" s="43"/>
      <c r="HR377" s="43"/>
      <c r="HS377" s="43"/>
      <c r="HT377" s="43"/>
      <c r="HU377" s="43"/>
      <c r="HV377" s="43"/>
      <c r="HW377" s="43"/>
      <c r="HX377" s="43"/>
      <c r="HY377" s="43"/>
      <c r="HZ377" s="43"/>
      <c r="IA377" s="43"/>
      <c r="IB377" s="43"/>
      <c r="IC377" s="43"/>
      <c r="ID377" s="43"/>
      <c r="IE377" s="43"/>
      <c r="IF377" s="43"/>
      <c r="IG377" s="43"/>
      <c r="IH377" s="43"/>
      <c r="II377" s="43"/>
      <c r="IJ377" s="43"/>
      <c r="IK377" s="43"/>
      <c r="IL377" s="43"/>
    </row>
    <row r="378" spans="1:246" s="73" customFormat="1" x14ac:dyDescent="0.25">
      <c r="A378" s="44"/>
      <c r="B378" s="43"/>
      <c r="C378" s="47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  <c r="DL378" s="43"/>
      <c r="DM378" s="43"/>
      <c r="DN378" s="43"/>
      <c r="DO378" s="43"/>
      <c r="DP378" s="43"/>
      <c r="DQ378" s="43"/>
      <c r="DR378" s="43"/>
      <c r="DS378" s="43"/>
      <c r="DT378" s="43"/>
      <c r="DU378" s="43"/>
      <c r="DV378" s="43"/>
      <c r="DW378" s="43"/>
      <c r="DX378" s="43"/>
      <c r="DY378" s="43"/>
      <c r="DZ378" s="43"/>
      <c r="EA378" s="43"/>
      <c r="EB378" s="43"/>
      <c r="EC378" s="43"/>
      <c r="ED378" s="43"/>
      <c r="EE378" s="43"/>
      <c r="EF378" s="43"/>
      <c r="EG378" s="43"/>
      <c r="EH378" s="43"/>
      <c r="EI378" s="43"/>
      <c r="EJ378" s="43"/>
      <c r="EK378" s="43"/>
      <c r="EL378" s="43"/>
      <c r="EM378" s="43"/>
      <c r="EN378" s="43"/>
      <c r="EO378" s="43"/>
      <c r="EP378" s="43"/>
      <c r="EQ378" s="43"/>
      <c r="ER378" s="43"/>
      <c r="ES378" s="43"/>
      <c r="ET378" s="43"/>
      <c r="EU378" s="43"/>
      <c r="EV378" s="43"/>
      <c r="EW378" s="43"/>
      <c r="EX378" s="43"/>
      <c r="EY378" s="43"/>
      <c r="EZ378" s="43"/>
      <c r="FA378" s="43"/>
      <c r="FB378" s="43"/>
      <c r="FC378" s="43"/>
      <c r="FD378" s="43"/>
      <c r="FE378" s="43"/>
      <c r="FF378" s="43"/>
      <c r="FG378" s="43"/>
      <c r="FH378" s="43"/>
      <c r="FI378" s="43"/>
      <c r="FJ378" s="43"/>
      <c r="FK378" s="43"/>
      <c r="FL378" s="43"/>
      <c r="FM378" s="43"/>
      <c r="FN378" s="43"/>
      <c r="FO378" s="43"/>
      <c r="FP378" s="43"/>
      <c r="FQ378" s="43"/>
      <c r="FR378" s="43"/>
      <c r="FS378" s="43"/>
      <c r="FT378" s="43"/>
      <c r="FU378" s="43"/>
      <c r="FV378" s="43"/>
      <c r="FW378" s="43"/>
      <c r="FX378" s="43"/>
      <c r="FY378" s="43"/>
      <c r="FZ378" s="43"/>
      <c r="GA378" s="43"/>
      <c r="GB378" s="43"/>
      <c r="GC378" s="43"/>
      <c r="GD378" s="43"/>
      <c r="GE378" s="43"/>
      <c r="GF378" s="43"/>
      <c r="GG378" s="43"/>
      <c r="GH378" s="43"/>
      <c r="GI378" s="43"/>
      <c r="GJ378" s="43"/>
      <c r="GK378" s="43"/>
      <c r="GL378" s="43"/>
      <c r="GM378" s="43"/>
      <c r="GN378" s="43"/>
      <c r="GO378" s="43"/>
      <c r="GP378" s="43"/>
      <c r="GQ378" s="43"/>
      <c r="GR378" s="43"/>
      <c r="GS378" s="43"/>
      <c r="GT378" s="43"/>
      <c r="GU378" s="43"/>
      <c r="GV378" s="43"/>
      <c r="GW378" s="43"/>
      <c r="GX378" s="43"/>
      <c r="GY378" s="43"/>
      <c r="GZ378" s="43"/>
      <c r="HA378" s="43"/>
      <c r="HB378" s="43"/>
      <c r="HC378" s="43"/>
      <c r="HD378" s="43"/>
      <c r="HE378" s="43"/>
      <c r="HF378" s="43"/>
      <c r="HG378" s="43"/>
      <c r="HH378" s="43"/>
      <c r="HI378" s="43"/>
      <c r="HJ378" s="43"/>
      <c r="HK378" s="43"/>
      <c r="HL378" s="43"/>
      <c r="HM378" s="43"/>
      <c r="HN378" s="43"/>
      <c r="HO378" s="43"/>
      <c r="HP378" s="43"/>
      <c r="HQ378" s="43"/>
      <c r="HR378" s="43"/>
      <c r="HS378" s="43"/>
      <c r="HT378" s="43"/>
      <c r="HU378" s="43"/>
      <c r="HV378" s="43"/>
      <c r="HW378" s="43"/>
      <c r="HX378" s="43"/>
      <c r="HY378" s="43"/>
      <c r="HZ378" s="43"/>
      <c r="IA378" s="43"/>
      <c r="IB378" s="43"/>
      <c r="IC378" s="43"/>
      <c r="ID378" s="43"/>
      <c r="IE378" s="43"/>
      <c r="IF378" s="43"/>
      <c r="IG378" s="43"/>
      <c r="IH378" s="43"/>
      <c r="II378" s="43"/>
      <c r="IJ378" s="43"/>
      <c r="IK378" s="43"/>
      <c r="IL378" s="43"/>
    </row>
    <row r="379" spans="1:246" s="73" customFormat="1" x14ac:dyDescent="0.25">
      <c r="A379" s="44"/>
      <c r="B379" s="43"/>
      <c r="C379" s="47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  <c r="DL379" s="43"/>
      <c r="DM379" s="43"/>
      <c r="DN379" s="43"/>
      <c r="DO379" s="43"/>
      <c r="DP379" s="43"/>
      <c r="DQ379" s="43"/>
      <c r="DR379" s="43"/>
      <c r="DS379" s="43"/>
      <c r="DT379" s="43"/>
      <c r="DU379" s="43"/>
      <c r="DV379" s="43"/>
      <c r="DW379" s="43"/>
      <c r="DX379" s="43"/>
      <c r="DY379" s="43"/>
      <c r="DZ379" s="43"/>
      <c r="EA379" s="43"/>
      <c r="EB379" s="43"/>
      <c r="EC379" s="43"/>
      <c r="ED379" s="43"/>
      <c r="EE379" s="43"/>
      <c r="EF379" s="43"/>
      <c r="EG379" s="43"/>
      <c r="EH379" s="43"/>
      <c r="EI379" s="43"/>
      <c r="EJ379" s="43"/>
      <c r="EK379" s="43"/>
      <c r="EL379" s="43"/>
      <c r="EM379" s="43"/>
      <c r="EN379" s="43"/>
      <c r="EO379" s="43"/>
      <c r="EP379" s="43"/>
      <c r="EQ379" s="43"/>
      <c r="ER379" s="43"/>
      <c r="ES379" s="43"/>
      <c r="ET379" s="43"/>
      <c r="EU379" s="43"/>
      <c r="EV379" s="43"/>
      <c r="EW379" s="43"/>
      <c r="EX379" s="43"/>
      <c r="EY379" s="43"/>
      <c r="EZ379" s="43"/>
      <c r="FA379" s="43"/>
      <c r="FB379" s="43"/>
      <c r="FC379" s="43"/>
      <c r="FD379" s="43"/>
      <c r="FE379" s="43"/>
      <c r="FF379" s="43"/>
      <c r="FG379" s="43"/>
      <c r="FH379" s="43"/>
      <c r="FI379" s="43"/>
      <c r="FJ379" s="43"/>
      <c r="FK379" s="43"/>
      <c r="FL379" s="43"/>
      <c r="FM379" s="43"/>
      <c r="FN379" s="43"/>
      <c r="FO379" s="43"/>
      <c r="FP379" s="43"/>
      <c r="FQ379" s="43"/>
      <c r="FR379" s="43"/>
      <c r="FS379" s="43"/>
      <c r="FT379" s="43"/>
      <c r="FU379" s="43"/>
      <c r="FV379" s="43"/>
      <c r="FW379" s="43"/>
      <c r="FX379" s="43"/>
      <c r="FY379" s="43"/>
      <c r="FZ379" s="43"/>
      <c r="GA379" s="43"/>
      <c r="GB379" s="43"/>
      <c r="GC379" s="43"/>
      <c r="GD379" s="43"/>
      <c r="GE379" s="43"/>
      <c r="GF379" s="43"/>
      <c r="GG379" s="43"/>
      <c r="GH379" s="43"/>
      <c r="GI379" s="43"/>
      <c r="GJ379" s="43"/>
      <c r="GK379" s="43"/>
      <c r="GL379" s="43"/>
      <c r="GM379" s="43"/>
      <c r="GN379" s="43"/>
      <c r="GO379" s="43"/>
      <c r="GP379" s="43"/>
      <c r="GQ379" s="43"/>
      <c r="GR379" s="43"/>
      <c r="GS379" s="43"/>
      <c r="GT379" s="43"/>
      <c r="GU379" s="43"/>
      <c r="GV379" s="43"/>
      <c r="GW379" s="43"/>
      <c r="GX379" s="43"/>
      <c r="GY379" s="43"/>
      <c r="GZ379" s="43"/>
      <c r="HA379" s="43"/>
      <c r="HB379" s="43"/>
      <c r="HC379" s="43"/>
      <c r="HD379" s="43"/>
      <c r="HE379" s="43"/>
      <c r="HF379" s="43"/>
      <c r="HG379" s="43"/>
      <c r="HH379" s="43"/>
      <c r="HI379" s="43"/>
      <c r="HJ379" s="43"/>
      <c r="HK379" s="43"/>
      <c r="HL379" s="43"/>
      <c r="HM379" s="43"/>
      <c r="HN379" s="43"/>
      <c r="HO379" s="43"/>
      <c r="HP379" s="43"/>
      <c r="HQ379" s="43"/>
      <c r="HR379" s="43"/>
      <c r="HS379" s="43"/>
      <c r="HT379" s="43"/>
      <c r="HU379" s="43"/>
      <c r="HV379" s="43"/>
      <c r="HW379" s="43"/>
      <c r="HX379" s="43"/>
      <c r="HY379" s="43"/>
      <c r="HZ379" s="43"/>
      <c r="IA379" s="43"/>
      <c r="IB379" s="43"/>
      <c r="IC379" s="43"/>
      <c r="ID379" s="43"/>
      <c r="IE379" s="43"/>
      <c r="IF379" s="43"/>
      <c r="IG379" s="43"/>
      <c r="IH379" s="43"/>
      <c r="II379" s="43"/>
      <c r="IJ379" s="43"/>
      <c r="IK379" s="43"/>
      <c r="IL379" s="43"/>
    </row>
    <row r="380" spans="1:246" s="73" customFormat="1" x14ac:dyDescent="0.25">
      <c r="A380" s="44"/>
      <c r="B380" s="43"/>
      <c r="C380" s="47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  <c r="DL380" s="43"/>
      <c r="DM380" s="43"/>
      <c r="DN380" s="43"/>
      <c r="DO380" s="43"/>
      <c r="DP380" s="43"/>
      <c r="DQ380" s="43"/>
      <c r="DR380" s="43"/>
      <c r="DS380" s="43"/>
      <c r="DT380" s="43"/>
      <c r="DU380" s="43"/>
      <c r="DV380" s="43"/>
      <c r="DW380" s="43"/>
      <c r="DX380" s="43"/>
      <c r="DY380" s="43"/>
      <c r="DZ380" s="43"/>
      <c r="EA380" s="43"/>
      <c r="EB380" s="43"/>
      <c r="EC380" s="43"/>
      <c r="ED380" s="43"/>
      <c r="EE380" s="43"/>
      <c r="EF380" s="43"/>
      <c r="EG380" s="43"/>
      <c r="EH380" s="43"/>
      <c r="EI380" s="43"/>
      <c r="EJ380" s="43"/>
      <c r="EK380" s="43"/>
      <c r="EL380" s="43"/>
      <c r="EM380" s="43"/>
      <c r="EN380" s="43"/>
      <c r="EO380" s="43"/>
      <c r="EP380" s="43"/>
      <c r="EQ380" s="43"/>
      <c r="ER380" s="43"/>
      <c r="ES380" s="43"/>
      <c r="ET380" s="43"/>
      <c r="EU380" s="43"/>
      <c r="EV380" s="43"/>
      <c r="EW380" s="43"/>
      <c r="EX380" s="43"/>
      <c r="EY380" s="43"/>
      <c r="EZ380" s="43"/>
      <c r="FA380" s="43"/>
      <c r="FB380" s="43"/>
      <c r="FC380" s="43"/>
      <c r="FD380" s="43"/>
      <c r="FE380" s="43"/>
      <c r="FF380" s="43"/>
      <c r="FG380" s="43"/>
      <c r="FH380" s="43"/>
      <c r="FI380" s="43"/>
      <c r="FJ380" s="43"/>
      <c r="FK380" s="43"/>
      <c r="FL380" s="43"/>
      <c r="FM380" s="43"/>
      <c r="FN380" s="43"/>
      <c r="FO380" s="43"/>
      <c r="FP380" s="43"/>
      <c r="FQ380" s="43"/>
      <c r="FR380" s="43"/>
      <c r="FS380" s="43"/>
      <c r="FT380" s="43"/>
      <c r="FU380" s="43"/>
      <c r="FV380" s="43"/>
      <c r="FW380" s="43"/>
      <c r="FX380" s="43"/>
      <c r="FY380" s="43"/>
      <c r="FZ380" s="43"/>
      <c r="GA380" s="43"/>
      <c r="GB380" s="43"/>
      <c r="GC380" s="43"/>
      <c r="GD380" s="43"/>
      <c r="GE380" s="43"/>
      <c r="GF380" s="43"/>
      <c r="GG380" s="43"/>
      <c r="GH380" s="43"/>
      <c r="GI380" s="43"/>
      <c r="GJ380" s="43"/>
      <c r="GK380" s="43"/>
      <c r="GL380" s="43"/>
      <c r="GM380" s="43"/>
      <c r="GN380" s="43"/>
      <c r="GO380" s="43"/>
      <c r="GP380" s="43"/>
      <c r="GQ380" s="43"/>
      <c r="GR380" s="43"/>
      <c r="GS380" s="43"/>
      <c r="GT380" s="43"/>
      <c r="GU380" s="43"/>
      <c r="GV380" s="43"/>
      <c r="GW380" s="43"/>
      <c r="GX380" s="43"/>
      <c r="GY380" s="43"/>
      <c r="GZ380" s="43"/>
      <c r="HA380" s="43"/>
      <c r="HB380" s="43"/>
      <c r="HC380" s="43"/>
      <c r="HD380" s="43"/>
      <c r="HE380" s="43"/>
      <c r="HF380" s="43"/>
      <c r="HG380" s="43"/>
      <c r="HH380" s="43"/>
      <c r="HI380" s="43"/>
      <c r="HJ380" s="43"/>
      <c r="HK380" s="43"/>
      <c r="HL380" s="43"/>
      <c r="HM380" s="43"/>
      <c r="HN380" s="43"/>
      <c r="HO380" s="43"/>
      <c r="HP380" s="43"/>
      <c r="HQ380" s="43"/>
      <c r="HR380" s="43"/>
      <c r="HS380" s="43"/>
      <c r="HT380" s="43"/>
      <c r="HU380" s="43"/>
      <c r="HV380" s="43"/>
      <c r="HW380" s="43"/>
      <c r="HX380" s="43"/>
      <c r="HY380" s="43"/>
      <c r="HZ380" s="43"/>
      <c r="IA380" s="43"/>
      <c r="IB380" s="43"/>
      <c r="IC380" s="43"/>
      <c r="ID380" s="43"/>
      <c r="IE380" s="43"/>
      <c r="IF380" s="43"/>
      <c r="IG380" s="43"/>
      <c r="IH380" s="43"/>
      <c r="II380" s="43"/>
      <c r="IJ380" s="43"/>
      <c r="IK380" s="43"/>
      <c r="IL380" s="43"/>
    </row>
    <row r="381" spans="1:246" s="73" customFormat="1" x14ac:dyDescent="0.25">
      <c r="A381" s="44"/>
      <c r="B381" s="43"/>
      <c r="C381" s="47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  <c r="DL381" s="43"/>
      <c r="DM381" s="43"/>
      <c r="DN381" s="43"/>
      <c r="DO381" s="43"/>
      <c r="DP381" s="43"/>
      <c r="DQ381" s="43"/>
      <c r="DR381" s="43"/>
      <c r="DS381" s="43"/>
      <c r="DT381" s="43"/>
      <c r="DU381" s="43"/>
      <c r="DV381" s="43"/>
      <c r="DW381" s="43"/>
      <c r="DX381" s="43"/>
      <c r="DY381" s="43"/>
      <c r="DZ381" s="43"/>
      <c r="EA381" s="43"/>
      <c r="EB381" s="43"/>
      <c r="EC381" s="43"/>
      <c r="ED381" s="43"/>
      <c r="EE381" s="43"/>
      <c r="EF381" s="43"/>
      <c r="EG381" s="43"/>
      <c r="EH381" s="43"/>
      <c r="EI381" s="43"/>
      <c r="EJ381" s="43"/>
      <c r="EK381" s="43"/>
      <c r="EL381" s="43"/>
      <c r="EM381" s="43"/>
      <c r="EN381" s="43"/>
      <c r="EO381" s="43"/>
      <c r="EP381" s="43"/>
      <c r="EQ381" s="43"/>
      <c r="ER381" s="43"/>
      <c r="ES381" s="43"/>
      <c r="ET381" s="43"/>
      <c r="EU381" s="43"/>
      <c r="EV381" s="43"/>
      <c r="EW381" s="43"/>
      <c r="EX381" s="43"/>
      <c r="EY381" s="43"/>
      <c r="EZ381" s="43"/>
      <c r="FA381" s="43"/>
      <c r="FB381" s="43"/>
      <c r="FC381" s="43"/>
      <c r="FD381" s="43"/>
      <c r="FE381" s="43"/>
      <c r="FF381" s="43"/>
      <c r="FG381" s="43"/>
      <c r="FH381" s="43"/>
      <c r="FI381" s="43"/>
      <c r="FJ381" s="43"/>
      <c r="FK381" s="43"/>
      <c r="FL381" s="43"/>
      <c r="FM381" s="43"/>
      <c r="FN381" s="43"/>
      <c r="FO381" s="43"/>
      <c r="FP381" s="43"/>
      <c r="FQ381" s="43"/>
      <c r="FR381" s="43"/>
      <c r="FS381" s="43"/>
      <c r="FT381" s="43"/>
      <c r="FU381" s="43"/>
      <c r="FV381" s="43"/>
      <c r="FW381" s="43"/>
      <c r="FX381" s="43"/>
      <c r="FY381" s="43"/>
      <c r="FZ381" s="43"/>
      <c r="GA381" s="43"/>
      <c r="GB381" s="43"/>
      <c r="GC381" s="43"/>
      <c r="GD381" s="43"/>
      <c r="GE381" s="43"/>
      <c r="GF381" s="43"/>
      <c r="GG381" s="43"/>
      <c r="GH381" s="43"/>
      <c r="GI381" s="43"/>
      <c r="GJ381" s="43"/>
      <c r="GK381" s="43"/>
      <c r="GL381" s="43"/>
      <c r="GM381" s="43"/>
      <c r="GN381" s="43"/>
      <c r="GO381" s="43"/>
      <c r="GP381" s="43"/>
      <c r="GQ381" s="43"/>
      <c r="GR381" s="43"/>
      <c r="GS381" s="43"/>
      <c r="GT381" s="43"/>
      <c r="GU381" s="43"/>
      <c r="GV381" s="43"/>
      <c r="GW381" s="43"/>
      <c r="GX381" s="43"/>
      <c r="GY381" s="43"/>
      <c r="GZ381" s="43"/>
      <c r="HA381" s="43"/>
      <c r="HB381" s="43"/>
      <c r="HC381" s="43"/>
      <c r="HD381" s="43"/>
      <c r="HE381" s="43"/>
      <c r="HF381" s="43"/>
      <c r="HG381" s="43"/>
      <c r="HH381" s="43"/>
      <c r="HI381" s="43"/>
      <c r="HJ381" s="43"/>
      <c r="HK381" s="43"/>
      <c r="HL381" s="43"/>
      <c r="HM381" s="43"/>
      <c r="HN381" s="43"/>
      <c r="HO381" s="43"/>
      <c r="HP381" s="43"/>
      <c r="HQ381" s="43"/>
      <c r="HR381" s="43"/>
      <c r="HS381" s="43"/>
      <c r="HT381" s="43"/>
      <c r="HU381" s="43"/>
      <c r="HV381" s="43"/>
      <c r="HW381" s="43"/>
      <c r="HX381" s="43"/>
      <c r="HY381" s="43"/>
      <c r="HZ381" s="43"/>
      <c r="IA381" s="43"/>
      <c r="IB381" s="43"/>
      <c r="IC381" s="43"/>
      <c r="ID381" s="43"/>
      <c r="IE381" s="43"/>
      <c r="IF381" s="43"/>
      <c r="IG381" s="43"/>
      <c r="IH381" s="43"/>
      <c r="II381" s="43"/>
      <c r="IJ381" s="43"/>
      <c r="IK381" s="43"/>
      <c r="IL381" s="43"/>
    </row>
    <row r="382" spans="1:246" s="73" customFormat="1" x14ac:dyDescent="0.25">
      <c r="A382" s="44"/>
      <c r="B382" s="43"/>
      <c r="C382" s="47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  <c r="DL382" s="43"/>
      <c r="DM382" s="43"/>
      <c r="DN382" s="43"/>
      <c r="DO382" s="43"/>
      <c r="DP382" s="43"/>
      <c r="DQ382" s="43"/>
      <c r="DR382" s="43"/>
      <c r="DS382" s="43"/>
      <c r="DT382" s="43"/>
      <c r="DU382" s="43"/>
      <c r="DV382" s="43"/>
      <c r="DW382" s="43"/>
      <c r="DX382" s="43"/>
      <c r="DY382" s="43"/>
      <c r="DZ382" s="43"/>
      <c r="EA382" s="43"/>
      <c r="EB382" s="43"/>
      <c r="EC382" s="43"/>
      <c r="ED382" s="43"/>
      <c r="EE382" s="43"/>
      <c r="EF382" s="43"/>
      <c r="EG382" s="43"/>
      <c r="EH382" s="43"/>
      <c r="EI382" s="43"/>
      <c r="EJ382" s="43"/>
      <c r="EK382" s="43"/>
      <c r="EL382" s="43"/>
      <c r="EM382" s="43"/>
      <c r="EN382" s="43"/>
      <c r="EO382" s="43"/>
      <c r="EP382" s="43"/>
      <c r="EQ382" s="43"/>
      <c r="ER382" s="43"/>
      <c r="ES382" s="43"/>
      <c r="ET382" s="43"/>
      <c r="EU382" s="43"/>
      <c r="EV382" s="43"/>
      <c r="EW382" s="43"/>
      <c r="EX382" s="43"/>
      <c r="EY382" s="43"/>
      <c r="EZ382" s="43"/>
      <c r="FA382" s="43"/>
      <c r="FB382" s="43"/>
      <c r="FC382" s="43"/>
      <c r="FD382" s="43"/>
      <c r="FE382" s="43"/>
      <c r="FF382" s="43"/>
      <c r="FG382" s="43"/>
      <c r="FH382" s="43"/>
      <c r="FI382" s="43"/>
      <c r="FJ382" s="43"/>
      <c r="FK382" s="43"/>
      <c r="FL382" s="43"/>
      <c r="FM382" s="43"/>
      <c r="FN382" s="43"/>
      <c r="FO382" s="43"/>
      <c r="FP382" s="43"/>
      <c r="FQ382" s="43"/>
      <c r="FR382" s="43"/>
      <c r="FS382" s="43"/>
      <c r="FT382" s="43"/>
      <c r="FU382" s="43"/>
      <c r="FV382" s="43"/>
      <c r="FW382" s="43"/>
      <c r="FX382" s="43"/>
      <c r="FY382" s="43"/>
      <c r="FZ382" s="43"/>
      <c r="GA382" s="43"/>
      <c r="GB382" s="43"/>
      <c r="GC382" s="43"/>
      <c r="GD382" s="43"/>
      <c r="GE382" s="43"/>
      <c r="GF382" s="43"/>
      <c r="GG382" s="43"/>
      <c r="GH382" s="43"/>
      <c r="GI382" s="43"/>
      <c r="GJ382" s="43"/>
      <c r="GK382" s="43"/>
      <c r="GL382" s="43"/>
      <c r="GM382" s="43"/>
      <c r="GN382" s="43"/>
      <c r="GO382" s="43"/>
      <c r="GP382" s="43"/>
      <c r="GQ382" s="43"/>
      <c r="GR382" s="43"/>
      <c r="GS382" s="43"/>
      <c r="GT382" s="43"/>
      <c r="GU382" s="43"/>
      <c r="GV382" s="43"/>
      <c r="GW382" s="43"/>
      <c r="GX382" s="43"/>
      <c r="GY382" s="43"/>
      <c r="GZ382" s="43"/>
      <c r="HA382" s="43"/>
      <c r="HB382" s="43"/>
      <c r="HC382" s="43"/>
      <c r="HD382" s="43"/>
      <c r="HE382" s="43"/>
      <c r="HF382" s="43"/>
      <c r="HG382" s="43"/>
      <c r="HH382" s="43"/>
      <c r="HI382" s="43"/>
      <c r="HJ382" s="43"/>
      <c r="HK382" s="43"/>
      <c r="HL382" s="43"/>
      <c r="HM382" s="43"/>
      <c r="HN382" s="43"/>
      <c r="HO382" s="43"/>
      <c r="HP382" s="43"/>
      <c r="HQ382" s="43"/>
      <c r="HR382" s="43"/>
      <c r="HS382" s="43"/>
      <c r="HT382" s="43"/>
      <c r="HU382" s="43"/>
      <c r="HV382" s="43"/>
      <c r="HW382" s="43"/>
      <c r="HX382" s="43"/>
      <c r="HY382" s="43"/>
      <c r="HZ382" s="43"/>
      <c r="IA382" s="43"/>
      <c r="IB382" s="43"/>
      <c r="IC382" s="43"/>
      <c r="ID382" s="43"/>
      <c r="IE382" s="43"/>
      <c r="IF382" s="43"/>
      <c r="IG382" s="43"/>
      <c r="IH382" s="43"/>
      <c r="II382" s="43"/>
      <c r="IJ382" s="43"/>
      <c r="IK382" s="43"/>
      <c r="IL382" s="43"/>
    </row>
    <row r="383" spans="1:246" s="73" customFormat="1" x14ac:dyDescent="0.25">
      <c r="A383" s="44"/>
      <c r="B383" s="43"/>
      <c r="C383" s="47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  <c r="DL383" s="43"/>
      <c r="DM383" s="43"/>
      <c r="DN383" s="43"/>
      <c r="DO383" s="43"/>
      <c r="DP383" s="43"/>
      <c r="DQ383" s="43"/>
      <c r="DR383" s="43"/>
      <c r="DS383" s="43"/>
      <c r="DT383" s="43"/>
      <c r="DU383" s="43"/>
      <c r="DV383" s="43"/>
      <c r="DW383" s="43"/>
      <c r="DX383" s="43"/>
      <c r="DY383" s="43"/>
      <c r="DZ383" s="43"/>
      <c r="EA383" s="43"/>
      <c r="EB383" s="43"/>
      <c r="EC383" s="43"/>
      <c r="ED383" s="43"/>
      <c r="EE383" s="43"/>
      <c r="EF383" s="43"/>
      <c r="EG383" s="43"/>
      <c r="EH383" s="43"/>
      <c r="EI383" s="43"/>
      <c r="EJ383" s="43"/>
      <c r="EK383" s="43"/>
      <c r="EL383" s="43"/>
      <c r="EM383" s="43"/>
      <c r="EN383" s="43"/>
      <c r="EO383" s="43"/>
      <c r="EP383" s="43"/>
      <c r="EQ383" s="43"/>
      <c r="ER383" s="43"/>
      <c r="ES383" s="43"/>
      <c r="ET383" s="43"/>
      <c r="EU383" s="43"/>
      <c r="EV383" s="43"/>
      <c r="EW383" s="43"/>
      <c r="EX383" s="43"/>
      <c r="EY383" s="43"/>
      <c r="EZ383" s="43"/>
      <c r="FA383" s="43"/>
      <c r="FB383" s="43"/>
      <c r="FC383" s="43"/>
      <c r="FD383" s="43"/>
      <c r="FE383" s="43"/>
      <c r="FF383" s="43"/>
      <c r="FG383" s="43"/>
      <c r="FH383" s="43"/>
      <c r="FI383" s="43"/>
      <c r="FJ383" s="43"/>
      <c r="FK383" s="43"/>
      <c r="FL383" s="43"/>
      <c r="FM383" s="43"/>
      <c r="FN383" s="43"/>
      <c r="FO383" s="43"/>
      <c r="FP383" s="43"/>
      <c r="FQ383" s="43"/>
      <c r="FR383" s="43"/>
      <c r="FS383" s="43"/>
      <c r="FT383" s="43"/>
      <c r="FU383" s="43"/>
      <c r="FV383" s="43"/>
      <c r="FW383" s="43"/>
      <c r="FX383" s="43"/>
      <c r="FY383" s="43"/>
      <c r="FZ383" s="43"/>
      <c r="GA383" s="43"/>
      <c r="GB383" s="43"/>
      <c r="GC383" s="43"/>
      <c r="GD383" s="43"/>
      <c r="GE383" s="43"/>
      <c r="GF383" s="43"/>
      <c r="GG383" s="43"/>
      <c r="GH383" s="43"/>
      <c r="GI383" s="43"/>
      <c r="GJ383" s="43"/>
      <c r="GK383" s="43"/>
      <c r="GL383" s="43"/>
      <c r="GM383" s="43"/>
      <c r="GN383" s="43"/>
      <c r="GO383" s="43"/>
      <c r="GP383" s="43"/>
      <c r="GQ383" s="43"/>
      <c r="GR383" s="43"/>
      <c r="GS383" s="43"/>
      <c r="GT383" s="43"/>
      <c r="GU383" s="43"/>
      <c r="GV383" s="43"/>
      <c r="GW383" s="43"/>
      <c r="GX383" s="43"/>
      <c r="GY383" s="43"/>
      <c r="GZ383" s="43"/>
      <c r="HA383" s="43"/>
      <c r="HB383" s="43"/>
      <c r="HC383" s="43"/>
      <c r="HD383" s="43"/>
      <c r="HE383" s="43"/>
      <c r="HF383" s="43"/>
      <c r="HG383" s="43"/>
      <c r="HH383" s="43"/>
      <c r="HI383" s="43"/>
      <c r="HJ383" s="43"/>
      <c r="HK383" s="43"/>
      <c r="HL383" s="43"/>
      <c r="HM383" s="43"/>
      <c r="HN383" s="43"/>
      <c r="HO383" s="43"/>
      <c r="HP383" s="43"/>
      <c r="HQ383" s="43"/>
      <c r="HR383" s="43"/>
      <c r="HS383" s="43"/>
      <c r="HT383" s="43"/>
      <c r="HU383" s="43"/>
      <c r="HV383" s="43"/>
      <c r="HW383" s="43"/>
      <c r="HX383" s="43"/>
      <c r="HY383" s="43"/>
      <c r="HZ383" s="43"/>
      <c r="IA383" s="43"/>
      <c r="IB383" s="43"/>
      <c r="IC383" s="43"/>
      <c r="ID383" s="43"/>
      <c r="IE383" s="43"/>
      <c r="IF383" s="43"/>
      <c r="IG383" s="43"/>
      <c r="IH383" s="43"/>
      <c r="II383" s="43"/>
      <c r="IJ383" s="43"/>
      <c r="IK383" s="43"/>
      <c r="IL383" s="43"/>
    </row>
    <row r="384" spans="1:246" s="73" customFormat="1" x14ac:dyDescent="0.25">
      <c r="A384" s="44"/>
      <c r="B384" s="43"/>
      <c r="C384" s="47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  <c r="DL384" s="43"/>
      <c r="DM384" s="43"/>
      <c r="DN384" s="43"/>
      <c r="DO384" s="43"/>
      <c r="DP384" s="43"/>
      <c r="DQ384" s="43"/>
      <c r="DR384" s="43"/>
      <c r="DS384" s="43"/>
      <c r="DT384" s="43"/>
      <c r="DU384" s="43"/>
      <c r="DV384" s="43"/>
      <c r="DW384" s="43"/>
      <c r="DX384" s="43"/>
      <c r="DY384" s="43"/>
      <c r="DZ384" s="43"/>
      <c r="EA384" s="43"/>
      <c r="EB384" s="43"/>
      <c r="EC384" s="43"/>
      <c r="ED384" s="43"/>
      <c r="EE384" s="43"/>
      <c r="EF384" s="43"/>
      <c r="EG384" s="43"/>
      <c r="EH384" s="43"/>
      <c r="EI384" s="43"/>
      <c r="EJ384" s="43"/>
      <c r="EK384" s="43"/>
      <c r="EL384" s="43"/>
      <c r="EM384" s="43"/>
      <c r="EN384" s="43"/>
      <c r="EO384" s="43"/>
      <c r="EP384" s="43"/>
      <c r="EQ384" s="43"/>
      <c r="ER384" s="43"/>
      <c r="ES384" s="43"/>
      <c r="ET384" s="43"/>
      <c r="EU384" s="43"/>
      <c r="EV384" s="43"/>
      <c r="EW384" s="43"/>
      <c r="EX384" s="43"/>
      <c r="EY384" s="43"/>
      <c r="EZ384" s="43"/>
      <c r="FA384" s="43"/>
      <c r="FB384" s="43"/>
      <c r="FC384" s="43"/>
      <c r="FD384" s="43"/>
      <c r="FE384" s="43"/>
      <c r="FF384" s="43"/>
      <c r="FG384" s="43"/>
      <c r="FH384" s="43"/>
      <c r="FI384" s="43"/>
      <c r="FJ384" s="43"/>
      <c r="FK384" s="43"/>
      <c r="FL384" s="43"/>
      <c r="FM384" s="43"/>
      <c r="FN384" s="43"/>
      <c r="FO384" s="43"/>
      <c r="FP384" s="43"/>
      <c r="FQ384" s="43"/>
      <c r="FR384" s="43"/>
      <c r="FS384" s="43"/>
      <c r="FT384" s="43"/>
      <c r="FU384" s="43"/>
      <c r="FV384" s="43"/>
      <c r="FW384" s="43"/>
      <c r="FX384" s="43"/>
      <c r="FY384" s="43"/>
      <c r="FZ384" s="43"/>
      <c r="GA384" s="43"/>
      <c r="GB384" s="43"/>
      <c r="GC384" s="43"/>
      <c r="GD384" s="43"/>
      <c r="GE384" s="43"/>
      <c r="GF384" s="43"/>
      <c r="GG384" s="43"/>
      <c r="GH384" s="43"/>
      <c r="GI384" s="43"/>
      <c r="GJ384" s="43"/>
      <c r="GK384" s="43"/>
      <c r="GL384" s="43"/>
      <c r="GM384" s="43"/>
      <c r="GN384" s="43"/>
      <c r="GO384" s="43"/>
      <c r="GP384" s="43"/>
      <c r="GQ384" s="43"/>
      <c r="GR384" s="43"/>
      <c r="GS384" s="43"/>
      <c r="GT384" s="43"/>
      <c r="GU384" s="43"/>
      <c r="GV384" s="43"/>
      <c r="GW384" s="43"/>
      <c r="GX384" s="43"/>
      <c r="GY384" s="43"/>
      <c r="GZ384" s="43"/>
      <c r="HA384" s="43"/>
      <c r="HB384" s="43"/>
      <c r="HC384" s="43"/>
      <c r="HD384" s="43"/>
      <c r="HE384" s="43"/>
      <c r="HF384" s="43"/>
      <c r="HG384" s="43"/>
      <c r="HH384" s="43"/>
      <c r="HI384" s="43"/>
      <c r="HJ384" s="43"/>
      <c r="HK384" s="43"/>
      <c r="HL384" s="43"/>
      <c r="HM384" s="43"/>
      <c r="HN384" s="43"/>
      <c r="HO384" s="43"/>
      <c r="HP384" s="43"/>
      <c r="HQ384" s="43"/>
      <c r="HR384" s="43"/>
      <c r="HS384" s="43"/>
      <c r="HT384" s="43"/>
      <c r="HU384" s="43"/>
      <c r="HV384" s="43"/>
      <c r="HW384" s="43"/>
      <c r="HX384" s="43"/>
      <c r="HY384" s="43"/>
      <c r="HZ384" s="43"/>
      <c r="IA384" s="43"/>
      <c r="IB384" s="43"/>
      <c r="IC384" s="43"/>
      <c r="ID384" s="43"/>
      <c r="IE384" s="43"/>
      <c r="IF384" s="43"/>
      <c r="IG384" s="43"/>
      <c r="IH384" s="43"/>
      <c r="II384" s="43"/>
      <c r="IJ384" s="43"/>
      <c r="IK384" s="43"/>
      <c r="IL384" s="43"/>
    </row>
    <row r="385" spans="1:246" s="73" customFormat="1" x14ac:dyDescent="0.25">
      <c r="A385" s="44"/>
      <c r="B385" s="43"/>
      <c r="C385" s="47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  <c r="DL385" s="43"/>
      <c r="DM385" s="43"/>
      <c r="DN385" s="43"/>
      <c r="DO385" s="43"/>
      <c r="DP385" s="43"/>
      <c r="DQ385" s="43"/>
      <c r="DR385" s="43"/>
      <c r="DS385" s="43"/>
      <c r="DT385" s="43"/>
      <c r="DU385" s="43"/>
      <c r="DV385" s="43"/>
      <c r="DW385" s="43"/>
      <c r="DX385" s="43"/>
      <c r="DY385" s="43"/>
      <c r="DZ385" s="43"/>
      <c r="EA385" s="43"/>
      <c r="EB385" s="43"/>
      <c r="EC385" s="43"/>
      <c r="ED385" s="43"/>
      <c r="EE385" s="43"/>
      <c r="EF385" s="43"/>
      <c r="EG385" s="43"/>
      <c r="EH385" s="43"/>
      <c r="EI385" s="43"/>
      <c r="EJ385" s="43"/>
      <c r="EK385" s="43"/>
      <c r="EL385" s="43"/>
      <c r="EM385" s="43"/>
      <c r="EN385" s="43"/>
      <c r="EO385" s="43"/>
      <c r="EP385" s="43"/>
      <c r="EQ385" s="43"/>
      <c r="ER385" s="43"/>
      <c r="ES385" s="43"/>
      <c r="ET385" s="43"/>
      <c r="EU385" s="43"/>
      <c r="EV385" s="43"/>
      <c r="EW385" s="43"/>
      <c r="EX385" s="43"/>
      <c r="EY385" s="43"/>
      <c r="EZ385" s="43"/>
      <c r="FA385" s="43"/>
      <c r="FB385" s="43"/>
      <c r="FC385" s="43"/>
      <c r="FD385" s="43"/>
      <c r="FE385" s="43"/>
      <c r="FF385" s="43"/>
      <c r="FG385" s="43"/>
      <c r="FH385" s="43"/>
      <c r="FI385" s="43"/>
      <c r="FJ385" s="43"/>
      <c r="FK385" s="43"/>
      <c r="FL385" s="43"/>
      <c r="FM385" s="43"/>
      <c r="FN385" s="43"/>
      <c r="FO385" s="43"/>
      <c r="FP385" s="43"/>
      <c r="FQ385" s="43"/>
      <c r="FR385" s="43"/>
      <c r="FS385" s="43"/>
      <c r="FT385" s="43"/>
      <c r="FU385" s="43"/>
      <c r="FV385" s="43"/>
      <c r="FW385" s="43"/>
      <c r="FX385" s="43"/>
      <c r="FY385" s="43"/>
      <c r="FZ385" s="43"/>
      <c r="GA385" s="43"/>
      <c r="GB385" s="43"/>
      <c r="GC385" s="43"/>
      <c r="GD385" s="43"/>
      <c r="GE385" s="43"/>
      <c r="GF385" s="43"/>
      <c r="GG385" s="43"/>
      <c r="GH385" s="43"/>
      <c r="GI385" s="43"/>
      <c r="GJ385" s="43"/>
      <c r="GK385" s="43"/>
      <c r="GL385" s="43"/>
      <c r="GM385" s="43"/>
      <c r="GN385" s="43"/>
      <c r="GO385" s="43"/>
      <c r="GP385" s="43"/>
      <c r="GQ385" s="43"/>
      <c r="GR385" s="43"/>
      <c r="GS385" s="43"/>
      <c r="GT385" s="43"/>
      <c r="GU385" s="43"/>
      <c r="GV385" s="43"/>
      <c r="GW385" s="43"/>
      <c r="GX385" s="43"/>
      <c r="GY385" s="43"/>
      <c r="GZ385" s="43"/>
      <c r="HA385" s="43"/>
      <c r="HB385" s="43"/>
      <c r="HC385" s="43"/>
      <c r="HD385" s="43"/>
      <c r="HE385" s="43"/>
      <c r="HF385" s="43"/>
      <c r="HG385" s="43"/>
      <c r="HH385" s="43"/>
      <c r="HI385" s="43"/>
      <c r="HJ385" s="43"/>
      <c r="HK385" s="43"/>
      <c r="HL385" s="43"/>
      <c r="HM385" s="43"/>
      <c r="HN385" s="43"/>
      <c r="HO385" s="43"/>
      <c r="HP385" s="43"/>
      <c r="HQ385" s="43"/>
      <c r="HR385" s="43"/>
      <c r="HS385" s="43"/>
      <c r="HT385" s="43"/>
      <c r="HU385" s="43"/>
      <c r="HV385" s="43"/>
      <c r="HW385" s="43"/>
      <c r="HX385" s="43"/>
      <c r="HY385" s="43"/>
      <c r="HZ385" s="43"/>
      <c r="IA385" s="43"/>
      <c r="IB385" s="43"/>
      <c r="IC385" s="43"/>
      <c r="ID385" s="43"/>
      <c r="IE385" s="43"/>
      <c r="IF385" s="43"/>
      <c r="IG385" s="43"/>
      <c r="IH385" s="43"/>
      <c r="II385" s="43"/>
      <c r="IJ385" s="43"/>
      <c r="IK385" s="43"/>
      <c r="IL385" s="43"/>
    </row>
    <row r="386" spans="1:246" s="73" customFormat="1" x14ac:dyDescent="0.25">
      <c r="A386" s="44"/>
      <c r="B386" s="43"/>
      <c r="C386" s="47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  <c r="DL386" s="43"/>
      <c r="DM386" s="43"/>
      <c r="DN386" s="43"/>
      <c r="DO386" s="43"/>
      <c r="DP386" s="43"/>
      <c r="DQ386" s="43"/>
      <c r="DR386" s="43"/>
      <c r="DS386" s="43"/>
      <c r="DT386" s="43"/>
      <c r="DU386" s="43"/>
      <c r="DV386" s="43"/>
      <c r="DW386" s="43"/>
      <c r="DX386" s="43"/>
      <c r="DY386" s="43"/>
      <c r="DZ386" s="43"/>
      <c r="EA386" s="43"/>
      <c r="EB386" s="43"/>
      <c r="EC386" s="43"/>
      <c r="ED386" s="43"/>
      <c r="EE386" s="43"/>
      <c r="EF386" s="43"/>
      <c r="EG386" s="43"/>
      <c r="EH386" s="43"/>
      <c r="EI386" s="43"/>
      <c r="EJ386" s="43"/>
      <c r="EK386" s="43"/>
      <c r="EL386" s="43"/>
      <c r="EM386" s="43"/>
      <c r="EN386" s="43"/>
      <c r="EO386" s="43"/>
      <c r="EP386" s="43"/>
      <c r="EQ386" s="43"/>
      <c r="ER386" s="43"/>
      <c r="ES386" s="43"/>
      <c r="ET386" s="43"/>
      <c r="EU386" s="43"/>
      <c r="EV386" s="43"/>
      <c r="EW386" s="43"/>
      <c r="EX386" s="43"/>
      <c r="EY386" s="43"/>
      <c r="EZ386" s="43"/>
      <c r="FA386" s="43"/>
      <c r="FB386" s="43"/>
      <c r="FC386" s="43"/>
      <c r="FD386" s="43"/>
      <c r="FE386" s="43"/>
      <c r="FF386" s="43"/>
      <c r="FG386" s="43"/>
      <c r="FH386" s="43"/>
      <c r="FI386" s="43"/>
      <c r="FJ386" s="43"/>
      <c r="FK386" s="43"/>
      <c r="FL386" s="43"/>
      <c r="FM386" s="43"/>
      <c r="FN386" s="43"/>
      <c r="FO386" s="43"/>
      <c r="FP386" s="43"/>
      <c r="FQ386" s="43"/>
      <c r="FR386" s="43"/>
      <c r="FS386" s="43"/>
      <c r="FT386" s="43"/>
      <c r="FU386" s="43"/>
      <c r="FV386" s="43"/>
      <c r="FW386" s="43"/>
      <c r="FX386" s="43"/>
      <c r="FY386" s="43"/>
      <c r="FZ386" s="43"/>
      <c r="GA386" s="43"/>
      <c r="GB386" s="43"/>
      <c r="GC386" s="43"/>
      <c r="GD386" s="43"/>
      <c r="GE386" s="43"/>
      <c r="GF386" s="43"/>
      <c r="GG386" s="43"/>
      <c r="GH386" s="43"/>
      <c r="GI386" s="43"/>
      <c r="GJ386" s="43"/>
      <c r="GK386" s="43"/>
      <c r="GL386" s="43"/>
      <c r="GM386" s="43"/>
      <c r="GN386" s="43"/>
      <c r="GO386" s="43"/>
      <c r="GP386" s="43"/>
      <c r="GQ386" s="43"/>
      <c r="GR386" s="43"/>
      <c r="GS386" s="43"/>
      <c r="GT386" s="43"/>
      <c r="GU386" s="43"/>
      <c r="GV386" s="43"/>
      <c r="GW386" s="43"/>
      <c r="GX386" s="43"/>
      <c r="GY386" s="43"/>
      <c r="GZ386" s="43"/>
      <c r="HA386" s="43"/>
      <c r="HB386" s="43"/>
      <c r="HC386" s="43"/>
      <c r="HD386" s="43"/>
      <c r="HE386" s="43"/>
      <c r="HF386" s="43"/>
      <c r="HG386" s="43"/>
      <c r="HH386" s="43"/>
      <c r="HI386" s="43"/>
      <c r="HJ386" s="43"/>
      <c r="HK386" s="43"/>
      <c r="HL386" s="43"/>
      <c r="HM386" s="43"/>
      <c r="HN386" s="43"/>
      <c r="HO386" s="43"/>
      <c r="HP386" s="43"/>
      <c r="HQ386" s="43"/>
      <c r="HR386" s="43"/>
      <c r="HS386" s="43"/>
      <c r="HT386" s="43"/>
      <c r="HU386" s="43"/>
      <c r="HV386" s="43"/>
      <c r="HW386" s="43"/>
      <c r="HX386" s="43"/>
      <c r="HY386" s="43"/>
      <c r="HZ386" s="43"/>
      <c r="IA386" s="43"/>
      <c r="IB386" s="43"/>
      <c r="IC386" s="43"/>
      <c r="ID386" s="43"/>
      <c r="IE386" s="43"/>
      <c r="IF386" s="43"/>
      <c r="IG386" s="43"/>
      <c r="IH386" s="43"/>
      <c r="II386" s="43"/>
      <c r="IJ386" s="43"/>
      <c r="IK386" s="43"/>
      <c r="IL386" s="43"/>
    </row>
    <row r="387" spans="1:246" s="73" customFormat="1" x14ac:dyDescent="0.25">
      <c r="A387" s="44"/>
      <c r="B387" s="43"/>
      <c r="C387" s="47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</row>
    <row r="388" spans="1:246" s="73" customFormat="1" x14ac:dyDescent="0.25">
      <c r="A388" s="44"/>
      <c r="B388" s="43"/>
      <c r="C388" s="47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  <c r="DL388" s="43"/>
      <c r="DM388" s="43"/>
      <c r="DN388" s="43"/>
      <c r="DO388" s="43"/>
      <c r="DP388" s="43"/>
      <c r="DQ388" s="43"/>
      <c r="DR388" s="43"/>
      <c r="DS388" s="43"/>
      <c r="DT388" s="43"/>
      <c r="DU388" s="43"/>
      <c r="DV388" s="43"/>
      <c r="DW388" s="43"/>
      <c r="DX388" s="43"/>
      <c r="DY388" s="43"/>
      <c r="DZ388" s="43"/>
      <c r="EA388" s="43"/>
      <c r="EB388" s="43"/>
      <c r="EC388" s="43"/>
      <c r="ED388" s="43"/>
      <c r="EE388" s="43"/>
      <c r="EF388" s="43"/>
      <c r="EG388" s="43"/>
      <c r="EH388" s="43"/>
      <c r="EI388" s="43"/>
      <c r="EJ388" s="43"/>
      <c r="EK388" s="43"/>
      <c r="EL388" s="43"/>
      <c r="EM388" s="43"/>
      <c r="EN388" s="43"/>
      <c r="EO388" s="43"/>
      <c r="EP388" s="43"/>
      <c r="EQ388" s="43"/>
      <c r="ER388" s="43"/>
      <c r="ES388" s="43"/>
      <c r="ET388" s="43"/>
      <c r="EU388" s="43"/>
      <c r="EV388" s="43"/>
      <c r="EW388" s="43"/>
      <c r="EX388" s="43"/>
      <c r="EY388" s="43"/>
      <c r="EZ388" s="43"/>
      <c r="FA388" s="43"/>
      <c r="FB388" s="43"/>
      <c r="FC388" s="43"/>
      <c r="FD388" s="43"/>
      <c r="FE388" s="43"/>
      <c r="FF388" s="43"/>
      <c r="FG388" s="43"/>
      <c r="FH388" s="43"/>
      <c r="FI388" s="43"/>
      <c r="FJ388" s="43"/>
      <c r="FK388" s="43"/>
      <c r="FL388" s="43"/>
      <c r="FM388" s="43"/>
      <c r="FN388" s="43"/>
      <c r="FO388" s="43"/>
      <c r="FP388" s="43"/>
      <c r="FQ388" s="43"/>
      <c r="FR388" s="43"/>
      <c r="FS388" s="43"/>
      <c r="FT388" s="43"/>
      <c r="FU388" s="43"/>
      <c r="FV388" s="43"/>
      <c r="FW388" s="43"/>
      <c r="FX388" s="43"/>
      <c r="FY388" s="43"/>
      <c r="FZ388" s="43"/>
      <c r="GA388" s="43"/>
      <c r="GB388" s="43"/>
      <c r="GC388" s="43"/>
      <c r="GD388" s="43"/>
      <c r="GE388" s="43"/>
      <c r="GF388" s="43"/>
      <c r="GG388" s="43"/>
      <c r="GH388" s="43"/>
      <c r="GI388" s="43"/>
      <c r="GJ388" s="43"/>
      <c r="GK388" s="43"/>
      <c r="GL388" s="43"/>
      <c r="GM388" s="43"/>
      <c r="GN388" s="43"/>
      <c r="GO388" s="43"/>
      <c r="GP388" s="43"/>
      <c r="GQ388" s="43"/>
      <c r="GR388" s="43"/>
      <c r="GS388" s="43"/>
      <c r="GT388" s="43"/>
      <c r="GU388" s="43"/>
      <c r="GV388" s="43"/>
      <c r="GW388" s="43"/>
      <c r="GX388" s="43"/>
      <c r="GY388" s="43"/>
      <c r="GZ388" s="43"/>
      <c r="HA388" s="43"/>
      <c r="HB388" s="43"/>
      <c r="HC388" s="43"/>
      <c r="HD388" s="43"/>
      <c r="HE388" s="43"/>
      <c r="HF388" s="43"/>
      <c r="HG388" s="43"/>
      <c r="HH388" s="43"/>
      <c r="HI388" s="43"/>
      <c r="HJ388" s="43"/>
      <c r="HK388" s="43"/>
      <c r="HL388" s="43"/>
      <c r="HM388" s="43"/>
      <c r="HN388" s="43"/>
      <c r="HO388" s="43"/>
      <c r="HP388" s="43"/>
      <c r="HQ388" s="43"/>
      <c r="HR388" s="43"/>
      <c r="HS388" s="43"/>
      <c r="HT388" s="43"/>
      <c r="HU388" s="43"/>
      <c r="HV388" s="43"/>
      <c r="HW388" s="43"/>
      <c r="HX388" s="43"/>
      <c r="HY388" s="43"/>
      <c r="HZ388" s="43"/>
      <c r="IA388" s="43"/>
      <c r="IB388" s="43"/>
      <c r="IC388" s="43"/>
      <c r="ID388" s="43"/>
      <c r="IE388" s="43"/>
      <c r="IF388" s="43"/>
      <c r="IG388" s="43"/>
      <c r="IH388" s="43"/>
      <c r="II388" s="43"/>
      <c r="IJ388" s="43"/>
      <c r="IK388" s="43"/>
      <c r="IL388" s="43"/>
    </row>
    <row r="389" spans="1:246" s="73" customFormat="1" x14ac:dyDescent="0.25">
      <c r="A389" s="44"/>
      <c r="B389" s="43"/>
      <c r="C389" s="47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  <c r="DL389" s="43"/>
      <c r="DM389" s="43"/>
      <c r="DN389" s="43"/>
      <c r="DO389" s="43"/>
      <c r="DP389" s="43"/>
      <c r="DQ389" s="43"/>
      <c r="DR389" s="43"/>
      <c r="DS389" s="43"/>
      <c r="DT389" s="43"/>
      <c r="DU389" s="43"/>
      <c r="DV389" s="43"/>
      <c r="DW389" s="43"/>
      <c r="DX389" s="43"/>
      <c r="DY389" s="43"/>
      <c r="DZ389" s="43"/>
      <c r="EA389" s="43"/>
      <c r="EB389" s="43"/>
      <c r="EC389" s="43"/>
      <c r="ED389" s="43"/>
      <c r="EE389" s="43"/>
      <c r="EF389" s="43"/>
      <c r="EG389" s="43"/>
      <c r="EH389" s="43"/>
      <c r="EI389" s="43"/>
      <c r="EJ389" s="43"/>
      <c r="EK389" s="43"/>
      <c r="EL389" s="43"/>
      <c r="EM389" s="43"/>
      <c r="EN389" s="43"/>
      <c r="EO389" s="43"/>
      <c r="EP389" s="43"/>
      <c r="EQ389" s="43"/>
      <c r="ER389" s="43"/>
      <c r="ES389" s="43"/>
      <c r="ET389" s="43"/>
      <c r="EU389" s="43"/>
      <c r="EV389" s="43"/>
      <c r="EW389" s="43"/>
      <c r="EX389" s="43"/>
      <c r="EY389" s="43"/>
      <c r="EZ389" s="43"/>
      <c r="FA389" s="43"/>
      <c r="FB389" s="43"/>
      <c r="FC389" s="43"/>
      <c r="FD389" s="43"/>
      <c r="FE389" s="43"/>
      <c r="FF389" s="43"/>
      <c r="FG389" s="43"/>
      <c r="FH389" s="43"/>
      <c r="FI389" s="43"/>
      <c r="FJ389" s="43"/>
      <c r="FK389" s="43"/>
      <c r="FL389" s="43"/>
      <c r="FM389" s="43"/>
      <c r="FN389" s="43"/>
      <c r="FO389" s="43"/>
      <c r="FP389" s="43"/>
      <c r="FQ389" s="43"/>
      <c r="FR389" s="43"/>
      <c r="FS389" s="43"/>
      <c r="FT389" s="43"/>
      <c r="FU389" s="43"/>
      <c r="FV389" s="43"/>
      <c r="FW389" s="43"/>
      <c r="FX389" s="43"/>
      <c r="FY389" s="43"/>
      <c r="FZ389" s="43"/>
      <c r="GA389" s="43"/>
      <c r="GB389" s="43"/>
      <c r="GC389" s="43"/>
      <c r="GD389" s="43"/>
      <c r="GE389" s="43"/>
      <c r="GF389" s="43"/>
      <c r="GG389" s="43"/>
      <c r="GH389" s="43"/>
      <c r="GI389" s="43"/>
      <c r="GJ389" s="43"/>
      <c r="GK389" s="43"/>
      <c r="GL389" s="43"/>
      <c r="GM389" s="43"/>
      <c r="GN389" s="43"/>
      <c r="GO389" s="43"/>
      <c r="GP389" s="43"/>
      <c r="GQ389" s="43"/>
      <c r="GR389" s="43"/>
      <c r="GS389" s="43"/>
      <c r="GT389" s="43"/>
      <c r="GU389" s="43"/>
      <c r="GV389" s="43"/>
      <c r="GW389" s="43"/>
      <c r="GX389" s="43"/>
      <c r="GY389" s="43"/>
      <c r="GZ389" s="43"/>
      <c r="HA389" s="43"/>
      <c r="HB389" s="43"/>
      <c r="HC389" s="43"/>
      <c r="HD389" s="43"/>
      <c r="HE389" s="43"/>
      <c r="HF389" s="43"/>
      <c r="HG389" s="43"/>
      <c r="HH389" s="43"/>
      <c r="HI389" s="43"/>
      <c r="HJ389" s="43"/>
      <c r="HK389" s="43"/>
      <c r="HL389" s="43"/>
      <c r="HM389" s="43"/>
      <c r="HN389" s="43"/>
      <c r="HO389" s="43"/>
      <c r="HP389" s="43"/>
      <c r="HQ389" s="43"/>
      <c r="HR389" s="43"/>
      <c r="HS389" s="43"/>
      <c r="HT389" s="43"/>
      <c r="HU389" s="43"/>
      <c r="HV389" s="43"/>
      <c r="HW389" s="43"/>
      <c r="HX389" s="43"/>
      <c r="HY389" s="43"/>
      <c r="HZ389" s="43"/>
      <c r="IA389" s="43"/>
      <c r="IB389" s="43"/>
      <c r="IC389" s="43"/>
      <c r="ID389" s="43"/>
      <c r="IE389" s="43"/>
      <c r="IF389" s="43"/>
      <c r="IG389" s="43"/>
      <c r="IH389" s="43"/>
      <c r="II389" s="43"/>
      <c r="IJ389" s="43"/>
      <c r="IK389" s="43"/>
      <c r="IL389" s="43"/>
    </row>
    <row r="390" spans="1:246" s="73" customFormat="1" x14ac:dyDescent="0.25">
      <c r="A390" s="44"/>
      <c r="B390" s="43"/>
      <c r="C390" s="47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  <c r="DL390" s="43"/>
      <c r="DM390" s="43"/>
      <c r="DN390" s="43"/>
      <c r="DO390" s="43"/>
      <c r="DP390" s="43"/>
      <c r="DQ390" s="43"/>
      <c r="DR390" s="43"/>
      <c r="DS390" s="43"/>
      <c r="DT390" s="43"/>
      <c r="DU390" s="43"/>
      <c r="DV390" s="43"/>
      <c r="DW390" s="43"/>
      <c r="DX390" s="43"/>
      <c r="DY390" s="43"/>
      <c r="DZ390" s="43"/>
      <c r="EA390" s="43"/>
      <c r="EB390" s="43"/>
      <c r="EC390" s="43"/>
      <c r="ED390" s="43"/>
      <c r="EE390" s="43"/>
      <c r="EF390" s="43"/>
      <c r="EG390" s="43"/>
      <c r="EH390" s="43"/>
      <c r="EI390" s="43"/>
      <c r="EJ390" s="43"/>
      <c r="EK390" s="43"/>
      <c r="EL390" s="43"/>
      <c r="EM390" s="43"/>
      <c r="EN390" s="43"/>
      <c r="EO390" s="43"/>
      <c r="EP390" s="43"/>
      <c r="EQ390" s="43"/>
      <c r="ER390" s="43"/>
      <c r="ES390" s="43"/>
      <c r="ET390" s="43"/>
      <c r="EU390" s="43"/>
      <c r="EV390" s="43"/>
      <c r="EW390" s="43"/>
      <c r="EX390" s="43"/>
      <c r="EY390" s="43"/>
      <c r="EZ390" s="43"/>
      <c r="FA390" s="43"/>
      <c r="FB390" s="43"/>
      <c r="FC390" s="43"/>
      <c r="FD390" s="43"/>
      <c r="FE390" s="43"/>
      <c r="FF390" s="43"/>
      <c r="FG390" s="43"/>
      <c r="FH390" s="43"/>
      <c r="FI390" s="43"/>
      <c r="FJ390" s="43"/>
      <c r="FK390" s="43"/>
      <c r="FL390" s="43"/>
      <c r="FM390" s="43"/>
      <c r="FN390" s="43"/>
      <c r="FO390" s="43"/>
      <c r="FP390" s="43"/>
      <c r="FQ390" s="43"/>
      <c r="FR390" s="43"/>
      <c r="FS390" s="43"/>
      <c r="FT390" s="43"/>
      <c r="FU390" s="43"/>
      <c r="FV390" s="43"/>
      <c r="FW390" s="43"/>
      <c r="FX390" s="43"/>
      <c r="FY390" s="43"/>
      <c r="FZ390" s="43"/>
      <c r="GA390" s="43"/>
      <c r="GB390" s="43"/>
      <c r="GC390" s="43"/>
      <c r="GD390" s="43"/>
      <c r="GE390" s="43"/>
      <c r="GF390" s="43"/>
      <c r="GG390" s="43"/>
      <c r="GH390" s="43"/>
      <c r="GI390" s="43"/>
      <c r="GJ390" s="43"/>
      <c r="GK390" s="43"/>
      <c r="GL390" s="43"/>
      <c r="GM390" s="43"/>
      <c r="GN390" s="43"/>
      <c r="GO390" s="43"/>
      <c r="GP390" s="43"/>
      <c r="GQ390" s="43"/>
      <c r="GR390" s="43"/>
      <c r="GS390" s="43"/>
      <c r="GT390" s="43"/>
      <c r="GU390" s="43"/>
      <c r="GV390" s="43"/>
      <c r="GW390" s="43"/>
      <c r="GX390" s="43"/>
      <c r="GY390" s="43"/>
      <c r="GZ390" s="43"/>
      <c r="HA390" s="43"/>
      <c r="HB390" s="43"/>
      <c r="HC390" s="43"/>
      <c r="HD390" s="43"/>
      <c r="HE390" s="43"/>
      <c r="HF390" s="43"/>
      <c r="HG390" s="43"/>
      <c r="HH390" s="43"/>
      <c r="HI390" s="43"/>
      <c r="HJ390" s="43"/>
      <c r="HK390" s="43"/>
      <c r="HL390" s="43"/>
      <c r="HM390" s="43"/>
      <c r="HN390" s="43"/>
      <c r="HO390" s="43"/>
      <c r="HP390" s="43"/>
      <c r="HQ390" s="43"/>
      <c r="HR390" s="43"/>
      <c r="HS390" s="43"/>
      <c r="HT390" s="43"/>
      <c r="HU390" s="43"/>
      <c r="HV390" s="43"/>
      <c r="HW390" s="43"/>
      <c r="HX390" s="43"/>
      <c r="HY390" s="43"/>
      <c r="HZ390" s="43"/>
      <c r="IA390" s="43"/>
      <c r="IB390" s="43"/>
      <c r="IC390" s="43"/>
      <c r="ID390" s="43"/>
      <c r="IE390" s="43"/>
      <c r="IF390" s="43"/>
      <c r="IG390" s="43"/>
      <c r="IH390" s="43"/>
      <c r="II390" s="43"/>
      <c r="IJ390" s="43"/>
      <c r="IK390" s="43"/>
      <c r="IL390" s="43"/>
    </row>
    <row r="391" spans="1:246" s="73" customFormat="1" x14ac:dyDescent="0.25">
      <c r="A391" s="44"/>
      <c r="B391" s="43"/>
      <c r="C391" s="47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  <c r="DL391" s="43"/>
      <c r="DM391" s="43"/>
      <c r="DN391" s="43"/>
      <c r="DO391" s="43"/>
      <c r="DP391" s="43"/>
      <c r="DQ391" s="43"/>
      <c r="DR391" s="43"/>
      <c r="DS391" s="43"/>
      <c r="DT391" s="43"/>
      <c r="DU391" s="43"/>
      <c r="DV391" s="43"/>
      <c r="DW391" s="43"/>
      <c r="DX391" s="43"/>
      <c r="DY391" s="43"/>
      <c r="DZ391" s="43"/>
      <c r="EA391" s="43"/>
      <c r="EB391" s="43"/>
      <c r="EC391" s="43"/>
      <c r="ED391" s="43"/>
      <c r="EE391" s="43"/>
      <c r="EF391" s="43"/>
      <c r="EG391" s="43"/>
      <c r="EH391" s="43"/>
      <c r="EI391" s="43"/>
      <c r="EJ391" s="43"/>
      <c r="EK391" s="43"/>
      <c r="EL391" s="43"/>
      <c r="EM391" s="43"/>
      <c r="EN391" s="43"/>
      <c r="EO391" s="43"/>
      <c r="EP391" s="43"/>
      <c r="EQ391" s="43"/>
      <c r="ER391" s="43"/>
      <c r="ES391" s="43"/>
      <c r="ET391" s="43"/>
      <c r="EU391" s="43"/>
      <c r="EV391" s="43"/>
      <c r="EW391" s="43"/>
      <c r="EX391" s="43"/>
      <c r="EY391" s="43"/>
      <c r="EZ391" s="43"/>
      <c r="FA391" s="43"/>
      <c r="FB391" s="43"/>
      <c r="FC391" s="43"/>
      <c r="FD391" s="43"/>
      <c r="FE391" s="43"/>
      <c r="FF391" s="43"/>
      <c r="FG391" s="43"/>
      <c r="FH391" s="43"/>
      <c r="FI391" s="43"/>
      <c r="FJ391" s="43"/>
      <c r="FK391" s="43"/>
      <c r="FL391" s="43"/>
      <c r="FM391" s="43"/>
      <c r="FN391" s="43"/>
      <c r="FO391" s="43"/>
      <c r="FP391" s="43"/>
      <c r="FQ391" s="43"/>
      <c r="FR391" s="43"/>
      <c r="FS391" s="43"/>
      <c r="FT391" s="43"/>
      <c r="FU391" s="43"/>
      <c r="FV391" s="43"/>
      <c r="FW391" s="43"/>
      <c r="FX391" s="43"/>
      <c r="FY391" s="43"/>
      <c r="FZ391" s="43"/>
      <c r="GA391" s="43"/>
      <c r="GB391" s="43"/>
      <c r="GC391" s="43"/>
      <c r="GD391" s="43"/>
      <c r="GE391" s="43"/>
      <c r="GF391" s="43"/>
      <c r="GG391" s="43"/>
      <c r="GH391" s="43"/>
      <c r="GI391" s="43"/>
      <c r="GJ391" s="43"/>
      <c r="GK391" s="43"/>
      <c r="GL391" s="43"/>
      <c r="GM391" s="43"/>
      <c r="GN391" s="43"/>
      <c r="GO391" s="43"/>
      <c r="GP391" s="43"/>
      <c r="GQ391" s="43"/>
      <c r="GR391" s="43"/>
      <c r="GS391" s="43"/>
      <c r="GT391" s="43"/>
      <c r="GU391" s="43"/>
      <c r="GV391" s="43"/>
      <c r="GW391" s="43"/>
      <c r="GX391" s="43"/>
      <c r="GY391" s="43"/>
      <c r="GZ391" s="43"/>
      <c r="HA391" s="43"/>
      <c r="HB391" s="43"/>
      <c r="HC391" s="43"/>
      <c r="HD391" s="43"/>
      <c r="HE391" s="43"/>
      <c r="HF391" s="43"/>
      <c r="HG391" s="43"/>
      <c r="HH391" s="43"/>
      <c r="HI391" s="43"/>
      <c r="HJ391" s="43"/>
      <c r="HK391" s="43"/>
      <c r="HL391" s="43"/>
      <c r="HM391" s="43"/>
      <c r="HN391" s="43"/>
      <c r="HO391" s="43"/>
      <c r="HP391" s="43"/>
      <c r="HQ391" s="43"/>
      <c r="HR391" s="43"/>
      <c r="HS391" s="43"/>
      <c r="HT391" s="43"/>
      <c r="HU391" s="43"/>
      <c r="HV391" s="43"/>
      <c r="HW391" s="43"/>
      <c r="HX391" s="43"/>
      <c r="HY391" s="43"/>
      <c r="HZ391" s="43"/>
      <c r="IA391" s="43"/>
      <c r="IB391" s="43"/>
      <c r="IC391" s="43"/>
      <c r="ID391" s="43"/>
      <c r="IE391" s="43"/>
      <c r="IF391" s="43"/>
      <c r="IG391" s="43"/>
      <c r="IH391" s="43"/>
      <c r="II391" s="43"/>
      <c r="IJ391" s="43"/>
      <c r="IK391" s="43"/>
      <c r="IL391" s="43"/>
    </row>
    <row r="392" spans="1:246" s="73" customFormat="1" x14ac:dyDescent="0.25">
      <c r="A392" s="44"/>
      <c r="B392" s="43"/>
      <c r="C392" s="47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  <c r="HQ392" s="43"/>
      <c r="HR392" s="43"/>
      <c r="HS392" s="43"/>
      <c r="HT392" s="43"/>
      <c r="HU392" s="43"/>
      <c r="HV392" s="43"/>
      <c r="HW392" s="43"/>
      <c r="HX392" s="43"/>
      <c r="HY392" s="43"/>
      <c r="HZ392" s="43"/>
      <c r="IA392" s="43"/>
      <c r="IB392" s="43"/>
      <c r="IC392" s="43"/>
      <c r="ID392" s="43"/>
      <c r="IE392" s="43"/>
      <c r="IF392" s="43"/>
      <c r="IG392" s="43"/>
      <c r="IH392" s="43"/>
      <c r="II392" s="43"/>
      <c r="IJ392" s="43"/>
      <c r="IK392" s="43"/>
      <c r="IL392" s="43"/>
    </row>
    <row r="393" spans="1:246" s="73" customFormat="1" x14ac:dyDescent="0.25">
      <c r="A393" s="44"/>
      <c r="B393" s="43"/>
      <c r="C393" s="47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  <c r="DL393" s="43"/>
      <c r="DM393" s="43"/>
      <c r="DN393" s="43"/>
      <c r="DO393" s="43"/>
      <c r="DP393" s="43"/>
      <c r="DQ393" s="43"/>
      <c r="DR393" s="43"/>
      <c r="DS393" s="43"/>
      <c r="DT393" s="43"/>
      <c r="DU393" s="43"/>
      <c r="DV393" s="43"/>
      <c r="DW393" s="43"/>
      <c r="DX393" s="43"/>
      <c r="DY393" s="43"/>
      <c r="DZ393" s="43"/>
      <c r="EA393" s="43"/>
      <c r="EB393" s="43"/>
      <c r="EC393" s="43"/>
      <c r="ED393" s="43"/>
      <c r="EE393" s="43"/>
      <c r="EF393" s="43"/>
      <c r="EG393" s="43"/>
      <c r="EH393" s="43"/>
      <c r="EI393" s="43"/>
      <c r="EJ393" s="43"/>
      <c r="EK393" s="43"/>
      <c r="EL393" s="43"/>
      <c r="EM393" s="43"/>
      <c r="EN393" s="43"/>
      <c r="EO393" s="43"/>
      <c r="EP393" s="43"/>
      <c r="EQ393" s="43"/>
      <c r="ER393" s="43"/>
      <c r="ES393" s="43"/>
      <c r="ET393" s="43"/>
      <c r="EU393" s="43"/>
      <c r="EV393" s="43"/>
      <c r="EW393" s="43"/>
      <c r="EX393" s="43"/>
      <c r="EY393" s="43"/>
      <c r="EZ393" s="43"/>
      <c r="FA393" s="43"/>
      <c r="FB393" s="43"/>
      <c r="FC393" s="43"/>
      <c r="FD393" s="43"/>
      <c r="FE393" s="43"/>
      <c r="FF393" s="43"/>
      <c r="FG393" s="43"/>
      <c r="FH393" s="43"/>
      <c r="FI393" s="43"/>
      <c r="FJ393" s="43"/>
      <c r="FK393" s="43"/>
      <c r="FL393" s="43"/>
      <c r="FM393" s="43"/>
      <c r="FN393" s="43"/>
      <c r="FO393" s="43"/>
      <c r="FP393" s="43"/>
      <c r="FQ393" s="43"/>
      <c r="FR393" s="43"/>
      <c r="FS393" s="43"/>
      <c r="FT393" s="43"/>
      <c r="FU393" s="43"/>
      <c r="FV393" s="43"/>
      <c r="FW393" s="43"/>
      <c r="FX393" s="43"/>
      <c r="FY393" s="43"/>
      <c r="FZ393" s="43"/>
      <c r="GA393" s="43"/>
      <c r="GB393" s="43"/>
      <c r="GC393" s="43"/>
      <c r="GD393" s="43"/>
      <c r="GE393" s="43"/>
      <c r="GF393" s="43"/>
      <c r="GG393" s="43"/>
      <c r="GH393" s="43"/>
      <c r="GI393" s="43"/>
      <c r="GJ393" s="43"/>
      <c r="GK393" s="43"/>
      <c r="GL393" s="43"/>
      <c r="GM393" s="43"/>
      <c r="GN393" s="43"/>
      <c r="GO393" s="43"/>
      <c r="GP393" s="43"/>
      <c r="GQ393" s="43"/>
      <c r="GR393" s="43"/>
      <c r="GS393" s="43"/>
      <c r="GT393" s="43"/>
      <c r="GU393" s="43"/>
      <c r="GV393" s="43"/>
      <c r="GW393" s="43"/>
      <c r="GX393" s="43"/>
      <c r="GY393" s="43"/>
      <c r="GZ393" s="43"/>
      <c r="HA393" s="43"/>
      <c r="HB393" s="43"/>
      <c r="HC393" s="43"/>
      <c r="HD393" s="43"/>
      <c r="HE393" s="43"/>
      <c r="HF393" s="43"/>
      <c r="HG393" s="43"/>
      <c r="HH393" s="43"/>
      <c r="HI393" s="43"/>
      <c r="HJ393" s="43"/>
      <c r="HK393" s="43"/>
      <c r="HL393" s="43"/>
      <c r="HM393" s="43"/>
      <c r="HN393" s="43"/>
      <c r="HO393" s="43"/>
      <c r="HP393" s="43"/>
      <c r="HQ393" s="43"/>
      <c r="HR393" s="43"/>
      <c r="HS393" s="43"/>
      <c r="HT393" s="43"/>
      <c r="HU393" s="43"/>
      <c r="HV393" s="43"/>
      <c r="HW393" s="43"/>
      <c r="HX393" s="43"/>
      <c r="HY393" s="43"/>
      <c r="HZ393" s="43"/>
      <c r="IA393" s="43"/>
      <c r="IB393" s="43"/>
      <c r="IC393" s="43"/>
      <c r="ID393" s="43"/>
      <c r="IE393" s="43"/>
      <c r="IF393" s="43"/>
      <c r="IG393" s="43"/>
      <c r="IH393" s="43"/>
      <c r="II393" s="43"/>
      <c r="IJ393" s="43"/>
      <c r="IK393" s="43"/>
      <c r="IL393" s="43"/>
    </row>
    <row r="394" spans="1:246" s="73" customFormat="1" x14ac:dyDescent="0.25">
      <c r="A394" s="44"/>
      <c r="B394" s="43"/>
      <c r="C394" s="47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  <c r="DL394" s="43"/>
      <c r="DM394" s="43"/>
      <c r="DN394" s="43"/>
      <c r="DO394" s="43"/>
      <c r="DP394" s="43"/>
      <c r="DQ394" s="43"/>
      <c r="DR394" s="43"/>
      <c r="DS394" s="43"/>
      <c r="DT394" s="43"/>
      <c r="DU394" s="43"/>
      <c r="DV394" s="43"/>
      <c r="DW394" s="43"/>
      <c r="DX394" s="43"/>
      <c r="DY394" s="43"/>
      <c r="DZ394" s="43"/>
      <c r="EA394" s="43"/>
      <c r="EB394" s="43"/>
      <c r="EC394" s="43"/>
      <c r="ED394" s="43"/>
      <c r="EE394" s="43"/>
      <c r="EF394" s="43"/>
      <c r="EG394" s="43"/>
      <c r="EH394" s="43"/>
      <c r="EI394" s="43"/>
      <c r="EJ394" s="43"/>
      <c r="EK394" s="43"/>
      <c r="EL394" s="43"/>
      <c r="EM394" s="43"/>
      <c r="EN394" s="43"/>
      <c r="EO394" s="43"/>
      <c r="EP394" s="43"/>
      <c r="EQ394" s="43"/>
      <c r="ER394" s="43"/>
      <c r="ES394" s="43"/>
      <c r="ET394" s="43"/>
      <c r="EU394" s="43"/>
      <c r="EV394" s="43"/>
      <c r="EW394" s="43"/>
      <c r="EX394" s="43"/>
      <c r="EY394" s="43"/>
      <c r="EZ394" s="43"/>
      <c r="FA394" s="43"/>
      <c r="FB394" s="43"/>
      <c r="FC394" s="43"/>
      <c r="FD394" s="43"/>
      <c r="FE394" s="43"/>
      <c r="FF394" s="43"/>
      <c r="FG394" s="43"/>
      <c r="FH394" s="43"/>
      <c r="FI394" s="43"/>
      <c r="FJ394" s="43"/>
      <c r="FK394" s="43"/>
      <c r="FL394" s="43"/>
      <c r="FM394" s="43"/>
      <c r="FN394" s="43"/>
      <c r="FO394" s="43"/>
      <c r="FP394" s="43"/>
      <c r="FQ394" s="43"/>
      <c r="FR394" s="43"/>
      <c r="FS394" s="43"/>
      <c r="FT394" s="43"/>
      <c r="FU394" s="43"/>
      <c r="FV394" s="43"/>
      <c r="FW394" s="43"/>
      <c r="FX394" s="43"/>
      <c r="FY394" s="43"/>
      <c r="FZ394" s="43"/>
      <c r="GA394" s="43"/>
      <c r="GB394" s="43"/>
      <c r="GC394" s="43"/>
      <c r="GD394" s="43"/>
      <c r="GE394" s="43"/>
      <c r="GF394" s="43"/>
      <c r="GG394" s="43"/>
      <c r="GH394" s="43"/>
      <c r="GI394" s="43"/>
      <c r="GJ394" s="43"/>
      <c r="GK394" s="43"/>
      <c r="GL394" s="43"/>
      <c r="GM394" s="43"/>
      <c r="GN394" s="43"/>
      <c r="GO394" s="43"/>
      <c r="GP394" s="43"/>
      <c r="GQ394" s="43"/>
      <c r="GR394" s="43"/>
      <c r="GS394" s="43"/>
      <c r="GT394" s="43"/>
      <c r="GU394" s="43"/>
      <c r="GV394" s="43"/>
      <c r="GW394" s="43"/>
      <c r="GX394" s="43"/>
      <c r="GY394" s="43"/>
      <c r="GZ394" s="43"/>
      <c r="HA394" s="43"/>
      <c r="HB394" s="43"/>
      <c r="HC394" s="43"/>
      <c r="HD394" s="43"/>
      <c r="HE394" s="43"/>
      <c r="HF394" s="43"/>
      <c r="HG394" s="43"/>
      <c r="HH394" s="43"/>
      <c r="HI394" s="43"/>
      <c r="HJ394" s="43"/>
      <c r="HK394" s="43"/>
      <c r="HL394" s="43"/>
      <c r="HM394" s="43"/>
      <c r="HN394" s="43"/>
      <c r="HO394" s="43"/>
      <c r="HP394" s="43"/>
      <c r="HQ394" s="43"/>
      <c r="HR394" s="43"/>
      <c r="HS394" s="43"/>
      <c r="HT394" s="43"/>
      <c r="HU394" s="43"/>
      <c r="HV394" s="43"/>
      <c r="HW394" s="43"/>
      <c r="HX394" s="43"/>
      <c r="HY394" s="43"/>
      <c r="HZ394" s="43"/>
      <c r="IA394" s="43"/>
      <c r="IB394" s="43"/>
      <c r="IC394" s="43"/>
      <c r="ID394" s="43"/>
      <c r="IE394" s="43"/>
      <c r="IF394" s="43"/>
      <c r="IG394" s="43"/>
      <c r="IH394" s="43"/>
      <c r="II394" s="43"/>
      <c r="IJ394" s="43"/>
      <c r="IK394" s="43"/>
      <c r="IL394" s="43"/>
    </row>
    <row r="395" spans="1:246" s="73" customFormat="1" x14ac:dyDescent="0.25">
      <c r="A395" s="44"/>
      <c r="B395" s="43"/>
      <c r="C395" s="47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  <c r="DL395" s="43"/>
      <c r="DM395" s="43"/>
      <c r="DN395" s="43"/>
      <c r="DO395" s="43"/>
      <c r="DP395" s="43"/>
      <c r="DQ395" s="43"/>
      <c r="DR395" s="43"/>
      <c r="DS395" s="43"/>
      <c r="DT395" s="43"/>
      <c r="DU395" s="43"/>
      <c r="DV395" s="43"/>
      <c r="DW395" s="43"/>
      <c r="DX395" s="43"/>
      <c r="DY395" s="43"/>
      <c r="DZ395" s="43"/>
      <c r="EA395" s="43"/>
      <c r="EB395" s="43"/>
      <c r="EC395" s="43"/>
      <c r="ED395" s="43"/>
      <c r="EE395" s="43"/>
      <c r="EF395" s="43"/>
      <c r="EG395" s="43"/>
      <c r="EH395" s="43"/>
      <c r="EI395" s="43"/>
      <c r="EJ395" s="43"/>
      <c r="EK395" s="43"/>
      <c r="EL395" s="43"/>
      <c r="EM395" s="43"/>
      <c r="EN395" s="43"/>
      <c r="EO395" s="43"/>
      <c r="EP395" s="43"/>
      <c r="EQ395" s="43"/>
      <c r="ER395" s="43"/>
      <c r="ES395" s="43"/>
      <c r="ET395" s="43"/>
      <c r="EU395" s="43"/>
      <c r="EV395" s="43"/>
      <c r="EW395" s="43"/>
      <c r="EX395" s="43"/>
      <c r="EY395" s="43"/>
      <c r="EZ395" s="43"/>
      <c r="FA395" s="43"/>
      <c r="FB395" s="43"/>
      <c r="FC395" s="43"/>
      <c r="FD395" s="43"/>
      <c r="FE395" s="43"/>
      <c r="FF395" s="43"/>
      <c r="FG395" s="43"/>
      <c r="FH395" s="43"/>
      <c r="FI395" s="43"/>
      <c r="FJ395" s="43"/>
      <c r="FK395" s="43"/>
      <c r="FL395" s="43"/>
      <c r="FM395" s="43"/>
      <c r="FN395" s="43"/>
      <c r="FO395" s="43"/>
      <c r="FP395" s="43"/>
      <c r="FQ395" s="43"/>
      <c r="FR395" s="43"/>
      <c r="FS395" s="43"/>
      <c r="FT395" s="43"/>
      <c r="FU395" s="43"/>
      <c r="FV395" s="43"/>
      <c r="FW395" s="43"/>
      <c r="FX395" s="43"/>
      <c r="FY395" s="43"/>
      <c r="FZ395" s="43"/>
      <c r="GA395" s="43"/>
      <c r="GB395" s="43"/>
      <c r="GC395" s="43"/>
      <c r="GD395" s="43"/>
      <c r="GE395" s="43"/>
      <c r="GF395" s="43"/>
      <c r="GG395" s="43"/>
      <c r="GH395" s="43"/>
      <c r="GI395" s="43"/>
      <c r="GJ395" s="43"/>
      <c r="GK395" s="43"/>
      <c r="GL395" s="43"/>
      <c r="GM395" s="43"/>
      <c r="GN395" s="43"/>
      <c r="GO395" s="43"/>
      <c r="GP395" s="43"/>
      <c r="GQ395" s="43"/>
      <c r="GR395" s="43"/>
      <c r="GS395" s="43"/>
      <c r="GT395" s="43"/>
      <c r="GU395" s="43"/>
      <c r="GV395" s="43"/>
      <c r="GW395" s="43"/>
      <c r="GX395" s="43"/>
      <c r="GY395" s="43"/>
      <c r="GZ395" s="43"/>
      <c r="HA395" s="43"/>
      <c r="HB395" s="43"/>
      <c r="HC395" s="43"/>
      <c r="HD395" s="43"/>
      <c r="HE395" s="43"/>
      <c r="HF395" s="43"/>
      <c r="HG395" s="43"/>
      <c r="HH395" s="43"/>
      <c r="HI395" s="43"/>
      <c r="HJ395" s="43"/>
      <c r="HK395" s="43"/>
      <c r="HL395" s="43"/>
      <c r="HM395" s="43"/>
      <c r="HN395" s="43"/>
      <c r="HO395" s="43"/>
      <c r="HP395" s="43"/>
      <c r="HQ395" s="43"/>
      <c r="HR395" s="43"/>
      <c r="HS395" s="43"/>
      <c r="HT395" s="43"/>
      <c r="HU395" s="43"/>
      <c r="HV395" s="43"/>
      <c r="HW395" s="43"/>
      <c r="HX395" s="43"/>
      <c r="HY395" s="43"/>
      <c r="HZ395" s="43"/>
      <c r="IA395" s="43"/>
      <c r="IB395" s="43"/>
      <c r="IC395" s="43"/>
      <c r="ID395" s="43"/>
      <c r="IE395" s="43"/>
      <c r="IF395" s="43"/>
      <c r="IG395" s="43"/>
      <c r="IH395" s="43"/>
      <c r="II395" s="43"/>
      <c r="IJ395" s="43"/>
      <c r="IK395" s="43"/>
      <c r="IL395" s="43"/>
    </row>
    <row r="396" spans="1:246" s="73" customFormat="1" x14ac:dyDescent="0.25">
      <c r="A396" s="44"/>
      <c r="B396" s="43"/>
      <c r="C396" s="47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  <c r="DL396" s="43"/>
      <c r="DM396" s="43"/>
      <c r="DN396" s="43"/>
      <c r="DO396" s="43"/>
      <c r="DP396" s="43"/>
      <c r="DQ396" s="43"/>
      <c r="DR396" s="43"/>
      <c r="DS396" s="43"/>
      <c r="DT396" s="43"/>
      <c r="DU396" s="43"/>
      <c r="DV396" s="43"/>
      <c r="DW396" s="43"/>
      <c r="DX396" s="43"/>
      <c r="DY396" s="43"/>
      <c r="DZ396" s="43"/>
      <c r="EA396" s="43"/>
      <c r="EB396" s="43"/>
      <c r="EC396" s="43"/>
      <c r="ED396" s="43"/>
      <c r="EE396" s="43"/>
      <c r="EF396" s="43"/>
      <c r="EG396" s="43"/>
      <c r="EH396" s="43"/>
      <c r="EI396" s="43"/>
      <c r="EJ396" s="43"/>
      <c r="EK396" s="43"/>
      <c r="EL396" s="43"/>
      <c r="EM396" s="43"/>
      <c r="EN396" s="43"/>
      <c r="EO396" s="43"/>
      <c r="EP396" s="43"/>
      <c r="EQ396" s="43"/>
      <c r="ER396" s="43"/>
      <c r="ES396" s="43"/>
      <c r="ET396" s="43"/>
      <c r="EU396" s="43"/>
      <c r="EV396" s="43"/>
      <c r="EW396" s="43"/>
      <c r="EX396" s="43"/>
      <c r="EY396" s="43"/>
      <c r="EZ396" s="43"/>
      <c r="FA396" s="43"/>
      <c r="FB396" s="43"/>
      <c r="FC396" s="43"/>
      <c r="FD396" s="43"/>
      <c r="FE396" s="43"/>
      <c r="FF396" s="43"/>
      <c r="FG396" s="43"/>
      <c r="FH396" s="43"/>
      <c r="FI396" s="43"/>
      <c r="FJ396" s="43"/>
      <c r="FK396" s="43"/>
      <c r="FL396" s="43"/>
      <c r="FM396" s="43"/>
      <c r="FN396" s="43"/>
      <c r="FO396" s="43"/>
      <c r="FP396" s="43"/>
      <c r="FQ396" s="43"/>
      <c r="FR396" s="43"/>
      <c r="FS396" s="43"/>
      <c r="FT396" s="43"/>
      <c r="FU396" s="43"/>
      <c r="FV396" s="43"/>
      <c r="FW396" s="43"/>
      <c r="FX396" s="43"/>
      <c r="FY396" s="43"/>
      <c r="FZ396" s="43"/>
      <c r="GA396" s="43"/>
      <c r="GB396" s="43"/>
      <c r="GC396" s="43"/>
      <c r="GD396" s="43"/>
      <c r="GE396" s="43"/>
      <c r="GF396" s="43"/>
      <c r="GG396" s="43"/>
      <c r="GH396" s="43"/>
      <c r="GI396" s="43"/>
      <c r="GJ396" s="43"/>
      <c r="GK396" s="43"/>
      <c r="GL396" s="43"/>
      <c r="GM396" s="43"/>
      <c r="GN396" s="43"/>
      <c r="GO396" s="43"/>
      <c r="GP396" s="43"/>
      <c r="GQ396" s="43"/>
      <c r="GR396" s="43"/>
      <c r="GS396" s="43"/>
      <c r="GT396" s="43"/>
      <c r="GU396" s="43"/>
      <c r="GV396" s="43"/>
      <c r="GW396" s="43"/>
      <c r="GX396" s="43"/>
      <c r="GY396" s="43"/>
      <c r="GZ396" s="43"/>
      <c r="HA396" s="43"/>
      <c r="HB396" s="43"/>
      <c r="HC396" s="43"/>
      <c r="HD396" s="43"/>
      <c r="HE396" s="43"/>
      <c r="HF396" s="43"/>
      <c r="HG396" s="43"/>
      <c r="HH396" s="43"/>
      <c r="HI396" s="43"/>
      <c r="HJ396" s="43"/>
      <c r="HK396" s="43"/>
      <c r="HL396" s="43"/>
      <c r="HM396" s="43"/>
      <c r="HN396" s="43"/>
      <c r="HO396" s="43"/>
      <c r="HP396" s="43"/>
      <c r="HQ396" s="43"/>
      <c r="HR396" s="43"/>
      <c r="HS396" s="43"/>
      <c r="HT396" s="43"/>
      <c r="HU396" s="43"/>
      <c r="HV396" s="43"/>
      <c r="HW396" s="43"/>
      <c r="HX396" s="43"/>
      <c r="HY396" s="43"/>
      <c r="HZ396" s="43"/>
      <c r="IA396" s="43"/>
      <c r="IB396" s="43"/>
      <c r="IC396" s="43"/>
      <c r="ID396" s="43"/>
      <c r="IE396" s="43"/>
      <c r="IF396" s="43"/>
      <c r="IG396" s="43"/>
      <c r="IH396" s="43"/>
      <c r="II396" s="43"/>
      <c r="IJ396" s="43"/>
      <c r="IK396" s="43"/>
      <c r="IL396" s="43"/>
    </row>
    <row r="397" spans="1:246" s="73" customFormat="1" x14ac:dyDescent="0.25">
      <c r="A397" s="44"/>
      <c r="B397" s="43"/>
      <c r="C397" s="47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  <c r="DL397" s="43"/>
      <c r="DM397" s="43"/>
      <c r="DN397" s="43"/>
      <c r="DO397" s="43"/>
      <c r="DP397" s="43"/>
      <c r="DQ397" s="43"/>
      <c r="DR397" s="43"/>
      <c r="DS397" s="43"/>
      <c r="DT397" s="43"/>
      <c r="DU397" s="43"/>
      <c r="DV397" s="43"/>
      <c r="DW397" s="43"/>
      <c r="DX397" s="43"/>
      <c r="DY397" s="43"/>
      <c r="DZ397" s="43"/>
      <c r="EA397" s="43"/>
      <c r="EB397" s="43"/>
      <c r="EC397" s="43"/>
      <c r="ED397" s="43"/>
      <c r="EE397" s="43"/>
      <c r="EF397" s="43"/>
      <c r="EG397" s="43"/>
      <c r="EH397" s="43"/>
      <c r="EI397" s="43"/>
      <c r="EJ397" s="43"/>
      <c r="EK397" s="43"/>
      <c r="EL397" s="43"/>
      <c r="EM397" s="43"/>
      <c r="EN397" s="43"/>
      <c r="EO397" s="43"/>
      <c r="EP397" s="43"/>
      <c r="EQ397" s="43"/>
      <c r="ER397" s="43"/>
      <c r="ES397" s="43"/>
      <c r="ET397" s="43"/>
      <c r="EU397" s="43"/>
      <c r="EV397" s="43"/>
      <c r="EW397" s="43"/>
      <c r="EX397" s="43"/>
      <c r="EY397" s="43"/>
      <c r="EZ397" s="43"/>
      <c r="FA397" s="43"/>
      <c r="FB397" s="43"/>
      <c r="FC397" s="43"/>
      <c r="FD397" s="43"/>
      <c r="FE397" s="43"/>
      <c r="FF397" s="43"/>
      <c r="FG397" s="43"/>
      <c r="FH397" s="43"/>
      <c r="FI397" s="43"/>
      <c r="FJ397" s="43"/>
      <c r="FK397" s="43"/>
      <c r="FL397" s="43"/>
      <c r="FM397" s="43"/>
      <c r="FN397" s="43"/>
      <c r="FO397" s="43"/>
      <c r="FP397" s="43"/>
      <c r="FQ397" s="43"/>
      <c r="FR397" s="43"/>
      <c r="FS397" s="43"/>
      <c r="FT397" s="43"/>
      <c r="FU397" s="43"/>
      <c r="FV397" s="43"/>
      <c r="FW397" s="43"/>
      <c r="FX397" s="43"/>
      <c r="FY397" s="43"/>
      <c r="FZ397" s="43"/>
      <c r="GA397" s="43"/>
      <c r="GB397" s="43"/>
      <c r="GC397" s="43"/>
      <c r="GD397" s="43"/>
      <c r="GE397" s="43"/>
      <c r="GF397" s="43"/>
      <c r="GG397" s="43"/>
      <c r="GH397" s="43"/>
      <c r="GI397" s="43"/>
      <c r="GJ397" s="43"/>
      <c r="GK397" s="43"/>
      <c r="GL397" s="43"/>
      <c r="GM397" s="43"/>
      <c r="GN397" s="43"/>
      <c r="GO397" s="43"/>
      <c r="GP397" s="43"/>
      <c r="GQ397" s="43"/>
      <c r="GR397" s="43"/>
      <c r="GS397" s="43"/>
      <c r="GT397" s="43"/>
      <c r="GU397" s="43"/>
      <c r="GV397" s="43"/>
      <c r="GW397" s="43"/>
      <c r="GX397" s="43"/>
      <c r="GY397" s="43"/>
      <c r="GZ397" s="43"/>
      <c r="HA397" s="43"/>
      <c r="HB397" s="43"/>
      <c r="HC397" s="43"/>
      <c r="HD397" s="43"/>
      <c r="HE397" s="43"/>
      <c r="HF397" s="43"/>
      <c r="HG397" s="43"/>
      <c r="HH397" s="43"/>
      <c r="HI397" s="43"/>
      <c r="HJ397" s="43"/>
      <c r="HK397" s="43"/>
      <c r="HL397" s="43"/>
      <c r="HM397" s="43"/>
      <c r="HN397" s="43"/>
      <c r="HO397" s="43"/>
      <c r="HP397" s="43"/>
      <c r="HQ397" s="43"/>
      <c r="HR397" s="43"/>
      <c r="HS397" s="43"/>
      <c r="HT397" s="43"/>
      <c r="HU397" s="43"/>
      <c r="HV397" s="43"/>
      <c r="HW397" s="43"/>
      <c r="HX397" s="43"/>
      <c r="HY397" s="43"/>
      <c r="HZ397" s="43"/>
      <c r="IA397" s="43"/>
      <c r="IB397" s="43"/>
      <c r="IC397" s="43"/>
      <c r="ID397" s="43"/>
      <c r="IE397" s="43"/>
      <c r="IF397" s="43"/>
      <c r="IG397" s="43"/>
      <c r="IH397" s="43"/>
      <c r="II397" s="43"/>
      <c r="IJ397" s="43"/>
      <c r="IK397" s="43"/>
      <c r="IL397" s="43"/>
    </row>
    <row r="398" spans="1:246" s="73" customFormat="1" x14ac:dyDescent="0.25">
      <c r="A398" s="44"/>
      <c r="B398" s="43"/>
      <c r="C398" s="47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  <c r="DL398" s="43"/>
      <c r="DM398" s="43"/>
      <c r="DN398" s="43"/>
      <c r="DO398" s="43"/>
      <c r="DP398" s="43"/>
      <c r="DQ398" s="43"/>
      <c r="DR398" s="43"/>
      <c r="DS398" s="43"/>
      <c r="DT398" s="43"/>
      <c r="DU398" s="43"/>
      <c r="DV398" s="43"/>
      <c r="DW398" s="43"/>
      <c r="DX398" s="43"/>
      <c r="DY398" s="43"/>
      <c r="DZ398" s="43"/>
      <c r="EA398" s="43"/>
      <c r="EB398" s="43"/>
      <c r="EC398" s="43"/>
      <c r="ED398" s="43"/>
      <c r="EE398" s="43"/>
      <c r="EF398" s="43"/>
      <c r="EG398" s="43"/>
      <c r="EH398" s="43"/>
      <c r="EI398" s="43"/>
      <c r="EJ398" s="43"/>
      <c r="EK398" s="43"/>
      <c r="EL398" s="43"/>
      <c r="EM398" s="43"/>
      <c r="EN398" s="43"/>
      <c r="EO398" s="43"/>
      <c r="EP398" s="43"/>
      <c r="EQ398" s="43"/>
      <c r="ER398" s="43"/>
      <c r="ES398" s="43"/>
      <c r="ET398" s="43"/>
      <c r="EU398" s="43"/>
      <c r="EV398" s="43"/>
      <c r="EW398" s="43"/>
      <c r="EX398" s="43"/>
      <c r="EY398" s="43"/>
      <c r="EZ398" s="43"/>
      <c r="FA398" s="43"/>
      <c r="FB398" s="43"/>
      <c r="FC398" s="43"/>
      <c r="FD398" s="43"/>
      <c r="FE398" s="43"/>
      <c r="FF398" s="43"/>
      <c r="FG398" s="43"/>
      <c r="FH398" s="43"/>
      <c r="FI398" s="43"/>
      <c r="FJ398" s="43"/>
      <c r="FK398" s="43"/>
      <c r="FL398" s="43"/>
      <c r="FM398" s="43"/>
      <c r="FN398" s="43"/>
      <c r="FO398" s="43"/>
      <c r="FP398" s="43"/>
      <c r="FQ398" s="43"/>
      <c r="FR398" s="43"/>
      <c r="FS398" s="43"/>
      <c r="FT398" s="43"/>
      <c r="FU398" s="43"/>
      <c r="FV398" s="43"/>
      <c r="FW398" s="43"/>
      <c r="FX398" s="43"/>
      <c r="FY398" s="43"/>
      <c r="FZ398" s="43"/>
      <c r="GA398" s="43"/>
      <c r="GB398" s="43"/>
      <c r="GC398" s="43"/>
      <c r="GD398" s="43"/>
      <c r="GE398" s="43"/>
      <c r="GF398" s="43"/>
      <c r="GG398" s="43"/>
      <c r="GH398" s="43"/>
      <c r="GI398" s="43"/>
      <c r="GJ398" s="43"/>
      <c r="GK398" s="43"/>
      <c r="GL398" s="43"/>
      <c r="GM398" s="43"/>
      <c r="GN398" s="43"/>
      <c r="GO398" s="43"/>
      <c r="GP398" s="43"/>
      <c r="GQ398" s="43"/>
      <c r="GR398" s="43"/>
      <c r="GS398" s="43"/>
      <c r="GT398" s="43"/>
      <c r="GU398" s="43"/>
      <c r="GV398" s="43"/>
      <c r="GW398" s="43"/>
      <c r="GX398" s="43"/>
      <c r="GY398" s="43"/>
      <c r="GZ398" s="43"/>
      <c r="HA398" s="43"/>
      <c r="HB398" s="43"/>
      <c r="HC398" s="43"/>
      <c r="HD398" s="43"/>
      <c r="HE398" s="43"/>
      <c r="HF398" s="43"/>
      <c r="HG398" s="43"/>
      <c r="HH398" s="43"/>
      <c r="HI398" s="43"/>
      <c r="HJ398" s="43"/>
      <c r="HK398" s="43"/>
      <c r="HL398" s="43"/>
      <c r="HM398" s="43"/>
      <c r="HN398" s="43"/>
      <c r="HO398" s="43"/>
      <c r="HP398" s="43"/>
      <c r="HQ398" s="43"/>
      <c r="HR398" s="43"/>
      <c r="HS398" s="43"/>
      <c r="HT398" s="43"/>
      <c r="HU398" s="43"/>
      <c r="HV398" s="43"/>
      <c r="HW398" s="43"/>
      <c r="HX398" s="43"/>
      <c r="HY398" s="43"/>
      <c r="HZ398" s="43"/>
      <c r="IA398" s="43"/>
      <c r="IB398" s="43"/>
      <c r="IC398" s="43"/>
      <c r="ID398" s="43"/>
      <c r="IE398" s="43"/>
      <c r="IF398" s="43"/>
      <c r="IG398" s="43"/>
      <c r="IH398" s="43"/>
      <c r="II398" s="43"/>
      <c r="IJ398" s="43"/>
      <c r="IK398" s="43"/>
      <c r="IL398" s="43"/>
    </row>
    <row r="399" spans="1:246" s="73" customFormat="1" x14ac:dyDescent="0.25">
      <c r="A399" s="44"/>
      <c r="B399" s="43"/>
      <c r="C399" s="47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  <c r="DL399" s="43"/>
      <c r="DM399" s="43"/>
      <c r="DN399" s="43"/>
      <c r="DO399" s="43"/>
      <c r="DP399" s="43"/>
      <c r="DQ399" s="43"/>
      <c r="DR399" s="43"/>
      <c r="DS399" s="43"/>
      <c r="DT399" s="43"/>
      <c r="DU399" s="43"/>
      <c r="DV399" s="43"/>
      <c r="DW399" s="43"/>
      <c r="DX399" s="43"/>
      <c r="DY399" s="43"/>
      <c r="DZ399" s="43"/>
      <c r="EA399" s="43"/>
      <c r="EB399" s="43"/>
      <c r="EC399" s="43"/>
      <c r="ED399" s="43"/>
      <c r="EE399" s="43"/>
      <c r="EF399" s="43"/>
      <c r="EG399" s="43"/>
      <c r="EH399" s="43"/>
      <c r="EI399" s="43"/>
      <c r="EJ399" s="43"/>
      <c r="EK399" s="43"/>
      <c r="EL399" s="43"/>
      <c r="EM399" s="43"/>
      <c r="EN399" s="43"/>
      <c r="EO399" s="43"/>
      <c r="EP399" s="43"/>
      <c r="EQ399" s="43"/>
      <c r="ER399" s="43"/>
      <c r="ES399" s="43"/>
      <c r="ET399" s="43"/>
      <c r="EU399" s="43"/>
      <c r="EV399" s="43"/>
      <c r="EW399" s="43"/>
      <c r="EX399" s="43"/>
      <c r="EY399" s="43"/>
      <c r="EZ399" s="43"/>
      <c r="FA399" s="43"/>
      <c r="FB399" s="43"/>
      <c r="FC399" s="43"/>
      <c r="FD399" s="43"/>
      <c r="FE399" s="43"/>
      <c r="FF399" s="43"/>
      <c r="FG399" s="43"/>
      <c r="FH399" s="43"/>
      <c r="FI399" s="43"/>
      <c r="FJ399" s="43"/>
      <c r="FK399" s="43"/>
      <c r="FL399" s="43"/>
      <c r="FM399" s="43"/>
      <c r="FN399" s="43"/>
      <c r="FO399" s="43"/>
      <c r="FP399" s="43"/>
      <c r="FQ399" s="43"/>
      <c r="FR399" s="43"/>
      <c r="FS399" s="43"/>
      <c r="FT399" s="43"/>
      <c r="FU399" s="43"/>
      <c r="FV399" s="43"/>
      <c r="FW399" s="43"/>
      <c r="FX399" s="43"/>
      <c r="FY399" s="43"/>
      <c r="FZ399" s="43"/>
      <c r="GA399" s="43"/>
      <c r="GB399" s="43"/>
      <c r="GC399" s="43"/>
      <c r="GD399" s="43"/>
      <c r="GE399" s="43"/>
      <c r="GF399" s="43"/>
      <c r="GG399" s="43"/>
      <c r="GH399" s="43"/>
      <c r="GI399" s="43"/>
      <c r="GJ399" s="43"/>
      <c r="GK399" s="43"/>
      <c r="GL399" s="43"/>
      <c r="GM399" s="43"/>
      <c r="GN399" s="43"/>
      <c r="GO399" s="43"/>
      <c r="GP399" s="43"/>
      <c r="GQ399" s="43"/>
      <c r="GR399" s="43"/>
      <c r="GS399" s="43"/>
      <c r="GT399" s="43"/>
      <c r="GU399" s="43"/>
      <c r="GV399" s="43"/>
      <c r="GW399" s="43"/>
      <c r="GX399" s="43"/>
      <c r="GY399" s="43"/>
      <c r="GZ399" s="43"/>
      <c r="HA399" s="43"/>
      <c r="HB399" s="43"/>
      <c r="HC399" s="43"/>
      <c r="HD399" s="43"/>
      <c r="HE399" s="43"/>
      <c r="HF399" s="43"/>
      <c r="HG399" s="43"/>
      <c r="HH399" s="43"/>
      <c r="HI399" s="43"/>
      <c r="HJ399" s="43"/>
      <c r="HK399" s="43"/>
      <c r="HL399" s="43"/>
      <c r="HM399" s="43"/>
      <c r="HN399" s="43"/>
      <c r="HO399" s="43"/>
      <c r="HP399" s="43"/>
      <c r="HQ399" s="43"/>
      <c r="HR399" s="43"/>
      <c r="HS399" s="43"/>
      <c r="HT399" s="43"/>
      <c r="HU399" s="43"/>
      <c r="HV399" s="43"/>
      <c r="HW399" s="43"/>
      <c r="HX399" s="43"/>
      <c r="HY399" s="43"/>
      <c r="HZ399" s="43"/>
      <c r="IA399" s="43"/>
      <c r="IB399" s="43"/>
      <c r="IC399" s="43"/>
      <c r="ID399" s="43"/>
      <c r="IE399" s="43"/>
      <c r="IF399" s="43"/>
      <c r="IG399" s="43"/>
      <c r="IH399" s="43"/>
      <c r="II399" s="43"/>
      <c r="IJ399" s="43"/>
      <c r="IK399" s="43"/>
      <c r="IL399" s="43"/>
    </row>
    <row r="400" spans="1:246" s="73" customFormat="1" x14ac:dyDescent="0.25">
      <c r="A400" s="44"/>
      <c r="B400" s="43"/>
      <c r="C400" s="47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  <c r="DL400" s="43"/>
      <c r="DM400" s="43"/>
      <c r="DN400" s="43"/>
      <c r="DO400" s="43"/>
      <c r="DP400" s="43"/>
      <c r="DQ400" s="43"/>
      <c r="DR400" s="43"/>
      <c r="DS400" s="43"/>
      <c r="DT400" s="43"/>
      <c r="DU400" s="43"/>
      <c r="DV400" s="43"/>
      <c r="DW400" s="43"/>
      <c r="DX400" s="43"/>
      <c r="DY400" s="43"/>
      <c r="DZ400" s="43"/>
      <c r="EA400" s="43"/>
      <c r="EB400" s="43"/>
      <c r="EC400" s="43"/>
      <c r="ED400" s="43"/>
      <c r="EE400" s="43"/>
      <c r="EF400" s="43"/>
      <c r="EG400" s="43"/>
      <c r="EH400" s="43"/>
      <c r="EI400" s="43"/>
      <c r="EJ400" s="43"/>
      <c r="EK400" s="43"/>
      <c r="EL400" s="43"/>
      <c r="EM400" s="43"/>
      <c r="EN400" s="43"/>
      <c r="EO400" s="43"/>
      <c r="EP400" s="43"/>
      <c r="EQ400" s="43"/>
      <c r="ER400" s="43"/>
      <c r="ES400" s="43"/>
      <c r="ET400" s="43"/>
      <c r="EU400" s="43"/>
      <c r="EV400" s="43"/>
      <c r="EW400" s="43"/>
      <c r="EX400" s="43"/>
      <c r="EY400" s="43"/>
      <c r="EZ400" s="43"/>
      <c r="FA400" s="43"/>
      <c r="FB400" s="43"/>
      <c r="FC400" s="43"/>
      <c r="FD400" s="43"/>
      <c r="FE400" s="43"/>
      <c r="FF400" s="43"/>
      <c r="FG400" s="43"/>
      <c r="FH400" s="43"/>
      <c r="FI400" s="43"/>
      <c r="FJ400" s="43"/>
      <c r="FK400" s="43"/>
      <c r="FL400" s="43"/>
      <c r="FM400" s="43"/>
      <c r="FN400" s="43"/>
      <c r="FO400" s="43"/>
      <c r="FP400" s="43"/>
      <c r="FQ400" s="43"/>
      <c r="FR400" s="43"/>
      <c r="FS400" s="43"/>
      <c r="FT400" s="43"/>
      <c r="FU400" s="43"/>
      <c r="FV400" s="43"/>
      <c r="FW400" s="43"/>
      <c r="FX400" s="43"/>
      <c r="FY400" s="43"/>
      <c r="FZ400" s="43"/>
      <c r="GA400" s="43"/>
      <c r="GB400" s="43"/>
      <c r="GC400" s="43"/>
      <c r="GD400" s="43"/>
      <c r="GE400" s="43"/>
      <c r="GF400" s="43"/>
      <c r="GG400" s="43"/>
      <c r="GH400" s="43"/>
      <c r="GI400" s="43"/>
      <c r="GJ400" s="43"/>
      <c r="GK400" s="43"/>
      <c r="GL400" s="43"/>
      <c r="GM400" s="43"/>
      <c r="GN400" s="43"/>
      <c r="GO400" s="43"/>
      <c r="GP400" s="43"/>
      <c r="GQ400" s="43"/>
      <c r="GR400" s="43"/>
      <c r="GS400" s="43"/>
      <c r="GT400" s="43"/>
      <c r="GU400" s="43"/>
      <c r="GV400" s="43"/>
      <c r="GW400" s="43"/>
      <c r="GX400" s="43"/>
      <c r="GY400" s="43"/>
      <c r="GZ400" s="43"/>
      <c r="HA400" s="43"/>
      <c r="HB400" s="43"/>
      <c r="HC400" s="43"/>
      <c r="HD400" s="43"/>
      <c r="HE400" s="43"/>
      <c r="HF400" s="43"/>
      <c r="HG400" s="43"/>
      <c r="HH400" s="43"/>
      <c r="HI400" s="43"/>
      <c r="HJ400" s="43"/>
      <c r="HK400" s="43"/>
      <c r="HL400" s="43"/>
      <c r="HM400" s="43"/>
      <c r="HN400" s="43"/>
      <c r="HO400" s="43"/>
      <c r="HP400" s="43"/>
      <c r="HQ400" s="43"/>
      <c r="HR400" s="43"/>
      <c r="HS400" s="43"/>
      <c r="HT400" s="43"/>
      <c r="HU400" s="43"/>
      <c r="HV400" s="43"/>
      <c r="HW400" s="43"/>
      <c r="HX400" s="43"/>
      <c r="HY400" s="43"/>
      <c r="HZ400" s="43"/>
      <c r="IA400" s="43"/>
      <c r="IB400" s="43"/>
      <c r="IC400" s="43"/>
      <c r="ID400" s="43"/>
      <c r="IE400" s="43"/>
      <c r="IF400" s="43"/>
      <c r="IG400" s="43"/>
      <c r="IH400" s="43"/>
      <c r="II400" s="43"/>
      <c r="IJ400" s="43"/>
      <c r="IK400" s="43"/>
      <c r="IL400" s="43"/>
    </row>
    <row r="401" spans="1:246" s="73" customFormat="1" x14ac:dyDescent="0.25">
      <c r="A401" s="44"/>
      <c r="B401" s="43"/>
      <c r="C401" s="47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  <c r="DL401" s="43"/>
      <c r="DM401" s="43"/>
      <c r="DN401" s="43"/>
      <c r="DO401" s="43"/>
      <c r="DP401" s="43"/>
      <c r="DQ401" s="43"/>
      <c r="DR401" s="43"/>
      <c r="DS401" s="43"/>
      <c r="DT401" s="43"/>
      <c r="DU401" s="43"/>
      <c r="DV401" s="43"/>
      <c r="DW401" s="43"/>
      <c r="DX401" s="43"/>
      <c r="DY401" s="43"/>
      <c r="DZ401" s="43"/>
      <c r="EA401" s="43"/>
      <c r="EB401" s="43"/>
      <c r="EC401" s="43"/>
      <c r="ED401" s="43"/>
      <c r="EE401" s="43"/>
      <c r="EF401" s="43"/>
      <c r="EG401" s="43"/>
      <c r="EH401" s="43"/>
      <c r="EI401" s="43"/>
      <c r="EJ401" s="43"/>
      <c r="EK401" s="43"/>
      <c r="EL401" s="43"/>
      <c r="EM401" s="43"/>
      <c r="EN401" s="43"/>
      <c r="EO401" s="43"/>
      <c r="EP401" s="43"/>
      <c r="EQ401" s="43"/>
      <c r="ER401" s="43"/>
      <c r="ES401" s="43"/>
      <c r="ET401" s="43"/>
      <c r="EU401" s="43"/>
      <c r="EV401" s="43"/>
      <c r="EW401" s="43"/>
      <c r="EX401" s="43"/>
      <c r="EY401" s="43"/>
      <c r="EZ401" s="43"/>
      <c r="FA401" s="43"/>
      <c r="FB401" s="43"/>
      <c r="FC401" s="43"/>
      <c r="FD401" s="43"/>
      <c r="FE401" s="43"/>
      <c r="FF401" s="43"/>
      <c r="FG401" s="43"/>
      <c r="FH401" s="43"/>
      <c r="FI401" s="43"/>
      <c r="FJ401" s="43"/>
      <c r="FK401" s="43"/>
      <c r="FL401" s="43"/>
      <c r="FM401" s="43"/>
      <c r="FN401" s="43"/>
      <c r="FO401" s="43"/>
      <c r="FP401" s="43"/>
      <c r="FQ401" s="43"/>
      <c r="FR401" s="43"/>
      <c r="FS401" s="43"/>
      <c r="FT401" s="43"/>
      <c r="FU401" s="43"/>
      <c r="FV401" s="43"/>
      <c r="FW401" s="43"/>
      <c r="FX401" s="43"/>
      <c r="FY401" s="43"/>
      <c r="FZ401" s="43"/>
      <c r="GA401" s="43"/>
      <c r="GB401" s="43"/>
      <c r="GC401" s="43"/>
      <c r="GD401" s="43"/>
      <c r="GE401" s="43"/>
      <c r="GF401" s="43"/>
      <c r="GG401" s="43"/>
      <c r="GH401" s="43"/>
      <c r="GI401" s="43"/>
      <c r="GJ401" s="43"/>
      <c r="GK401" s="43"/>
      <c r="GL401" s="43"/>
      <c r="GM401" s="43"/>
      <c r="GN401" s="43"/>
      <c r="GO401" s="43"/>
      <c r="GP401" s="43"/>
      <c r="GQ401" s="43"/>
      <c r="GR401" s="43"/>
      <c r="GS401" s="43"/>
      <c r="GT401" s="43"/>
      <c r="GU401" s="43"/>
      <c r="GV401" s="43"/>
      <c r="GW401" s="43"/>
      <c r="GX401" s="43"/>
      <c r="GY401" s="43"/>
      <c r="GZ401" s="43"/>
      <c r="HA401" s="43"/>
      <c r="HB401" s="43"/>
      <c r="HC401" s="43"/>
      <c r="HD401" s="43"/>
      <c r="HE401" s="43"/>
      <c r="HF401" s="43"/>
      <c r="HG401" s="43"/>
      <c r="HH401" s="43"/>
      <c r="HI401" s="43"/>
      <c r="HJ401" s="43"/>
      <c r="HK401" s="43"/>
      <c r="HL401" s="43"/>
      <c r="HM401" s="43"/>
      <c r="HN401" s="43"/>
      <c r="HO401" s="43"/>
      <c r="HP401" s="43"/>
      <c r="HQ401" s="43"/>
      <c r="HR401" s="43"/>
      <c r="HS401" s="43"/>
      <c r="HT401" s="43"/>
      <c r="HU401" s="43"/>
      <c r="HV401" s="43"/>
      <c r="HW401" s="43"/>
      <c r="HX401" s="43"/>
      <c r="HY401" s="43"/>
      <c r="HZ401" s="43"/>
      <c r="IA401" s="43"/>
      <c r="IB401" s="43"/>
      <c r="IC401" s="43"/>
      <c r="ID401" s="43"/>
      <c r="IE401" s="43"/>
      <c r="IF401" s="43"/>
      <c r="IG401" s="43"/>
      <c r="IH401" s="43"/>
      <c r="II401" s="43"/>
      <c r="IJ401" s="43"/>
      <c r="IK401" s="43"/>
      <c r="IL401" s="43"/>
    </row>
    <row r="402" spans="1:246" s="73" customFormat="1" x14ac:dyDescent="0.25">
      <c r="A402" s="44"/>
      <c r="B402" s="43"/>
      <c r="C402" s="47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  <c r="DL402" s="43"/>
      <c r="DM402" s="43"/>
      <c r="DN402" s="43"/>
      <c r="DO402" s="43"/>
      <c r="DP402" s="43"/>
      <c r="DQ402" s="43"/>
      <c r="DR402" s="43"/>
      <c r="DS402" s="43"/>
      <c r="DT402" s="43"/>
      <c r="DU402" s="43"/>
      <c r="DV402" s="43"/>
      <c r="DW402" s="43"/>
      <c r="DX402" s="43"/>
      <c r="DY402" s="43"/>
      <c r="DZ402" s="43"/>
      <c r="EA402" s="43"/>
      <c r="EB402" s="43"/>
      <c r="EC402" s="43"/>
      <c r="ED402" s="43"/>
      <c r="EE402" s="43"/>
      <c r="EF402" s="43"/>
      <c r="EG402" s="43"/>
      <c r="EH402" s="43"/>
      <c r="EI402" s="43"/>
      <c r="EJ402" s="43"/>
      <c r="EK402" s="43"/>
      <c r="EL402" s="43"/>
      <c r="EM402" s="43"/>
      <c r="EN402" s="43"/>
      <c r="EO402" s="43"/>
      <c r="EP402" s="43"/>
      <c r="EQ402" s="43"/>
      <c r="ER402" s="43"/>
      <c r="ES402" s="43"/>
      <c r="ET402" s="43"/>
      <c r="EU402" s="43"/>
      <c r="EV402" s="43"/>
      <c r="EW402" s="43"/>
      <c r="EX402" s="43"/>
      <c r="EY402" s="43"/>
      <c r="EZ402" s="43"/>
      <c r="FA402" s="43"/>
      <c r="FB402" s="43"/>
      <c r="FC402" s="43"/>
      <c r="FD402" s="43"/>
      <c r="FE402" s="43"/>
      <c r="FF402" s="43"/>
      <c r="FG402" s="43"/>
      <c r="FH402" s="43"/>
      <c r="FI402" s="43"/>
      <c r="FJ402" s="43"/>
      <c r="FK402" s="43"/>
      <c r="FL402" s="43"/>
      <c r="FM402" s="43"/>
      <c r="FN402" s="43"/>
      <c r="FO402" s="43"/>
      <c r="FP402" s="43"/>
      <c r="FQ402" s="43"/>
      <c r="FR402" s="43"/>
      <c r="FS402" s="43"/>
      <c r="FT402" s="43"/>
      <c r="FU402" s="43"/>
      <c r="FV402" s="43"/>
      <c r="FW402" s="43"/>
      <c r="FX402" s="43"/>
      <c r="FY402" s="43"/>
      <c r="FZ402" s="43"/>
      <c r="GA402" s="43"/>
      <c r="GB402" s="43"/>
      <c r="GC402" s="43"/>
      <c r="GD402" s="43"/>
      <c r="GE402" s="43"/>
      <c r="GF402" s="43"/>
      <c r="GG402" s="43"/>
      <c r="GH402" s="43"/>
      <c r="GI402" s="43"/>
      <c r="GJ402" s="43"/>
      <c r="GK402" s="43"/>
      <c r="GL402" s="43"/>
      <c r="GM402" s="43"/>
      <c r="GN402" s="43"/>
      <c r="GO402" s="43"/>
      <c r="GP402" s="43"/>
      <c r="GQ402" s="43"/>
      <c r="GR402" s="43"/>
      <c r="GS402" s="43"/>
      <c r="GT402" s="43"/>
      <c r="GU402" s="43"/>
      <c r="GV402" s="43"/>
      <c r="GW402" s="43"/>
      <c r="GX402" s="43"/>
      <c r="GY402" s="43"/>
      <c r="GZ402" s="43"/>
      <c r="HA402" s="43"/>
      <c r="HB402" s="43"/>
      <c r="HC402" s="43"/>
      <c r="HD402" s="43"/>
      <c r="HE402" s="43"/>
      <c r="HF402" s="43"/>
      <c r="HG402" s="43"/>
      <c r="HH402" s="43"/>
      <c r="HI402" s="43"/>
      <c r="HJ402" s="43"/>
      <c r="HK402" s="43"/>
      <c r="HL402" s="43"/>
      <c r="HM402" s="43"/>
      <c r="HN402" s="43"/>
      <c r="HO402" s="43"/>
      <c r="HP402" s="43"/>
      <c r="HQ402" s="43"/>
      <c r="HR402" s="43"/>
      <c r="HS402" s="43"/>
      <c r="HT402" s="43"/>
      <c r="HU402" s="43"/>
      <c r="HV402" s="43"/>
      <c r="HW402" s="43"/>
      <c r="HX402" s="43"/>
      <c r="HY402" s="43"/>
      <c r="HZ402" s="43"/>
      <c r="IA402" s="43"/>
      <c r="IB402" s="43"/>
      <c r="IC402" s="43"/>
      <c r="ID402" s="43"/>
      <c r="IE402" s="43"/>
      <c r="IF402" s="43"/>
      <c r="IG402" s="43"/>
      <c r="IH402" s="43"/>
      <c r="II402" s="43"/>
      <c r="IJ402" s="43"/>
      <c r="IK402" s="43"/>
      <c r="IL402" s="43"/>
    </row>
    <row r="403" spans="1:246" s="73" customFormat="1" x14ac:dyDescent="0.25">
      <c r="A403" s="44"/>
      <c r="B403" s="43"/>
      <c r="C403" s="47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  <c r="DL403" s="43"/>
      <c r="DM403" s="43"/>
      <c r="DN403" s="43"/>
      <c r="DO403" s="43"/>
      <c r="DP403" s="43"/>
      <c r="DQ403" s="43"/>
      <c r="DR403" s="43"/>
      <c r="DS403" s="43"/>
      <c r="DT403" s="43"/>
      <c r="DU403" s="43"/>
      <c r="DV403" s="43"/>
      <c r="DW403" s="43"/>
      <c r="DX403" s="43"/>
      <c r="DY403" s="43"/>
      <c r="DZ403" s="43"/>
      <c r="EA403" s="43"/>
      <c r="EB403" s="43"/>
      <c r="EC403" s="43"/>
      <c r="ED403" s="43"/>
      <c r="EE403" s="43"/>
      <c r="EF403" s="43"/>
      <c r="EG403" s="43"/>
      <c r="EH403" s="43"/>
      <c r="EI403" s="43"/>
      <c r="EJ403" s="43"/>
      <c r="EK403" s="43"/>
      <c r="EL403" s="43"/>
      <c r="EM403" s="43"/>
      <c r="EN403" s="43"/>
      <c r="EO403" s="43"/>
      <c r="EP403" s="43"/>
      <c r="EQ403" s="43"/>
      <c r="ER403" s="43"/>
      <c r="ES403" s="43"/>
      <c r="ET403" s="43"/>
      <c r="EU403" s="43"/>
      <c r="EV403" s="43"/>
      <c r="EW403" s="43"/>
      <c r="EX403" s="43"/>
      <c r="EY403" s="43"/>
      <c r="EZ403" s="43"/>
      <c r="FA403" s="43"/>
      <c r="FB403" s="43"/>
      <c r="FC403" s="43"/>
      <c r="FD403" s="43"/>
      <c r="FE403" s="43"/>
      <c r="FF403" s="43"/>
      <c r="FG403" s="43"/>
      <c r="FH403" s="43"/>
      <c r="FI403" s="43"/>
      <c r="FJ403" s="43"/>
      <c r="FK403" s="43"/>
      <c r="FL403" s="43"/>
      <c r="FM403" s="43"/>
      <c r="FN403" s="43"/>
      <c r="FO403" s="43"/>
      <c r="FP403" s="43"/>
      <c r="FQ403" s="43"/>
      <c r="FR403" s="43"/>
      <c r="FS403" s="43"/>
      <c r="FT403" s="43"/>
      <c r="FU403" s="43"/>
      <c r="FV403" s="43"/>
      <c r="FW403" s="43"/>
      <c r="FX403" s="43"/>
      <c r="FY403" s="43"/>
      <c r="FZ403" s="43"/>
      <c r="GA403" s="43"/>
      <c r="GB403" s="43"/>
      <c r="GC403" s="43"/>
      <c r="GD403" s="43"/>
      <c r="GE403" s="43"/>
      <c r="GF403" s="43"/>
      <c r="GG403" s="43"/>
      <c r="GH403" s="43"/>
      <c r="GI403" s="43"/>
      <c r="GJ403" s="43"/>
      <c r="GK403" s="43"/>
      <c r="GL403" s="43"/>
      <c r="GM403" s="43"/>
      <c r="GN403" s="43"/>
      <c r="GO403" s="43"/>
      <c r="GP403" s="43"/>
      <c r="GQ403" s="43"/>
      <c r="GR403" s="43"/>
      <c r="GS403" s="43"/>
      <c r="GT403" s="43"/>
      <c r="GU403" s="43"/>
      <c r="GV403" s="43"/>
      <c r="GW403" s="43"/>
      <c r="GX403" s="43"/>
      <c r="GY403" s="43"/>
      <c r="GZ403" s="43"/>
      <c r="HA403" s="43"/>
      <c r="HB403" s="43"/>
      <c r="HC403" s="43"/>
      <c r="HD403" s="43"/>
      <c r="HE403" s="43"/>
      <c r="HF403" s="43"/>
      <c r="HG403" s="43"/>
      <c r="HH403" s="43"/>
      <c r="HI403" s="43"/>
      <c r="HJ403" s="43"/>
      <c r="HK403" s="43"/>
      <c r="HL403" s="43"/>
      <c r="HM403" s="43"/>
      <c r="HN403" s="43"/>
      <c r="HO403" s="43"/>
      <c r="HP403" s="43"/>
      <c r="HQ403" s="43"/>
      <c r="HR403" s="43"/>
      <c r="HS403" s="43"/>
      <c r="HT403" s="43"/>
      <c r="HU403" s="43"/>
      <c r="HV403" s="43"/>
      <c r="HW403" s="43"/>
      <c r="HX403" s="43"/>
      <c r="HY403" s="43"/>
      <c r="HZ403" s="43"/>
      <c r="IA403" s="43"/>
      <c r="IB403" s="43"/>
      <c r="IC403" s="43"/>
      <c r="ID403" s="43"/>
      <c r="IE403" s="43"/>
      <c r="IF403" s="43"/>
      <c r="IG403" s="43"/>
      <c r="IH403" s="43"/>
      <c r="II403" s="43"/>
      <c r="IJ403" s="43"/>
      <c r="IK403" s="43"/>
      <c r="IL403" s="43"/>
    </row>
    <row r="404" spans="1:246" s="73" customFormat="1" x14ac:dyDescent="0.25">
      <c r="A404" s="44"/>
      <c r="B404" s="43"/>
      <c r="C404" s="47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  <c r="DL404" s="43"/>
      <c r="DM404" s="43"/>
      <c r="DN404" s="43"/>
      <c r="DO404" s="43"/>
      <c r="DP404" s="43"/>
      <c r="DQ404" s="43"/>
      <c r="DR404" s="43"/>
      <c r="DS404" s="43"/>
      <c r="DT404" s="43"/>
      <c r="DU404" s="43"/>
      <c r="DV404" s="43"/>
      <c r="DW404" s="43"/>
      <c r="DX404" s="43"/>
      <c r="DY404" s="43"/>
      <c r="DZ404" s="43"/>
      <c r="EA404" s="43"/>
      <c r="EB404" s="43"/>
      <c r="EC404" s="43"/>
      <c r="ED404" s="43"/>
      <c r="EE404" s="43"/>
      <c r="EF404" s="43"/>
      <c r="EG404" s="43"/>
      <c r="EH404" s="43"/>
      <c r="EI404" s="43"/>
      <c r="EJ404" s="43"/>
      <c r="EK404" s="43"/>
      <c r="EL404" s="43"/>
      <c r="EM404" s="43"/>
      <c r="EN404" s="43"/>
      <c r="EO404" s="43"/>
      <c r="EP404" s="43"/>
      <c r="EQ404" s="43"/>
      <c r="ER404" s="43"/>
      <c r="ES404" s="43"/>
      <c r="ET404" s="43"/>
      <c r="EU404" s="43"/>
      <c r="EV404" s="43"/>
      <c r="EW404" s="43"/>
      <c r="EX404" s="43"/>
      <c r="EY404" s="43"/>
      <c r="EZ404" s="43"/>
      <c r="FA404" s="43"/>
      <c r="FB404" s="43"/>
      <c r="FC404" s="43"/>
      <c r="FD404" s="43"/>
      <c r="FE404" s="43"/>
      <c r="FF404" s="43"/>
      <c r="FG404" s="43"/>
      <c r="FH404" s="43"/>
      <c r="FI404" s="43"/>
      <c r="FJ404" s="43"/>
      <c r="FK404" s="43"/>
      <c r="FL404" s="43"/>
      <c r="FM404" s="43"/>
      <c r="FN404" s="43"/>
      <c r="FO404" s="43"/>
      <c r="FP404" s="43"/>
      <c r="FQ404" s="43"/>
      <c r="FR404" s="43"/>
      <c r="FS404" s="43"/>
      <c r="FT404" s="43"/>
      <c r="FU404" s="43"/>
      <c r="FV404" s="43"/>
      <c r="FW404" s="43"/>
      <c r="FX404" s="43"/>
      <c r="FY404" s="43"/>
      <c r="FZ404" s="43"/>
      <c r="GA404" s="43"/>
      <c r="GB404" s="43"/>
      <c r="GC404" s="43"/>
      <c r="GD404" s="43"/>
      <c r="GE404" s="43"/>
      <c r="GF404" s="43"/>
      <c r="GG404" s="43"/>
      <c r="GH404" s="43"/>
      <c r="GI404" s="43"/>
      <c r="GJ404" s="43"/>
      <c r="GK404" s="43"/>
      <c r="GL404" s="43"/>
      <c r="GM404" s="43"/>
      <c r="GN404" s="43"/>
      <c r="GO404" s="43"/>
      <c r="GP404" s="43"/>
      <c r="GQ404" s="43"/>
      <c r="GR404" s="43"/>
      <c r="GS404" s="43"/>
      <c r="GT404" s="43"/>
      <c r="GU404" s="43"/>
      <c r="GV404" s="43"/>
      <c r="GW404" s="43"/>
      <c r="GX404" s="43"/>
      <c r="GY404" s="43"/>
      <c r="GZ404" s="43"/>
      <c r="HA404" s="43"/>
      <c r="HB404" s="43"/>
      <c r="HC404" s="43"/>
      <c r="HD404" s="43"/>
      <c r="HE404" s="43"/>
      <c r="HF404" s="43"/>
      <c r="HG404" s="43"/>
      <c r="HH404" s="43"/>
      <c r="HI404" s="43"/>
      <c r="HJ404" s="43"/>
      <c r="HK404" s="43"/>
      <c r="HL404" s="43"/>
      <c r="HM404" s="43"/>
      <c r="HN404" s="43"/>
      <c r="HO404" s="43"/>
      <c r="HP404" s="43"/>
      <c r="HQ404" s="43"/>
      <c r="HR404" s="43"/>
      <c r="HS404" s="43"/>
      <c r="HT404" s="43"/>
      <c r="HU404" s="43"/>
      <c r="HV404" s="43"/>
      <c r="HW404" s="43"/>
      <c r="HX404" s="43"/>
      <c r="HY404" s="43"/>
      <c r="HZ404" s="43"/>
      <c r="IA404" s="43"/>
      <c r="IB404" s="43"/>
      <c r="IC404" s="43"/>
      <c r="ID404" s="43"/>
      <c r="IE404" s="43"/>
      <c r="IF404" s="43"/>
      <c r="IG404" s="43"/>
      <c r="IH404" s="43"/>
      <c r="II404" s="43"/>
      <c r="IJ404" s="43"/>
      <c r="IK404" s="43"/>
      <c r="IL404" s="43"/>
    </row>
    <row r="405" spans="1:246" s="73" customFormat="1" x14ac:dyDescent="0.25">
      <c r="A405" s="44"/>
      <c r="B405" s="43"/>
      <c r="C405" s="47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  <c r="DL405" s="43"/>
      <c r="DM405" s="43"/>
      <c r="DN405" s="43"/>
      <c r="DO405" s="43"/>
      <c r="DP405" s="43"/>
      <c r="DQ405" s="43"/>
      <c r="DR405" s="43"/>
      <c r="DS405" s="43"/>
      <c r="DT405" s="43"/>
      <c r="DU405" s="43"/>
      <c r="DV405" s="43"/>
      <c r="DW405" s="43"/>
      <c r="DX405" s="43"/>
      <c r="DY405" s="43"/>
      <c r="DZ405" s="43"/>
      <c r="EA405" s="43"/>
      <c r="EB405" s="43"/>
      <c r="EC405" s="43"/>
      <c r="ED405" s="43"/>
      <c r="EE405" s="43"/>
      <c r="EF405" s="43"/>
      <c r="EG405" s="43"/>
      <c r="EH405" s="43"/>
      <c r="EI405" s="43"/>
      <c r="EJ405" s="43"/>
      <c r="EK405" s="43"/>
      <c r="EL405" s="43"/>
      <c r="EM405" s="43"/>
      <c r="EN405" s="43"/>
      <c r="EO405" s="43"/>
      <c r="EP405" s="43"/>
      <c r="EQ405" s="43"/>
      <c r="ER405" s="43"/>
      <c r="ES405" s="43"/>
      <c r="ET405" s="43"/>
      <c r="EU405" s="43"/>
      <c r="EV405" s="43"/>
      <c r="EW405" s="43"/>
      <c r="EX405" s="43"/>
      <c r="EY405" s="43"/>
      <c r="EZ405" s="43"/>
      <c r="FA405" s="43"/>
      <c r="FB405" s="43"/>
      <c r="FC405" s="43"/>
      <c r="FD405" s="43"/>
      <c r="FE405" s="43"/>
      <c r="FF405" s="43"/>
      <c r="FG405" s="43"/>
      <c r="FH405" s="43"/>
      <c r="FI405" s="43"/>
      <c r="FJ405" s="43"/>
      <c r="FK405" s="43"/>
      <c r="FL405" s="43"/>
      <c r="FM405" s="43"/>
      <c r="FN405" s="43"/>
      <c r="FO405" s="43"/>
      <c r="FP405" s="43"/>
      <c r="FQ405" s="43"/>
      <c r="FR405" s="43"/>
      <c r="FS405" s="43"/>
      <c r="FT405" s="43"/>
      <c r="FU405" s="43"/>
      <c r="FV405" s="43"/>
      <c r="FW405" s="43"/>
      <c r="FX405" s="43"/>
      <c r="FY405" s="43"/>
      <c r="FZ405" s="43"/>
      <c r="GA405" s="43"/>
      <c r="GB405" s="43"/>
      <c r="GC405" s="43"/>
      <c r="GD405" s="43"/>
      <c r="GE405" s="43"/>
      <c r="GF405" s="43"/>
      <c r="GG405" s="43"/>
      <c r="GH405" s="43"/>
      <c r="GI405" s="43"/>
      <c r="GJ405" s="43"/>
      <c r="GK405" s="43"/>
      <c r="GL405" s="43"/>
      <c r="GM405" s="43"/>
      <c r="GN405" s="43"/>
      <c r="GO405" s="43"/>
      <c r="GP405" s="43"/>
      <c r="GQ405" s="43"/>
      <c r="GR405" s="43"/>
      <c r="GS405" s="43"/>
      <c r="GT405" s="43"/>
      <c r="GU405" s="43"/>
      <c r="GV405" s="43"/>
      <c r="GW405" s="43"/>
      <c r="GX405" s="43"/>
      <c r="GY405" s="43"/>
      <c r="GZ405" s="43"/>
      <c r="HA405" s="43"/>
      <c r="HB405" s="43"/>
      <c r="HC405" s="43"/>
      <c r="HD405" s="43"/>
      <c r="HE405" s="43"/>
      <c r="HF405" s="43"/>
      <c r="HG405" s="43"/>
      <c r="HH405" s="43"/>
      <c r="HI405" s="43"/>
      <c r="HJ405" s="43"/>
      <c r="HK405" s="43"/>
      <c r="HL405" s="43"/>
      <c r="HM405" s="43"/>
      <c r="HN405" s="43"/>
      <c r="HO405" s="43"/>
      <c r="HP405" s="43"/>
      <c r="HQ405" s="43"/>
      <c r="HR405" s="43"/>
      <c r="HS405" s="43"/>
      <c r="HT405" s="43"/>
      <c r="HU405" s="43"/>
      <c r="HV405" s="43"/>
      <c r="HW405" s="43"/>
      <c r="HX405" s="43"/>
      <c r="HY405" s="43"/>
      <c r="HZ405" s="43"/>
      <c r="IA405" s="43"/>
      <c r="IB405" s="43"/>
      <c r="IC405" s="43"/>
      <c r="ID405" s="43"/>
      <c r="IE405" s="43"/>
      <c r="IF405" s="43"/>
      <c r="IG405" s="43"/>
      <c r="IH405" s="43"/>
      <c r="II405" s="43"/>
      <c r="IJ405" s="43"/>
      <c r="IK405" s="43"/>
      <c r="IL405" s="43"/>
    </row>
    <row r="406" spans="1:246" s="73" customFormat="1" x14ac:dyDescent="0.25">
      <c r="A406" s="44"/>
      <c r="B406" s="43"/>
      <c r="C406" s="47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  <c r="DL406" s="43"/>
      <c r="DM406" s="43"/>
      <c r="DN406" s="43"/>
      <c r="DO406" s="43"/>
      <c r="DP406" s="43"/>
      <c r="DQ406" s="43"/>
      <c r="DR406" s="43"/>
      <c r="DS406" s="43"/>
      <c r="DT406" s="43"/>
      <c r="DU406" s="43"/>
      <c r="DV406" s="43"/>
      <c r="DW406" s="43"/>
      <c r="DX406" s="43"/>
      <c r="DY406" s="43"/>
      <c r="DZ406" s="43"/>
      <c r="EA406" s="43"/>
      <c r="EB406" s="43"/>
      <c r="EC406" s="43"/>
      <c r="ED406" s="43"/>
      <c r="EE406" s="43"/>
      <c r="EF406" s="43"/>
      <c r="EG406" s="43"/>
      <c r="EH406" s="43"/>
      <c r="EI406" s="43"/>
      <c r="EJ406" s="43"/>
      <c r="EK406" s="43"/>
      <c r="EL406" s="43"/>
      <c r="EM406" s="43"/>
      <c r="EN406" s="43"/>
      <c r="EO406" s="43"/>
      <c r="EP406" s="43"/>
      <c r="EQ406" s="43"/>
      <c r="ER406" s="43"/>
      <c r="ES406" s="43"/>
      <c r="ET406" s="43"/>
      <c r="EU406" s="43"/>
      <c r="EV406" s="43"/>
      <c r="EW406" s="43"/>
      <c r="EX406" s="43"/>
      <c r="EY406" s="43"/>
      <c r="EZ406" s="43"/>
      <c r="FA406" s="43"/>
      <c r="FB406" s="43"/>
      <c r="FC406" s="43"/>
      <c r="FD406" s="43"/>
      <c r="FE406" s="43"/>
      <c r="FF406" s="43"/>
      <c r="FG406" s="43"/>
      <c r="FH406" s="43"/>
      <c r="FI406" s="43"/>
      <c r="FJ406" s="43"/>
      <c r="FK406" s="43"/>
      <c r="FL406" s="43"/>
      <c r="FM406" s="43"/>
      <c r="FN406" s="43"/>
      <c r="FO406" s="43"/>
      <c r="FP406" s="43"/>
      <c r="FQ406" s="43"/>
      <c r="FR406" s="43"/>
      <c r="FS406" s="43"/>
      <c r="FT406" s="43"/>
      <c r="FU406" s="43"/>
      <c r="FV406" s="43"/>
      <c r="FW406" s="43"/>
      <c r="FX406" s="43"/>
      <c r="FY406" s="43"/>
      <c r="FZ406" s="43"/>
      <c r="GA406" s="43"/>
      <c r="GB406" s="43"/>
      <c r="GC406" s="43"/>
      <c r="GD406" s="43"/>
      <c r="GE406" s="43"/>
      <c r="GF406" s="43"/>
      <c r="GG406" s="43"/>
      <c r="GH406" s="43"/>
      <c r="GI406" s="43"/>
      <c r="GJ406" s="43"/>
      <c r="GK406" s="43"/>
      <c r="GL406" s="43"/>
      <c r="GM406" s="43"/>
      <c r="GN406" s="43"/>
      <c r="GO406" s="43"/>
      <c r="GP406" s="43"/>
      <c r="GQ406" s="43"/>
      <c r="GR406" s="43"/>
      <c r="GS406" s="43"/>
      <c r="GT406" s="43"/>
      <c r="GU406" s="43"/>
      <c r="GV406" s="43"/>
      <c r="GW406" s="43"/>
      <c r="GX406" s="43"/>
      <c r="GY406" s="43"/>
      <c r="GZ406" s="43"/>
      <c r="HA406" s="43"/>
      <c r="HB406" s="43"/>
      <c r="HC406" s="43"/>
      <c r="HD406" s="43"/>
      <c r="HE406" s="43"/>
      <c r="HF406" s="43"/>
      <c r="HG406" s="43"/>
      <c r="HH406" s="43"/>
      <c r="HI406" s="43"/>
      <c r="HJ406" s="43"/>
      <c r="HK406" s="43"/>
      <c r="HL406" s="43"/>
      <c r="HM406" s="43"/>
      <c r="HN406" s="43"/>
      <c r="HO406" s="43"/>
      <c r="HP406" s="43"/>
      <c r="HQ406" s="43"/>
      <c r="HR406" s="43"/>
      <c r="HS406" s="43"/>
      <c r="HT406" s="43"/>
      <c r="HU406" s="43"/>
      <c r="HV406" s="43"/>
      <c r="HW406" s="43"/>
      <c r="HX406" s="43"/>
      <c r="HY406" s="43"/>
      <c r="HZ406" s="43"/>
      <c r="IA406" s="43"/>
      <c r="IB406" s="43"/>
      <c r="IC406" s="43"/>
      <c r="ID406" s="43"/>
      <c r="IE406" s="43"/>
      <c r="IF406" s="43"/>
      <c r="IG406" s="43"/>
      <c r="IH406" s="43"/>
      <c r="II406" s="43"/>
      <c r="IJ406" s="43"/>
      <c r="IK406" s="43"/>
      <c r="IL406" s="43"/>
    </row>
    <row r="407" spans="1:246" s="73" customFormat="1" x14ac:dyDescent="0.25">
      <c r="A407" s="44"/>
      <c r="B407" s="43"/>
      <c r="C407" s="47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  <c r="DL407" s="43"/>
      <c r="DM407" s="43"/>
      <c r="DN407" s="43"/>
      <c r="DO407" s="43"/>
      <c r="DP407" s="43"/>
      <c r="DQ407" s="43"/>
      <c r="DR407" s="43"/>
      <c r="DS407" s="43"/>
      <c r="DT407" s="43"/>
      <c r="DU407" s="43"/>
      <c r="DV407" s="43"/>
      <c r="DW407" s="43"/>
      <c r="DX407" s="43"/>
      <c r="DY407" s="43"/>
      <c r="DZ407" s="43"/>
      <c r="EA407" s="43"/>
      <c r="EB407" s="43"/>
      <c r="EC407" s="43"/>
      <c r="ED407" s="43"/>
      <c r="EE407" s="43"/>
      <c r="EF407" s="43"/>
      <c r="EG407" s="43"/>
      <c r="EH407" s="43"/>
      <c r="EI407" s="43"/>
      <c r="EJ407" s="43"/>
      <c r="EK407" s="43"/>
      <c r="EL407" s="43"/>
      <c r="EM407" s="43"/>
      <c r="EN407" s="43"/>
      <c r="EO407" s="43"/>
      <c r="EP407" s="43"/>
      <c r="EQ407" s="43"/>
      <c r="ER407" s="43"/>
      <c r="ES407" s="43"/>
      <c r="ET407" s="43"/>
      <c r="EU407" s="43"/>
      <c r="EV407" s="43"/>
      <c r="EW407" s="43"/>
      <c r="EX407" s="43"/>
      <c r="EY407" s="43"/>
      <c r="EZ407" s="43"/>
      <c r="FA407" s="43"/>
      <c r="FB407" s="43"/>
      <c r="FC407" s="43"/>
      <c r="FD407" s="43"/>
      <c r="FE407" s="43"/>
      <c r="FF407" s="43"/>
      <c r="FG407" s="43"/>
      <c r="FH407" s="43"/>
      <c r="FI407" s="43"/>
      <c r="FJ407" s="43"/>
      <c r="FK407" s="43"/>
      <c r="FL407" s="43"/>
      <c r="FM407" s="43"/>
      <c r="FN407" s="43"/>
      <c r="FO407" s="43"/>
      <c r="FP407" s="43"/>
      <c r="FQ407" s="43"/>
      <c r="FR407" s="43"/>
      <c r="FS407" s="43"/>
      <c r="FT407" s="43"/>
      <c r="FU407" s="43"/>
      <c r="FV407" s="43"/>
      <c r="FW407" s="43"/>
      <c r="FX407" s="43"/>
      <c r="FY407" s="43"/>
      <c r="FZ407" s="43"/>
      <c r="GA407" s="43"/>
      <c r="GB407" s="43"/>
      <c r="GC407" s="43"/>
      <c r="GD407" s="43"/>
      <c r="GE407" s="43"/>
      <c r="GF407" s="43"/>
      <c r="GG407" s="43"/>
      <c r="GH407" s="43"/>
      <c r="GI407" s="43"/>
      <c r="GJ407" s="43"/>
      <c r="GK407" s="43"/>
      <c r="GL407" s="43"/>
      <c r="GM407" s="43"/>
      <c r="GN407" s="43"/>
      <c r="GO407" s="43"/>
      <c r="GP407" s="43"/>
      <c r="GQ407" s="43"/>
      <c r="GR407" s="43"/>
      <c r="GS407" s="43"/>
      <c r="GT407" s="43"/>
      <c r="GU407" s="43"/>
      <c r="GV407" s="43"/>
      <c r="GW407" s="43"/>
      <c r="GX407" s="43"/>
      <c r="GY407" s="43"/>
      <c r="GZ407" s="43"/>
      <c r="HA407" s="43"/>
      <c r="HB407" s="43"/>
      <c r="HC407" s="43"/>
      <c r="HD407" s="43"/>
      <c r="HE407" s="43"/>
      <c r="HF407" s="43"/>
      <c r="HG407" s="43"/>
      <c r="HH407" s="43"/>
      <c r="HI407" s="43"/>
      <c r="HJ407" s="43"/>
      <c r="HK407" s="43"/>
      <c r="HL407" s="43"/>
      <c r="HM407" s="43"/>
      <c r="HN407" s="43"/>
      <c r="HO407" s="43"/>
      <c r="HP407" s="43"/>
      <c r="HQ407" s="43"/>
      <c r="HR407" s="43"/>
      <c r="HS407" s="43"/>
      <c r="HT407" s="43"/>
      <c r="HU407" s="43"/>
      <c r="HV407" s="43"/>
      <c r="HW407" s="43"/>
      <c r="HX407" s="43"/>
      <c r="HY407" s="43"/>
      <c r="HZ407" s="43"/>
      <c r="IA407" s="43"/>
      <c r="IB407" s="43"/>
      <c r="IC407" s="43"/>
      <c r="ID407" s="43"/>
      <c r="IE407" s="43"/>
      <c r="IF407" s="43"/>
      <c r="IG407" s="43"/>
      <c r="IH407" s="43"/>
      <c r="II407" s="43"/>
      <c r="IJ407" s="43"/>
      <c r="IK407" s="43"/>
      <c r="IL407" s="43"/>
    </row>
    <row r="408" spans="1:246" s="73" customFormat="1" x14ac:dyDescent="0.25">
      <c r="A408" s="44"/>
      <c r="B408" s="43"/>
      <c r="C408" s="47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  <c r="DL408" s="43"/>
      <c r="DM408" s="43"/>
      <c r="DN408" s="43"/>
      <c r="DO408" s="43"/>
      <c r="DP408" s="43"/>
      <c r="DQ408" s="43"/>
      <c r="DR408" s="43"/>
      <c r="DS408" s="43"/>
      <c r="DT408" s="43"/>
      <c r="DU408" s="43"/>
      <c r="DV408" s="43"/>
      <c r="DW408" s="43"/>
      <c r="DX408" s="43"/>
      <c r="DY408" s="43"/>
      <c r="DZ408" s="43"/>
      <c r="EA408" s="43"/>
      <c r="EB408" s="43"/>
      <c r="EC408" s="43"/>
      <c r="ED408" s="43"/>
      <c r="EE408" s="43"/>
      <c r="EF408" s="43"/>
      <c r="EG408" s="43"/>
      <c r="EH408" s="43"/>
      <c r="EI408" s="43"/>
      <c r="EJ408" s="43"/>
      <c r="EK408" s="43"/>
      <c r="EL408" s="43"/>
      <c r="EM408" s="43"/>
      <c r="EN408" s="43"/>
      <c r="EO408" s="43"/>
      <c r="EP408" s="43"/>
      <c r="EQ408" s="43"/>
      <c r="ER408" s="43"/>
      <c r="ES408" s="43"/>
      <c r="ET408" s="43"/>
      <c r="EU408" s="43"/>
      <c r="EV408" s="43"/>
      <c r="EW408" s="43"/>
      <c r="EX408" s="43"/>
      <c r="EY408" s="43"/>
      <c r="EZ408" s="43"/>
      <c r="FA408" s="43"/>
      <c r="FB408" s="43"/>
      <c r="FC408" s="43"/>
      <c r="FD408" s="43"/>
      <c r="FE408" s="43"/>
      <c r="FF408" s="43"/>
      <c r="FG408" s="43"/>
      <c r="FH408" s="43"/>
      <c r="FI408" s="43"/>
      <c r="FJ408" s="43"/>
      <c r="FK408" s="43"/>
      <c r="FL408" s="43"/>
      <c r="FM408" s="43"/>
      <c r="FN408" s="43"/>
      <c r="FO408" s="43"/>
      <c r="FP408" s="43"/>
      <c r="FQ408" s="43"/>
      <c r="FR408" s="43"/>
      <c r="FS408" s="43"/>
      <c r="FT408" s="43"/>
      <c r="FU408" s="43"/>
      <c r="FV408" s="43"/>
      <c r="FW408" s="43"/>
      <c r="FX408" s="43"/>
      <c r="FY408" s="43"/>
      <c r="FZ408" s="43"/>
      <c r="GA408" s="43"/>
      <c r="GB408" s="43"/>
      <c r="GC408" s="43"/>
      <c r="GD408" s="43"/>
      <c r="GE408" s="43"/>
      <c r="GF408" s="43"/>
      <c r="GG408" s="43"/>
      <c r="GH408" s="43"/>
      <c r="GI408" s="43"/>
      <c r="GJ408" s="43"/>
      <c r="GK408" s="43"/>
      <c r="GL408" s="43"/>
      <c r="GM408" s="43"/>
      <c r="GN408" s="43"/>
      <c r="GO408" s="43"/>
      <c r="GP408" s="43"/>
      <c r="GQ408" s="43"/>
      <c r="GR408" s="43"/>
      <c r="GS408" s="43"/>
      <c r="GT408" s="43"/>
      <c r="GU408" s="43"/>
      <c r="GV408" s="43"/>
      <c r="GW408" s="43"/>
      <c r="GX408" s="43"/>
      <c r="GY408" s="43"/>
      <c r="GZ408" s="43"/>
      <c r="HA408" s="43"/>
      <c r="HB408" s="43"/>
      <c r="HC408" s="43"/>
      <c r="HD408" s="43"/>
      <c r="HE408" s="43"/>
      <c r="HF408" s="43"/>
      <c r="HG408" s="43"/>
      <c r="HH408" s="43"/>
      <c r="HI408" s="43"/>
      <c r="HJ408" s="43"/>
      <c r="HK408" s="43"/>
      <c r="HL408" s="43"/>
      <c r="HM408" s="43"/>
      <c r="HN408" s="43"/>
      <c r="HO408" s="43"/>
      <c r="HP408" s="43"/>
      <c r="HQ408" s="43"/>
      <c r="HR408" s="43"/>
      <c r="HS408" s="43"/>
      <c r="HT408" s="43"/>
      <c r="HU408" s="43"/>
      <c r="HV408" s="43"/>
      <c r="HW408" s="43"/>
      <c r="HX408" s="43"/>
      <c r="HY408" s="43"/>
      <c r="HZ408" s="43"/>
      <c r="IA408" s="43"/>
      <c r="IB408" s="43"/>
      <c r="IC408" s="43"/>
      <c r="ID408" s="43"/>
      <c r="IE408" s="43"/>
      <c r="IF408" s="43"/>
      <c r="IG408" s="43"/>
      <c r="IH408" s="43"/>
      <c r="II408" s="43"/>
      <c r="IJ408" s="43"/>
      <c r="IK408" s="43"/>
      <c r="IL408" s="43"/>
    </row>
    <row r="409" spans="1:246" s="73" customFormat="1" x14ac:dyDescent="0.25">
      <c r="A409" s="44"/>
      <c r="B409" s="43"/>
      <c r="C409" s="47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  <c r="DL409" s="43"/>
      <c r="DM409" s="43"/>
      <c r="DN409" s="43"/>
      <c r="DO409" s="43"/>
      <c r="DP409" s="43"/>
      <c r="DQ409" s="43"/>
      <c r="DR409" s="43"/>
      <c r="DS409" s="43"/>
      <c r="DT409" s="43"/>
      <c r="DU409" s="43"/>
      <c r="DV409" s="43"/>
      <c r="DW409" s="43"/>
      <c r="DX409" s="43"/>
      <c r="DY409" s="43"/>
      <c r="DZ409" s="43"/>
      <c r="EA409" s="43"/>
      <c r="EB409" s="43"/>
      <c r="EC409" s="43"/>
      <c r="ED409" s="43"/>
      <c r="EE409" s="43"/>
      <c r="EF409" s="43"/>
      <c r="EG409" s="43"/>
      <c r="EH409" s="43"/>
      <c r="EI409" s="43"/>
      <c r="EJ409" s="43"/>
      <c r="EK409" s="43"/>
      <c r="EL409" s="43"/>
      <c r="EM409" s="43"/>
      <c r="EN409" s="43"/>
      <c r="EO409" s="43"/>
      <c r="EP409" s="43"/>
      <c r="EQ409" s="43"/>
      <c r="ER409" s="43"/>
      <c r="ES409" s="43"/>
      <c r="ET409" s="43"/>
      <c r="EU409" s="43"/>
      <c r="EV409" s="43"/>
      <c r="EW409" s="43"/>
      <c r="EX409" s="43"/>
      <c r="EY409" s="43"/>
      <c r="EZ409" s="43"/>
      <c r="FA409" s="43"/>
      <c r="FB409" s="43"/>
      <c r="FC409" s="43"/>
      <c r="FD409" s="43"/>
      <c r="FE409" s="43"/>
      <c r="FF409" s="43"/>
      <c r="FG409" s="43"/>
      <c r="FH409" s="43"/>
      <c r="FI409" s="43"/>
      <c r="FJ409" s="43"/>
      <c r="FK409" s="43"/>
      <c r="FL409" s="43"/>
      <c r="FM409" s="43"/>
      <c r="FN409" s="43"/>
      <c r="FO409" s="43"/>
      <c r="FP409" s="43"/>
      <c r="FQ409" s="43"/>
      <c r="FR409" s="43"/>
      <c r="FS409" s="43"/>
      <c r="FT409" s="43"/>
      <c r="FU409" s="43"/>
      <c r="FV409" s="43"/>
      <c r="FW409" s="43"/>
      <c r="FX409" s="43"/>
      <c r="FY409" s="43"/>
      <c r="FZ409" s="43"/>
      <c r="GA409" s="43"/>
      <c r="GB409" s="43"/>
      <c r="GC409" s="43"/>
      <c r="GD409" s="43"/>
      <c r="GE409" s="43"/>
      <c r="GF409" s="43"/>
      <c r="GG409" s="43"/>
      <c r="GH409" s="43"/>
      <c r="GI409" s="43"/>
      <c r="GJ409" s="43"/>
      <c r="GK409" s="43"/>
      <c r="GL409" s="43"/>
      <c r="GM409" s="43"/>
      <c r="GN409" s="43"/>
      <c r="GO409" s="43"/>
      <c r="GP409" s="43"/>
      <c r="GQ409" s="43"/>
      <c r="GR409" s="43"/>
      <c r="GS409" s="43"/>
      <c r="GT409" s="43"/>
      <c r="GU409" s="43"/>
      <c r="GV409" s="43"/>
      <c r="GW409" s="43"/>
      <c r="GX409" s="43"/>
      <c r="GY409" s="43"/>
      <c r="GZ409" s="43"/>
      <c r="HA409" s="43"/>
      <c r="HB409" s="43"/>
      <c r="HC409" s="43"/>
      <c r="HD409" s="43"/>
      <c r="HE409" s="43"/>
      <c r="HF409" s="43"/>
      <c r="HG409" s="43"/>
      <c r="HH409" s="43"/>
      <c r="HI409" s="43"/>
      <c r="HJ409" s="43"/>
      <c r="HK409" s="43"/>
      <c r="HL409" s="43"/>
      <c r="HM409" s="43"/>
      <c r="HN409" s="43"/>
      <c r="HO409" s="43"/>
      <c r="HP409" s="43"/>
      <c r="HQ409" s="43"/>
      <c r="HR409" s="43"/>
      <c r="HS409" s="43"/>
      <c r="HT409" s="43"/>
      <c r="HU409" s="43"/>
      <c r="HV409" s="43"/>
      <c r="HW409" s="43"/>
      <c r="HX409" s="43"/>
      <c r="HY409" s="43"/>
      <c r="HZ409" s="43"/>
      <c r="IA409" s="43"/>
      <c r="IB409" s="43"/>
      <c r="IC409" s="43"/>
      <c r="ID409" s="43"/>
      <c r="IE409" s="43"/>
      <c r="IF409" s="43"/>
      <c r="IG409" s="43"/>
      <c r="IH409" s="43"/>
      <c r="II409" s="43"/>
      <c r="IJ409" s="43"/>
      <c r="IK409" s="43"/>
      <c r="IL409" s="43"/>
    </row>
    <row r="410" spans="1:246" s="73" customFormat="1" x14ac:dyDescent="0.25">
      <c r="A410" s="44"/>
      <c r="B410" s="43"/>
      <c r="C410" s="47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  <c r="DL410" s="43"/>
      <c r="DM410" s="43"/>
      <c r="DN410" s="43"/>
      <c r="DO410" s="43"/>
      <c r="DP410" s="43"/>
      <c r="DQ410" s="43"/>
      <c r="DR410" s="43"/>
      <c r="DS410" s="43"/>
      <c r="DT410" s="43"/>
      <c r="DU410" s="43"/>
      <c r="DV410" s="43"/>
      <c r="DW410" s="43"/>
      <c r="DX410" s="43"/>
      <c r="DY410" s="43"/>
      <c r="DZ410" s="43"/>
      <c r="EA410" s="43"/>
      <c r="EB410" s="43"/>
      <c r="EC410" s="43"/>
      <c r="ED410" s="43"/>
      <c r="EE410" s="43"/>
      <c r="EF410" s="43"/>
      <c r="EG410" s="43"/>
      <c r="EH410" s="43"/>
      <c r="EI410" s="43"/>
      <c r="EJ410" s="43"/>
      <c r="EK410" s="43"/>
      <c r="EL410" s="43"/>
      <c r="EM410" s="43"/>
      <c r="EN410" s="43"/>
      <c r="EO410" s="43"/>
      <c r="EP410" s="43"/>
      <c r="EQ410" s="43"/>
      <c r="ER410" s="43"/>
      <c r="ES410" s="43"/>
      <c r="ET410" s="43"/>
      <c r="EU410" s="43"/>
      <c r="EV410" s="43"/>
      <c r="EW410" s="43"/>
      <c r="EX410" s="43"/>
      <c r="EY410" s="43"/>
      <c r="EZ410" s="43"/>
      <c r="FA410" s="43"/>
      <c r="FB410" s="43"/>
      <c r="FC410" s="43"/>
      <c r="FD410" s="43"/>
      <c r="FE410" s="43"/>
      <c r="FF410" s="43"/>
      <c r="FG410" s="43"/>
      <c r="FH410" s="43"/>
      <c r="FI410" s="43"/>
      <c r="FJ410" s="43"/>
      <c r="FK410" s="43"/>
      <c r="FL410" s="43"/>
      <c r="FM410" s="43"/>
      <c r="FN410" s="43"/>
      <c r="FO410" s="43"/>
      <c r="FP410" s="43"/>
      <c r="FQ410" s="43"/>
      <c r="FR410" s="43"/>
      <c r="FS410" s="43"/>
      <c r="FT410" s="43"/>
      <c r="FU410" s="43"/>
      <c r="FV410" s="43"/>
      <c r="FW410" s="43"/>
      <c r="FX410" s="43"/>
      <c r="FY410" s="43"/>
      <c r="FZ410" s="43"/>
      <c r="GA410" s="43"/>
      <c r="GB410" s="43"/>
      <c r="GC410" s="43"/>
      <c r="GD410" s="43"/>
      <c r="GE410" s="43"/>
      <c r="GF410" s="43"/>
      <c r="GG410" s="43"/>
      <c r="GH410" s="43"/>
      <c r="GI410" s="43"/>
      <c r="GJ410" s="43"/>
      <c r="GK410" s="43"/>
      <c r="GL410" s="43"/>
      <c r="GM410" s="43"/>
      <c r="GN410" s="43"/>
      <c r="GO410" s="43"/>
      <c r="GP410" s="43"/>
      <c r="GQ410" s="43"/>
      <c r="GR410" s="43"/>
      <c r="GS410" s="43"/>
      <c r="GT410" s="43"/>
      <c r="GU410" s="43"/>
      <c r="GV410" s="43"/>
      <c r="GW410" s="43"/>
      <c r="GX410" s="43"/>
      <c r="GY410" s="43"/>
      <c r="GZ410" s="43"/>
      <c r="HA410" s="43"/>
      <c r="HB410" s="43"/>
      <c r="HC410" s="43"/>
      <c r="HD410" s="43"/>
      <c r="HE410" s="43"/>
      <c r="HF410" s="43"/>
      <c r="HG410" s="43"/>
      <c r="HH410" s="43"/>
      <c r="HI410" s="43"/>
      <c r="HJ410" s="43"/>
      <c r="HK410" s="43"/>
      <c r="HL410" s="43"/>
      <c r="HM410" s="43"/>
      <c r="HN410" s="43"/>
      <c r="HO410" s="43"/>
      <c r="HP410" s="43"/>
      <c r="HQ410" s="43"/>
      <c r="HR410" s="43"/>
      <c r="HS410" s="43"/>
      <c r="HT410" s="43"/>
      <c r="HU410" s="43"/>
      <c r="HV410" s="43"/>
      <c r="HW410" s="43"/>
      <c r="HX410" s="43"/>
      <c r="HY410" s="43"/>
      <c r="HZ410" s="43"/>
      <c r="IA410" s="43"/>
      <c r="IB410" s="43"/>
      <c r="IC410" s="43"/>
      <c r="ID410" s="43"/>
      <c r="IE410" s="43"/>
      <c r="IF410" s="43"/>
      <c r="IG410" s="43"/>
      <c r="IH410" s="43"/>
      <c r="II410" s="43"/>
      <c r="IJ410" s="43"/>
      <c r="IK410" s="43"/>
      <c r="IL410" s="43"/>
    </row>
    <row r="411" spans="1:246" s="73" customFormat="1" x14ac:dyDescent="0.25">
      <c r="A411" s="44"/>
      <c r="B411" s="43"/>
      <c r="C411" s="47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  <c r="DL411" s="43"/>
      <c r="DM411" s="43"/>
      <c r="DN411" s="43"/>
      <c r="DO411" s="43"/>
      <c r="DP411" s="43"/>
      <c r="DQ411" s="43"/>
      <c r="DR411" s="43"/>
      <c r="DS411" s="43"/>
      <c r="DT411" s="43"/>
      <c r="DU411" s="43"/>
      <c r="DV411" s="43"/>
      <c r="DW411" s="43"/>
      <c r="DX411" s="43"/>
      <c r="DY411" s="43"/>
      <c r="DZ411" s="43"/>
      <c r="EA411" s="43"/>
      <c r="EB411" s="43"/>
      <c r="EC411" s="43"/>
      <c r="ED411" s="43"/>
      <c r="EE411" s="43"/>
      <c r="EF411" s="43"/>
      <c r="EG411" s="43"/>
      <c r="EH411" s="43"/>
      <c r="EI411" s="43"/>
      <c r="EJ411" s="43"/>
      <c r="EK411" s="43"/>
      <c r="EL411" s="43"/>
      <c r="EM411" s="43"/>
      <c r="EN411" s="43"/>
      <c r="EO411" s="43"/>
      <c r="EP411" s="43"/>
      <c r="EQ411" s="43"/>
      <c r="ER411" s="43"/>
      <c r="ES411" s="43"/>
      <c r="ET411" s="43"/>
      <c r="EU411" s="43"/>
      <c r="EV411" s="43"/>
      <c r="EW411" s="43"/>
      <c r="EX411" s="43"/>
      <c r="EY411" s="43"/>
      <c r="EZ411" s="43"/>
      <c r="FA411" s="43"/>
      <c r="FB411" s="43"/>
      <c r="FC411" s="43"/>
      <c r="FD411" s="43"/>
      <c r="FE411" s="43"/>
      <c r="FF411" s="43"/>
      <c r="FG411" s="43"/>
      <c r="FH411" s="43"/>
      <c r="FI411" s="43"/>
      <c r="FJ411" s="43"/>
      <c r="FK411" s="43"/>
      <c r="FL411" s="43"/>
      <c r="FM411" s="43"/>
      <c r="FN411" s="43"/>
      <c r="FO411" s="43"/>
      <c r="FP411" s="43"/>
      <c r="FQ411" s="43"/>
      <c r="FR411" s="43"/>
      <c r="FS411" s="43"/>
      <c r="FT411" s="43"/>
      <c r="FU411" s="43"/>
      <c r="FV411" s="43"/>
      <c r="FW411" s="43"/>
      <c r="FX411" s="43"/>
      <c r="FY411" s="43"/>
      <c r="FZ411" s="43"/>
      <c r="GA411" s="43"/>
      <c r="GB411" s="43"/>
      <c r="GC411" s="43"/>
      <c r="GD411" s="43"/>
      <c r="GE411" s="43"/>
      <c r="GF411" s="43"/>
      <c r="GG411" s="43"/>
      <c r="GH411" s="43"/>
      <c r="GI411" s="43"/>
      <c r="GJ411" s="43"/>
      <c r="GK411" s="43"/>
      <c r="GL411" s="43"/>
      <c r="GM411" s="43"/>
      <c r="GN411" s="43"/>
      <c r="GO411" s="43"/>
      <c r="GP411" s="43"/>
      <c r="GQ411" s="43"/>
      <c r="GR411" s="43"/>
      <c r="GS411" s="43"/>
      <c r="GT411" s="43"/>
      <c r="GU411" s="43"/>
      <c r="GV411" s="43"/>
      <c r="GW411" s="43"/>
      <c r="GX411" s="43"/>
      <c r="GY411" s="43"/>
      <c r="GZ411" s="43"/>
      <c r="HA411" s="43"/>
      <c r="HB411" s="43"/>
      <c r="HC411" s="43"/>
      <c r="HD411" s="43"/>
      <c r="HE411" s="43"/>
      <c r="HF411" s="43"/>
      <c r="HG411" s="43"/>
      <c r="HH411" s="43"/>
      <c r="HI411" s="43"/>
      <c r="HJ411" s="43"/>
      <c r="HK411" s="43"/>
      <c r="HL411" s="43"/>
      <c r="HM411" s="43"/>
      <c r="HN411" s="43"/>
      <c r="HO411" s="43"/>
      <c r="HP411" s="43"/>
      <c r="HQ411" s="43"/>
      <c r="HR411" s="43"/>
      <c r="HS411" s="43"/>
      <c r="HT411" s="43"/>
      <c r="HU411" s="43"/>
      <c r="HV411" s="43"/>
      <c r="HW411" s="43"/>
      <c r="HX411" s="43"/>
      <c r="HY411" s="43"/>
      <c r="HZ411" s="43"/>
      <c r="IA411" s="43"/>
      <c r="IB411" s="43"/>
      <c r="IC411" s="43"/>
      <c r="ID411" s="43"/>
      <c r="IE411" s="43"/>
      <c r="IF411" s="43"/>
      <c r="IG411" s="43"/>
      <c r="IH411" s="43"/>
      <c r="II411" s="43"/>
      <c r="IJ411" s="43"/>
      <c r="IK411" s="43"/>
      <c r="IL411" s="43"/>
    </row>
    <row r="412" spans="1:246" s="73" customFormat="1" x14ac:dyDescent="0.25">
      <c r="A412" s="44"/>
      <c r="B412" s="43"/>
      <c r="C412" s="47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  <c r="DL412" s="43"/>
      <c r="DM412" s="43"/>
      <c r="DN412" s="43"/>
      <c r="DO412" s="43"/>
      <c r="DP412" s="43"/>
      <c r="DQ412" s="43"/>
      <c r="DR412" s="43"/>
      <c r="DS412" s="43"/>
      <c r="DT412" s="43"/>
      <c r="DU412" s="43"/>
      <c r="DV412" s="43"/>
      <c r="DW412" s="43"/>
      <c r="DX412" s="43"/>
      <c r="DY412" s="43"/>
      <c r="DZ412" s="43"/>
      <c r="EA412" s="43"/>
      <c r="EB412" s="43"/>
      <c r="EC412" s="43"/>
      <c r="ED412" s="43"/>
      <c r="EE412" s="43"/>
      <c r="EF412" s="43"/>
      <c r="EG412" s="43"/>
      <c r="EH412" s="43"/>
      <c r="EI412" s="43"/>
      <c r="EJ412" s="43"/>
      <c r="EK412" s="43"/>
      <c r="EL412" s="43"/>
      <c r="EM412" s="43"/>
      <c r="EN412" s="43"/>
      <c r="EO412" s="43"/>
      <c r="EP412" s="43"/>
      <c r="EQ412" s="43"/>
      <c r="ER412" s="43"/>
      <c r="ES412" s="43"/>
      <c r="ET412" s="43"/>
      <c r="EU412" s="43"/>
      <c r="EV412" s="43"/>
      <c r="EW412" s="43"/>
      <c r="EX412" s="43"/>
      <c r="EY412" s="43"/>
      <c r="EZ412" s="43"/>
      <c r="FA412" s="43"/>
      <c r="FB412" s="43"/>
      <c r="FC412" s="43"/>
      <c r="FD412" s="43"/>
      <c r="FE412" s="43"/>
      <c r="FF412" s="43"/>
      <c r="FG412" s="43"/>
      <c r="FH412" s="43"/>
      <c r="FI412" s="43"/>
      <c r="FJ412" s="43"/>
      <c r="FK412" s="43"/>
      <c r="FL412" s="43"/>
      <c r="FM412" s="43"/>
      <c r="FN412" s="43"/>
      <c r="FO412" s="43"/>
      <c r="FP412" s="43"/>
      <c r="FQ412" s="43"/>
      <c r="FR412" s="43"/>
      <c r="FS412" s="43"/>
      <c r="FT412" s="43"/>
      <c r="FU412" s="43"/>
      <c r="FV412" s="43"/>
      <c r="FW412" s="43"/>
      <c r="FX412" s="43"/>
      <c r="FY412" s="43"/>
      <c r="FZ412" s="43"/>
      <c r="GA412" s="43"/>
      <c r="GB412" s="43"/>
      <c r="GC412" s="43"/>
      <c r="GD412" s="43"/>
      <c r="GE412" s="43"/>
      <c r="GF412" s="43"/>
      <c r="GG412" s="43"/>
      <c r="GH412" s="43"/>
      <c r="GI412" s="43"/>
      <c r="GJ412" s="43"/>
      <c r="GK412" s="43"/>
      <c r="GL412" s="43"/>
      <c r="GM412" s="43"/>
      <c r="GN412" s="43"/>
      <c r="GO412" s="43"/>
      <c r="GP412" s="43"/>
      <c r="GQ412" s="43"/>
      <c r="GR412" s="43"/>
      <c r="GS412" s="43"/>
      <c r="GT412" s="43"/>
      <c r="GU412" s="43"/>
      <c r="GV412" s="43"/>
      <c r="GW412" s="43"/>
      <c r="GX412" s="43"/>
      <c r="GY412" s="43"/>
      <c r="GZ412" s="43"/>
      <c r="HA412" s="43"/>
      <c r="HB412" s="43"/>
      <c r="HC412" s="43"/>
      <c r="HD412" s="43"/>
      <c r="HE412" s="43"/>
      <c r="HF412" s="43"/>
      <c r="HG412" s="43"/>
      <c r="HH412" s="43"/>
      <c r="HI412" s="43"/>
      <c r="HJ412" s="43"/>
      <c r="HK412" s="43"/>
      <c r="HL412" s="43"/>
      <c r="HM412" s="43"/>
      <c r="HN412" s="43"/>
      <c r="HO412" s="43"/>
      <c r="HP412" s="43"/>
      <c r="HQ412" s="43"/>
      <c r="HR412" s="43"/>
      <c r="HS412" s="43"/>
      <c r="HT412" s="43"/>
      <c r="HU412" s="43"/>
      <c r="HV412" s="43"/>
      <c r="HW412" s="43"/>
      <c r="HX412" s="43"/>
      <c r="HY412" s="43"/>
      <c r="HZ412" s="43"/>
      <c r="IA412" s="43"/>
      <c r="IB412" s="43"/>
      <c r="IC412" s="43"/>
      <c r="ID412" s="43"/>
      <c r="IE412" s="43"/>
      <c r="IF412" s="43"/>
      <c r="IG412" s="43"/>
      <c r="IH412" s="43"/>
      <c r="II412" s="43"/>
      <c r="IJ412" s="43"/>
      <c r="IK412" s="43"/>
      <c r="IL412" s="43"/>
    </row>
    <row r="413" spans="1:246" s="73" customFormat="1" x14ac:dyDescent="0.25">
      <c r="A413" s="44"/>
      <c r="B413" s="43"/>
      <c r="C413" s="47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  <c r="DL413" s="43"/>
      <c r="DM413" s="43"/>
      <c r="DN413" s="43"/>
      <c r="DO413" s="43"/>
      <c r="DP413" s="43"/>
      <c r="DQ413" s="43"/>
      <c r="DR413" s="43"/>
      <c r="DS413" s="43"/>
      <c r="DT413" s="43"/>
      <c r="DU413" s="43"/>
      <c r="DV413" s="43"/>
      <c r="DW413" s="43"/>
      <c r="DX413" s="43"/>
      <c r="DY413" s="43"/>
      <c r="DZ413" s="43"/>
      <c r="EA413" s="43"/>
      <c r="EB413" s="43"/>
      <c r="EC413" s="43"/>
      <c r="ED413" s="43"/>
      <c r="EE413" s="43"/>
      <c r="EF413" s="43"/>
      <c r="EG413" s="43"/>
      <c r="EH413" s="43"/>
      <c r="EI413" s="43"/>
      <c r="EJ413" s="43"/>
      <c r="EK413" s="43"/>
      <c r="EL413" s="43"/>
      <c r="EM413" s="43"/>
      <c r="EN413" s="43"/>
      <c r="EO413" s="43"/>
      <c r="EP413" s="43"/>
      <c r="EQ413" s="43"/>
      <c r="ER413" s="43"/>
      <c r="ES413" s="43"/>
      <c r="ET413" s="43"/>
      <c r="EU413" s="43"/>
      <c r="EV413" s="43"/>
      <c r="EW413" s="43"/>
      <c r="EX413" s="43"/>
      <c r="EY413" s="43"/>
      <c r="EZ413" s="43"/>
      <c r="FA413" s="43"/>
      <c r="FB413" s="43"/>
      <c r="FC413" s="43"/>
      <c r="FD413" s="43"/>
      <c r="FE413" s="43"/>
      <c r="FF413" s="43"/>
      <c r="FG413" s="43"/>
      <c r="FH413" s="43"/>
      <c r="FI413" s="43"/>
      <c r="FJ413" s="43"/>
      <c r="FK413" s="43"/>
      <c r="FL413" s="43"/>
      <c r="FM413" s="43"/>
      <c r="FN413" s="43"/>
      <c r="FO413" s="43"/>
      <c r="FP413" s="43"/>
      <c r="FQ413" s="43"/>
      <c r="FR413" s="43"/>
      <c r="FS413" s="43"/>
      <c r="FT413" s="43"/>
      <c r="FU413" s="43"/>
      <c r="FV413" s="43"/>
      <c r="FW413" s="43"/>
      <c r="FX413" s="43"/>
      <c r="FY413" s="43"/>
      <c r="FZ413" s="43"/>
      <c r="GA413" s="43"/>
      <c r="GB413" s="43"/>
      <c r="GC413" s="43"/>
      <c r="GD413" s="43"/>
      <c r="GE413" s="43"/>
      <c r="GF413" s="43"/>
      <c r="GG413" s="43"/>
      <c r="GH413" s="43"/>
      <c r="GI413" s="43"/>
      <c r="GJ413" s="43"/>
      <c r="GK413" s="43"/>
      <c r="GL413" s="43"/>
      <c r="GM413" s="43"/>
      <c r="GN413" s="43"/>
      <c r="GO413" s="43"/>
      <c r="GP413" s="43"/>
      <c r="GQ413" s="43"/>
      <c r="GR413" s="43"/>
      <c r="GS413" s="43"/>
      <c r="GT413" s="43"/>
      <c r="GU413" s="43"/>
      <c r="GV413" s="43"/>
      <c r="GW413" s="43"/>
      <c r="GX413" s="43"/>
      <c r="GY413" s="43"/>
      <c r="GZ413" s="43"/>
      <c r="HA413" s="43"/>
      <c r="HB413" s="43"/>
      <c r="HC413" s="43"/>
      <c r="HD413" s="43"/>
      <c r="HE413" s="43"/>
      <c r="HF413" s="43"/>
      <c r="HG413" s="43"/>
      <c r="HH413" s="43"/>
      <c r="HI413" s="43"/>
      <c r="HJ413" s="43"/>
      <c r="HK413" s="43"/>
      <c r="HL413" s="43"/>
      <c r="HM413" s="43"/>
      <c r="HN413" s="43"/>
      <c r="HO413" s="43"/>
      <c r="HP413" s="43"/>
      <c r="HQ413" s="43"/>
      <c r="HR413" s="43"/>
      <c r="HS413" s="43"/>
      <c r="HT413" s="43"/>
      <c r="HU413" s="43"/>
      <c r="HV413" s="43"/>
      <c r="HW413" s="43"/>
      <c r="HX413" s="43"/>
      <c r="HY413" s="43"/>
      <c r="HZ413" s="43"/>
      <c r="IA413" s="43"/>
      <c r="IB413" s="43"/>
      <c r="IC413" s="43"/>
      <c r="ID413" s="43"/>
      <c r="IE413" s="43"/>
      <c r="IF413" s="43"/>
      <c r="IG413" s="43"/>
      <c r="IH413" s="43"/>
      <c r="II413" s="43"/>
      <c r="IJ413" s="43"/>
      <c r="IK413" s="43"/>
      <c r="IL413" s="43"/>
    </row>
    <row r="414" spans="1:246" s="73" customFormat="1" x14ac:dyDescent="0.25">
      <c r="A414" s="44"/>
      <c r="B414" s="43"/>
      <c r="C414" s="47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  <c r="DL414" s="43"/>
      <c r="DM414" s="43"/>
      <c r="DN414" s="43"/>
      <c r="DO414" s="43"/>
      <c r="DP414" s="43"/>
      <c r="DQ414" s="43"/>
      <c r="DR414" s="43"/>
      <c r="DS414" s="43"/>
      <c r="DT414" s="43"/>
      <c r="DU414" s="43"/>
      <c r="DV414" s="43"/>
      <c r="DW414" s="43"/>
      <c r="DX414" s="43"/>
      <c r="DY414" s="43"/>
      <c r="DZ414" s="43"/>
      <c r="EA414" s="43"/>
      <c r="EB414" s="43"/>
      <c r="EC414" s="43"/>
      <c r="ED414" s="43"/>
      <c r="EE414" s="43"/>
      <c r="EF414" s="43"/>
      <c r="EG414" s="43"/>
      <c r="EH414" s="43"/>
      <c r="EI414" s="43"/>
      <c r="EJ414" s="43"/>
      <c r="EK414" s="43"/>
      <c r="EL414" s="43"/>
      <c r="EM414" s="43"/>
      <c r="EN414" s="43"/>
      <c r="EO414" s="43"/>
      <c r="EP414" s="43"/>
      <c r="EQ414" s="43"/>
      <c r="ER414" s="43"/>
      <c r="ES414" s="43"/>
      <c r="ET414" s="43"/>
      <c r="EU414" s="43"/>
      <c r="EV414" s="43"/>
      <c r="EW414" s="43"/>
      <c r="EX414" s="43"/>
      <c r="EY414" s="43"/>
      <c r="EZ414" s="43"/>
      <c r="FA414" s="43"/>
      <c r="FB414" s="43"/>
      <c r="FC414" s="43"/>
      <c r="FD414" s="43"/>
      <c r="FE414" s="43"/>
      <c r="FF414" s="43"/>
      <c r="FG414" s="43"/>
      <c r="FH414" s="43"/>
      <c r="FI414" s="43"/>
      <c r="FJ414" s="43"/>
      <c r="FK414" s="43"/>
      <c r="FL414" s="43"/>
      <c r="FM414" s="43"/>
      <c r="FN414" s="43"/>
      <c r="FO414" s="43"/>
      <c r="FP414" s="43"/>
      <c r="FQ414" s="43"/>
      <c r="FR414" s="43"/>
      <c r="FS414" s="43"/>
      <c r="FT414" s="43"/>
      <c r="FU414" s="43"/>
      <c r="FV414" s="43"/>
      <c r="FW414" s="43"/>
      <c r="FX414" s="43"/>
      <c r="FY414" s="43"/>
      <c r="FZ414" s="43"/>
      <c r="GA414" s="43"/>
      <c r="GB414" s="43"/>
      <c r="GC414" s="43"/>
      <c r="GD414" s="43"/>
      <c r="GE414" s="43"/>
      <c r="GF414" s="43"/>
      <c r="GG414" s="43"/>
      <c r="GH414" s="43"/>
      <c r="GI414" s="43"/>
      <c r="GJ414" s="43"/>
      <c r="GK414" s="43"/>
      <c r="GL414" s="43"/>
      <c r="GM414" s="43"/>
      <c r="GN414" s="43"/>
      <c r="GO414" s="43"/>
      <c r="GP414" s="43"/>
      <c r="GQ414" s="43"/>
      <c r="GR414" s="43"/>
      <c r="GS414" s="43"/>
      <c r="GT414" s="43"/>
      <c r="GU414" s="43"/>
      <c r="GV414" s="43"/>
      <c r="GW414" s="43"/>
      <c r="GX414" s="43"/>
      <c r="GY414" s="43"/>
      <c r="GZ414" s="43"/>
      <c r="HA414" s="43"/>
      <c r="HB414" s="43"/>
      <c r="HC414" s="43"/>
      <c r="HD414" s="43"/>
      <c r="HE414" s="43"/>
      <c r="HF414" s="43"/>
      <c r="HG414" s="43"/>
      <c r="HH414" s="43"/>
      <c r="HI414" s="43"/>
      <c r="HJ414" s="43"/>
      <c r="HK414" s="43"/>
      <c r="HL414" s="43"/>
      <c r="HM414" s="43"/>
      <c r="HN414" s="43"/>
      <c r="HO414" s="43"/>
      <c r="HP414" s="43"/>
      <c r="HQ414" s="43"/>
      <c r="HR414" s="43"/>
      <c r="HS414" s="43"/>
      <c r="HT414" s="43"/>
      <c r="HU414" s="43"/>
      <c r="HV414" s="43"/>
      <c r="HW414" s="43"/>
      <c r="HX414" s="43"/>
      <c r="HY414" s="43"/>
      <c r="HZ414" s="43"/>
      <c r="IA414" s="43"/>
      <c r="IB414" s="43"/>
      <c r="IC414" s="43"/>
      <c r="ID414" s="43"/>
      <c r="IE414" s="43"/>
      <c r="IF414" s="43"/>
      <c r="IG414" s="43"/>
      <c r="IH414" s="43"/>
      <c r="II414" s="43"/>
      <c r="IJ414" s="43"/>
      <c r="IK414" s="43"/>
      <c r="IL414" s="43"/>
    </row>
    <row r="415" spans="1:246" s="73" customFormat="1" x14ac:dyDescent="0.25">
      <c r="A415" s="44"/>
      <c r="B415" s="43"/>
      <c r="C415" s="47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  <c r="DL415" s="43"/>
      <c r="DM415" s="43"/>
      <c r="DN415" s="43"/>
      <c r="DO415" s="43"/>
      <c r="DP415" s="43"/>
      <c r="DQ415" s="43"/>
      <c r="DR415" s="43"/>
      <c r="DS415" s="43"/>
      <c r="DT415" s="43"/>
      <c r="DU415" s="43"/>
      <c r="DV415" s="43"/>
      <c r="DW415" s="43"/>
      <c r="DX415" s="43"/>
      <c r="DY415" s="43"/>
      <c r="DZ415" s="43"/>
      <c r="EA415" s="43"/>
      <c r="EB415" s="43"/>
      <c r="EC415" s="43"/>
      <c r="ED415" s="43"/>
      <c r="EE415" s="43"/>
      <c r="EF415" s="43"/>
      <c r="EG415" s="43"/>
      <c r="EH415" s="43"/>
      <c r="EI415" s="43"/>
      <c r="EJ415" s="43"/>
      <c r="EK415" s="43"/>
      <c r="EL415" s="43"/>
      <c r="EM415" s="43"/>
      <c r="EN415" s="43"/>
      <c r="EO415" s="43"/>
      <c r="EP415" s="43"/>
      <c r="EQ415" s="43"/>
      <c r="ER415" s="43"/>
      <c r="ES415" s="43"/>
      <c r="ET415" s="43"/>
      <c r="EU415" s="43"/>
      <c r="EV415" s="43"/>
      <c r="EW415" s="43"/>
      <c r="EX415" s="43"/>
      <c r="EY415" s="43"/>
      <c r="EZ415" s="43"/>
      <c r="FA415" s="43"/>
      <c r="FB415" s="43"/>
      <c r="FC415" s="43"/>
      <c r="FD415" s="43"/>
      <c r="FE415" s="43"/>
      <c r="FF415" s="43"/>
      <c r="FG415" s="43"/>
      <c r="FH415" s="43"/>
      <c r="FI415" s="43"/>
      <c r="FJ415" s="43"/>
      <c r="FK415" s="43"/>
      <c r="FL415" s="43"/>
      <c r="FM415" s="43"/>
      <c r="FN415" s="43"/>
      <c r="FO415" s="43"/>
      <c r="FP415" s="43"/>
      <c r="FQ415" s="43"/>
      <c r="FR415" s="43"/>
      <c r="FS415" s="43"/>
      <c r="FT415" s="43"/>
      <c r="FU415" s="43"/>
      <c r="FV415" s="43"/>
      <c r="FW415" s="43"/>
      <c r="FX415" s="43"/>
      <c r="FY415" s="43"/>
      <c r="FZ415" s="43"/>
      <c r="GA415" s="43"/>
      <c r="GB415" s="43"/>
      <c r="GC415" s="43"/>
      <c r="GD415" s="43"/>
      <c r="GE415" s="43"/>
      <c r="GF415" s="43"/>
      <c r="GG415" s="43"/>
      <c r="GH415" s="43"/>
      <c r="GI415" s="43"/>
      <c r="GJ415" s="43"/>
      <c r="GK415" s="43"/>
      <c r="GL415" s="43"/>
      <c r="GM415" s="43"/>
      <c r="GN415" s="43"/>
      <c r="GO415" s="43"/>
      <c r="GP415" s="43"/>
      <c r="GQ415" s="43"/>
      <c r="GR415" s="43"/>
      <c r="GS415" s="43"/>
      <c r="GT415" s="43"/>
      <c r="GU415" s="43"/>
      <c r="GV415" s="43"/>
      <c r="GW415" s="43"/>
      <c r="GX415" s="43"/>
      <c r="GY415" s="43"/>
      <c r="GZ415" s="43"/>
      <c r="HA415" s="43"/>
      <c r="HB415" s="43"/>
      <c r="HC415" s="43"/>
      <c r="HD415" s="43"/>
      <c r="HE415" s="43"/>
      <c r="HF415" s="43"/>
      <c r="HG415" s="43"/>
      <c r="HH415" s="43"/>
      <c r="HI415" s="43"/>
      <c r="HJ415" s="43"/>
      <c r="HK415" s="43"/>
      <c r="HL415" s="43"/>
      <c r="HM415" s="43"/>
      <c r="HN415" s="43"/>
      <c r="HO415" s="43"/>
      <c r="HP415" s="43"/>
      <c r="HQ415" s="43"/>
      <c r="HR415" s="43"/>
      <c r="HS415" s="43"/>
      <c r="HT415" s="43"/>
      <c r="HU415" s="43"/>
      <c r="HV415" s="43"/>
      <c r="HW415" s="43"/>
      <c r="HX415" s="43"/>
      <c r="HY415" s="43"/>
      <c r="HZ415" s="43"/>
      <c r="IA415" s="43"/>
      <c r="IB415" s="43"/>
      <c r="IC415" s="43"/>
      <c r="ID415" s="43"/>
      <c r="IE415" s="43"/>
      <c r="IF415" s="43"/>
      <c r="IG415" s="43"/>
      <c r="IH415" s="43"/>
      <c r="II415" s="43"/>
      <c r="IJ415" s="43"/>
      <c r="IK415" s="43"/>
      <c r="IL415" s="43"/>
    </row>
    <row r="416" spans="1:246" s="73" customFormat="1" x14ac:dyDescent="0.25">
      <c r="A416" s="44"/>
      <c r="B416" s="43"/>
      <c r="C416" s="47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  <c r="DL416" s="43"/>
      <c r="DM416" s="43"/>
      <c r="DN416" s="43"/>
      <c r="DO416" s="43"/>
      <c r="DP416" s="43"/>
      <c r="DQ416" s="43"/>
      <c r="DR416" s="43"/>
      <c r="DS416" s="43"/>
      <c r="DT416" s="43"/>
      <c r="DU416" s="43"/>
      <c r="DV416" s="43"/>
      <c r="DW416" s="43"/>
      <c r="DX416" s="43"/>
      <c r="DY416" s="43"/>
      <c r="DZ416" s="43"/>
      <c r="EA416" s="43"/>
      <c r="EB416" s="43"/>
      <c r="EC416" s="43"/>
      <c r="ED416" s="43"/>
      <c r="EE416" s="43"/>
      <c r="EF416" s="43"/>
      <c r="EG416" s="43"/>
      <c r="EH416" s="43"/>
      <c r="EI416" s="43"/>
      <c r="EJ416" s="43"/>
      <c r="EK416" s="43"/>
      <c r="EL416" s="43"/>
      <c r="EM416" s="43"/>
      <c r="EN416" s="43"/>
      <c r="EO416" s="43"/>
      <c r="EP416" s="43"/>
      <c r="EQ416" s="43"/>
      <c r="ER416" s="43"/>
      <c r="ES416" s="43"/>
      <c r="ET416" s="43"/>
      <c r="EU416" s="43"/>
      <c r="EV416" s="43"/>
      <c r="EW416" s="43"/>
      <c r="EX416" s="43"/>
      <c r="EY416" s="43"/>
      <c r="EZ416" s="43"/>
      <c r="FA416" s="43"/>
      <c r="FB416" s="43"/>
      <c r="FC416" s="43"/>
      <c r="FD416" s="43"/>
      <c r="FE416" s="43"/>
      <c r="FF416" s="43"/>
      <c r="FG416" s="43"/>
      <c r="FH416" s="43"/>
      <c r="FI416" s="43"/>
      <c r="FJ416" s="43"/>
      <c r="FK416" s="43"/>
      <c r="FL416" s="43"/>
      <c r="FM416" s="43"/>
      <c r="FN416" s="43"/>
      <c r="FO416" s="43"/>
      <c r="FP416" s="43"/>
      <c r="FQ416" s="43"/>
      <c r="FR416" s="43"/>
      <c r="FS416" s="43"/>
      <c r="FT416" s="43"/>
      <c r="FU416" s="43"/>
      <c r="FV416" s="43"/>
      <c r="FW416" s="43"/>
      <c r="FX416" s="43"/>
      <c r="FY416" s="43"/>
      <c r="FZ416" s="43"/>
      <c r="GA416" s="43"/>
      <c r="GB416" s="43"/>
      <c r="GC416" s="43"/>
      <c r="GD416" s="43"/>
      <c r="GE416" s="43"/>
      <c r="GF416" s="43"/>
      <c r="GG416" s="43"/>
      <c r="GH416" s="43"/>
      <c r="GI416" s="43"/>
      <c r="GJ416" s="43"/>
      <c r="GK416" s="43"/>
      <c r="GL416" s="43"/>
      <c r="GM416" s="43"/>
      <c r="GN416" s="43"/>
      <c r="GO416" s="43"/>
      <c r="GP416" s="43"/>
      <c r="GQ416" s="43"/>
      <c r="GR416" s="43"/>
      <c r="GS416" s="43"/>
      <c r="GT416" s="43"/>
      <c r="GU416" s="43"/>
      <c r="GV416" s="43"/>
      <c r="GW416" s="43"/>
      <c r="GX416" s="43"/>
      <c r="GY416" s="43"/>
      <c r="GZ416" s="43"/>
      <c r="HA416" s="43"/>
      <c r="HB416" s="43"/>
      <c r="HC416" s="43"/>
      <c r="HD416" s="43"/>
      <c r="HE416" s="43"/>
      <c r="HF416" s="43"/>
      <c r="HG416" s="43"/>
      <c r="HH416" s="43"/>
      <c r="HI416" s="43"/>
      <c r="HJ416" s="43"/>
      <c r="HK416" s="43"/>
      <c r="HL416" s="43"/>
      <c r="HM416" s="43"/>
      <c r="HN416" s="43"/>
      <c r="HO416" s="43"/>
      <c r="HP416" s="43"/>
      <c r="HQ416" s="43"/>
      <c r="HR416" s="43"/>
      <c r="HS416" s="43"/>
      <c r="HT416" s="43"/>
      <c r="HU416" s="43"/>
      <c r="HV416" s="43"/>
      <c r="HW416" s="43"/>
      <c r="HX416" s="43"/>
      <c r="HY416" s="43"/>
      <c r="HZ416" s="43"/>
      <c r="IA416" s="43"/>
      <c r="IB416" s="43"/>
      <c r="IC416" s="43"/>
      <c r="ID416" s="43"/>
      <c r="IE416" s="43"/>
      <c r="IF416" s="43"/>
      <c r="IG416" s="43"/>
      <c r="IH416" s="43"/>
      <c r="II416" s="43"/>
      <c r="IJ416" s="43"/>
      <c r="IK416" s="43"/>
      <c r="IL416" s="43"/>
    </row>
    <row r="417" spans="1:246" s="73" customFormat="1" x14ac:dyDescent="0.25">
      <c r="A417" s="44"/>
      <c r="B417" s="43"/>
      <c r="C417" s="47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  <c r="DL417" s="43"/>
      <c r="DM417" s="43"/>
      <c r="DN417" s="43"/>
      <c r="DO417" s="43"/>
      <c r="DP417" s="43"/>
      <c r="DQ417" s="43"/>
      <c r="DR417" s="43"/>
      <c r="DS417" s="43"/>
      <c r="DT417" s="43"/>
      <c r="DU417" s="43"/>
      <c r="DV417" s="43"/>
      <c r="DW417" s="43"/>
      <c r="DX417" s="43"/>
      <c r="DY417" s="43"/>
      <c r="DZ417" s="43"/>
      <c r="EA417" s="43"/>
      <c r="EB417" s="43"/>
      <c r="EC417" s="43"/>
      <c r="ED417" s="43"/>
      <c r="EE417" s="43"/>
      <c r="EF417" s="43"/>
      <c r="EG417" s="43"/>
      <c r="EH417" s="43"/>
      <c r="EI417" s="43"/>
      <c r="EJ417" s="43"/>
      <c r="EK417" s="43"/>
      <c r="EL417" s="43"/>
      <c r="EM417" s="43"/>
      <c r="EN417" s="43"/>
      <c r="EO417" s="43"/>
      <c r="EP417" s="43"/>
      <c r="EQ417" s="43"/>
      <c r="ER417" s="43"/>
      <c r="ES417" s="43"/>
      <c r="ET417" s="43"/>
      <c r="EU417" s="43"/>
      <c r="EV417" s="43"/>
      <c r="EW417" s="43"/>
      <c r="EX417" s="43"/>
      <c r="EY417" s="43"/>
      <c r="EZ417" s="43"/>
      <c r="FA417" s="43"/>
      <c r="FB417" s="43"/>
      <c r="FC417" s="43"/>
      <c r="FD417" s="43"/>
      <c r="FE417" s="43"/>
      <c r="FF417" s="43"/>
      <c r="FG417" s="43"/>
      <c r="FH417" s="43"/>
      <c r="FI417" s="43"/>
      <c r="FJ417" s="43"/>
      <c r="FK417" s="43"/>
      <c r="FL417" s="43"/>
      <c r="FM417" s="43"/>
      <c r="FN417" s="43"/>
      <c r="FO417" s="43"/>
      <c r="FP417" s="43"/>
      <c r="FQ417" s="43"/>
      <c r="FR417" s="43"/>
      <c r="FS417" s="43"/>
      <c r="FT417" s="43"/>
      <c r="FU417" s="43"/>
      <c r="FV417" s="43"/>
      <c r="FW417" s="43"/>
      <c r="FX417" s="43"/>
      <c r="FY417" s="43"/>
      <c r="FZ417" s="43"/>
      <c r="GA417" s="43"/>
      <c r="GB417" s="43"/>
      <c r="GC417" s="43"/>
      <c r="GD417" s="43"/>
      <c r="GE417" s="43"/>
      <c r="GF417" s="43"/>
      <c r="GG417" s="43"/>
      <c r="GH417" s="43"/>
      <c r="GI417" s="43"/>
      <c r="GJ417" s="43"/>
      <c r="GK417" s="43"/>
      <c r="GL417" s="43"/>
      <c r="GM417" s="43"/>
      <c r="GN417" s="43"/>
      <c r="GO417" s="43"/>
      <c r="GP417" s="43"/>
      <c r="GQ417" s="43"/>
      <c r="GR417" s="43"/>
      <c r="GS417" s="43"/>
      <c r="GT417" s="43"/>
      <c r="GU417" s="43"/>
      <c r="GV417" s="43"/>
      <c r="GW417" s="43"/>
      <c r="GX417" s="43"/>
      <c r="GY417" s="43"/>
      <c r="GZ417" s="43"/>
      <c r="HA417" s="43"/>
      <c r="HB417" s="43"/>
      <c r="HC417" s="43"/>
      <c r="HD417" s="43"/>
      <c r="HE417" s="43"/>
      <c r="HF417" s="43"/>
      <c r="HG417" s="43"/>
      <c r="HH417" s="43"/>
      <c r="HI417" s="43"/>
      <c r="HJ417" s="43"/>
      <c r="HK417" s="43"/>
      <c r="HL417" s="43"/>
      <c r="HM417" s="43"/>
      <c r="HN417" s="43"/>
      <c r="HO417" s="43"/>
      <c r="HP417" s="43"/>
      <c r="HQ417" s="43"/>
      <c r="HR417" s="43"/>
      <c r="HS417" s="43"/>
      <c r="HT417" s="43"/>
      <c r="HU417" s="43"/>
      <c r="HV417" s="43"/>
      <c r="HW417" s="43"/>
      <c r="HX417" s="43"/>
      <c r="HY417" s="43"/>
      <c r="HZ417" s="43"/>
      <c r="IA417" s="43"/>
      <c r="IB417" s="43"/>
      <c r="IC417" s="43"/>
      <c r="ID417" s="43"/>
      <c r="IE417" s="43"/>
      <c r="IF417" s="43"/>
      <c r="IG417" s="43"/>
      <c r="IH417" s="43"/>
      <c r="II417" s="43"/>
      <c r="IJ417" s="43"/>
      <c r="IK417" s="43"/>
      <c r="IL417" s="43"/>
    </row>
    <row r="418" spans="1:246" s="73" customFormat="1" x14ac:dyDescent="0.25">
      <c r="A418" s="44"/>
      <c r="B418" s="43"/>
      <c r="C418" s="47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  <c r="DL418" s="43"/>
      <c r="DM418" s="43"/>
      <c r="DN418" s="43"/>
      <c r="DO418" s="43"/>
      <c r="DP418" s="43"/>
      <c r="DQ418" s="43"/>
      <c r="DR418" s="43"/>
      <c r="DS418" s="43"/>
      <c r="DT418" s="43"/>
      <c r="DU418" s="43"/>
      <c r="DV418" s="43"/>
      <c r="DW418" s="43"/>
      <c r="DX418" s="43"/>
      <c r="DY418" s="43"/>
      <c r="DZ418" s="43"/>
      <c r="EA418" s="43"/>
      <c r="EB418" s="43"/>
      <c r="EC418" s="43"/>
      <c r="ED418" s="43"/>
      <c r="EE418" s="43"/>
      <c r="EF418" s="43"/>
      <c r="EG418" s="43"/>
      <c r="EH418" s="43"/>
      <c r="EI418" s="43"/>
      <c r="EJ418" s="43"/>
      <c r="EK418" s="43"/>
      <c r="EL418" s="43"/>
      <c r="EM418" s="43"/>
      <c r="EN418" s="43"/>
      <c r="EO418" s="43"/>
      <c r="EP418" s="43"/>
      <c r="EQ418" s="43"/>
      <c r="ER418" s="43"/>
      <c r="ES418" s="43"/>
      <c r="ET418" s="43"/>
      <c r="EU418" s="43"/>
      <c r="EV418" s="43"/>
      <c r="EW418" s="43"/>
      <c r="EX418" s="43"/>
      <c r="EY418" s="43"/>
      <c r="EZ418" s="43"/>
      <c r="FA418" s="43"/>
      <c r="FB418" s="43"/>
      <c r="FC418" s="43"/>
      <c r="FD418" s="43"/>
      <c r="FE418" s="43"/>
      <c r="FF418" s="43"/>
      <c r="FG418" s="43"/>
      <c r="FH418" s="43"/>
      <c r="FI418" s="43"/>
      <c r="FJ418" s="43"/>
      <c r="FK418" s="43"/>
      <c r="FL418" s="43"/>
      <c r="FM418" s="43"/>
      <c r="FN418" s="43"/>
      <c r="FO418" s="43"/>
      <c r="FP418" s="43"/>
      <c r="FQ418" s="43"/>
      <c r="FR418" s="43"/>
      <c r="FS418" s="43"/>
      <c r="FT418" s="43"/>
      <c r="FU418" s="43"/>
      <c r="FV418" s="43"/>
      <c r="FW418" s="43"/>
      <c r="FX418" s="43"/>
      <c r="FY418" s="43"/>
      <c r="FZ418" s="43"/>
      <c r="GA418" s="43"/>
      <c r="GB418" s="43"/>
      <c r="GC418" s="43"/>
      <c r="GD418" s="43"/>
      <c r="GE418" s="43"/>
      <c r="GF418" s="43"/>
      <c r="GG418" s="43"/>
      <c r="GH418" s="43"/>
      <c r="GI418" s="43"/>
      <c r="GJ418" s="43"/>
      <c r="GK418" s="43"/>
      <c r="GL418" s="43"/>
      <c r="GM418" s="43"/>
      <c r="GN418" s="43"/>
      <c r="GO418" s="43"/>
      <c r="GP418" s="43"/>
      <c r="GQ418" s="43"/>
      <c r="GR418" s="43"/>
      <c r="GS418" s="43"/>
      <c r="GT418" s="43"/>
      <c r="GU418" s="43"/>
      <c r="GV418" s="43"/>
      <c r="GW418" s="43"/>
      <c r="GX418" s="43"/>
      <c r="GY418" s="43"/>
      <c r="GZ418" s="43"/>
      <c r="HA418" s="43"/>
      <c r="HB418" s="43"/>
      <c r="HC418" s="43"/>
      <c r="HD418" s="43"/>
      <c r="HE418" s="43"/>
      <c r="HF418" s="43"/>
      <c r="HG418" s="43"/>
      <c r="HH418" s="43"/>
      <c r="HI418" s="43"/>
      <c r="HJ418" s="43"/>
      <c r="HK418" s="43"/>
      <c r="HL418" s="43"/>
      <c r="HM418" s="43"/>
      <c r="HN418" s="43"/>
      <c r="HO418" s="43"/>
      <c r="HP418" s="43"/>
      <c r="HQ418" s="43"/>
      <c r="HR418" s="43"/>
      <c r="HS418" s="43"/>
      <c r="HT418" s="43"/>
      <c r="HU418" s="43"/>
      <c r="HV418" s="43"/>
      <c r="HW418" s="43"/>
      <c r="HX418" s="43"/>
      <c r="HY418" s="43"/>
      <c r="HZ418" s="43"/>
      <c r="IA418" s="43"/>
      <c r="IB418" s="43"/>
      <c r="IC418" s="43"/>
      <c r="ID418" s="43"/>
      <c r="IE418" s="43"/>
      <c r="IF418" s="43"/>
      <c r="IG418" s="43"/>
      <c r="IH418" s="43"/>
      <c r="II418" s="43"/>
      <c r="IJ418" s="43"/>
      <c r="IK418" s="43"/>
      <c r="IL418" s="43"/>
    </row>
    <row r="419" spans="1:246" s="73" customFormat="1" x14ac:dyDescent="0.25">
      <c r="A419" s="44"/>
      <c r="B419" s="43"/>
      <c r="C419" s="47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  <c r="DL419" s="43"/>
      <c r="DM419" s="43"/>
      <c r="DN419" s="43"/>
      <c r="DO419" s="43"/>
      <c r="DP419" s="43"/>
      <c r="DQ419" s="43"/>
      <c r="DR419" s="43"/>
      <c r="DS419" s="43"/>
      <c r="DT419" s="43"/>
      <c r="DU419" s="43"/>
      <c r="DV419" s="43"/>
      <c r="DW419" s="43"/>
      <c r="DX419" s="43"/>
      <c r="DY419" s="43"/>
      <c r="DZ419" s="43"/>
      <c r="EA419" s="43"/>
      <c r="EB419" s="43"/>
      <c r="EC419" s="43"/>
      <c r="ED419" s="43"/>
      <c r="EE419" s="43"/>
      <c r="EF419" s="43"/>
      <c r="EG419" s="43"/>
      <c r="EH419" s="43"/>
      <c r="EI419" s="43"/>
      <c r="EJ419" s="43"/>
      <c r="EK419" s="43"/>
      <c r="EL419" s="43"/>
      <c r="EM419" s="43"/>
      <c r="EN419" s="43"/>
      <c r="EO419" s="43"/>
      <c r="EP419" s="43"/>
      <c r="EQ419" s="43"/>
      <c r="ER419" s="43"/>
      <c r="ES419" s="43"/>
      <c r="ET419" s="43"/>
      <c r="EU419" s="43"/>
      <c r="EV419" s="43"/>
      <c r="EW419" s="43"/>
      <c r="EX419" s="43"/>
      <c r="EY419" s="43"/>
      <c r="EZ419" s="43"/>
      <c r="FA419" s="43"/>
      <c r="FB419" s="43"/>
      <c r="FC419" s="43"/>
      <c r="FD419" s="43"/>
      <c r="FE419" s="43"/>
      <c r="FF419" s="43"/>
      <c r="FG419" s="43"/>
      <c r="FH419" s="43"/>
      <c r="FI419" s="43"/>
      <c r="FJ419" s="43"/>
      <c r="FK419" s="43"/>
      <c r="FL419" s="43"/>
      <c r="FM419" s="43"/>
      <c r="FN419" s="43"/>
      <c r="FO419" s="43"/>
      <c r="FP419" s="43"/>
      <c r="FQ419" s="43"/>
      <c r="FR419" s="43"/>
      <c r="FS419" s="43"/>
      <c r="FT419" s="43"/>
      <c r="FU419" s="43"/>
      <c r="FV419" s="43"/>
      <c r="FW419" s="43"/>
      <c r="FX419" s="43"/>
      <c r="FY419" s="43"/>
      <c r="FZ419" s="43"/>
      <c r="GA419" s="43"/>
      <c r="GB419" s="43"/>
      <c r="GC419" s="43"/>
      <c r="GD419" s="43"/>
      <c r="GE419" s="43"/>
      <c r="GF419" s="43"/>
      <c r="GG419" s="43"/>
      <c r="GH419" s="43"/>
      <c r="GI419" s="43"/>
      <c r="GJ419" s="43"/>
      <c r="GK419" s="43"/>
      <c r="GL419" s="43"/>
      <c r="GM419" s="43"/>
      <c r="GN419" s="43"/>
      <c r="GO419" s="43"/>
      <c r="GP419" s="43"/>
      <c r="GQ419" s="43"/>
      <c r="GR419" s="43"/>
      <c r="GS419" s="43"/>
      <c r="GT419" s="43"/>
      <c r="GU419" s="43"/>
      <c r="GV419" s="43"/>
      <c r="GW419" s="43"/>
      <c r="GX419" s="43"/>
      <c r="GY419" s="43"/>
      <c r="GZ419" s="43"/>
      <c r="HA419" s="43"/>
      <c r="HB419" s="43"/>
      <c r="HC419" s="43"/>
      <c r="HD419" s="43"/>
      <c r="HE419" s="43"/>
      <c r="HF419" s="43"/>
      <c r="HG419" s="43"/>
      <c r="HH419" s="43"/>
      <c r="HI419" s="43"/>
      <c r="HJ419" s="43"/>
      <c r="HK419" s="43"/>
      <c r="HL419" s="43"/>
      <c r="HM419" s="43"/>
      <c r="HN419" s="43"/>
      <c r="HO419" s="43"/>
      <c r="HP419" s="43"/>
      <c r="HQ419" s="43"/>
      <c r="HR419" s="43"/>
      <c r="HS419" s="43"/>
      <c r="HT419" s="43"/>
      <c r="HU419" s="43"/>
      <c r="HV419" s="43"/>
      <c r="HW419" s="43"/>
      <c r="HX419" s="43"/>
      <c r="HY419" s="43"/>
      <c r="HZ419" s="43"/>
      <c r="IA419" s="43"/>
      <c r="IB419" s="43"/>
      <c r="IC419" s="43"/>
      <c r="ID419" s="43"/>
      <c r="IE419" s="43"/>
      <c r="IF419" s="43"/>
      <c r="IG419" s="43"/>
      <c r="IH419" s="43"/>
      <c r="II419" s="43"/>
      <c r="IJ419" s="43"/>
      <c r="IK419" s="43"/>
      <c r="IL419" s="43"/>
    </row>
  </sheetData>
  <mergeCells count="4">
    <mergeCell ref="A1:C1"/>
    <mergeCell ref="A2:C2"/>
    <mergeCell ref="A3:C3"/>
    <mergeCell ref="A5:C5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0"/>
  <sheetViews>
    <sheetView topLeftCell="A85" workbookViewId="0">
      <selection activeCell="J37" sqref="J37"/>
    </sheetView>
  </sheetViews>
  <sheetFormatPr defaultRowHeight="15" x14ac:dyDescent="0.25"/>
  <cols>
    <col min="1" max="1" width="26.140625" style="91" customWidth="1"/>
    <col min="2" max="2" width="50.28515625" style="76" customWidth="1"/>
    <col min="3" max="3" width="12.85546875" style="91" customWidth="1"/>
    <col min="4" max="4" width="11.85546875" style="91" customWidth="1"/>
    <col min="5" max="5" width="10.28515625" style="76" customWidth="1"/>
    <col min="6" max="6" width="9.85546875" style="76" customWidth="1"/>
    <col min="7" max="256" width="9.140625" style="76"/>
    <col min="257" max="257" width="26.140625" style="76" customWidth="1"/>
    <col min="258" max="258" width="50.28515625" style="76" customWidth="1"/>
    <col min="259" max="259" width="12.85546875" style="76" customWidth="1"/>
    <col min="260" max="260" width="11.85546875" style="76" customWidth="1"/>
    <col min="261" max="261" width="10.28515625" style="76" customWidth="1"/>
    <col min="262" max="262" width="9.85546875" style="76" customWidth="1"/>
    <col min="263" max="512" width="9.140625" style="76"/>
    <col min="513" max="513" width="26.140625" style="76" customWidth="1"/>
    <col min="514" max="514" width="50.28515625" style="76" customWidth="1"/>
    <col min="515" max="515" width="12.85546875" style="76" customWidth="1"/>
    <col min="516" max="516" width="11.85546875" style="76" customWidth="1"/>
    <col min="517" max="517" width="10.28515625" style="76" customWidth="1"/>
    <col min="518" max="518" width="9.85546875" style="76" customWidth="1"/>
    <col min="519" max="768" width="9.140625" style="76"/>
    <col min="769" max="769" width="26.140625" style="76" customWidth="1"/>
    <col min="770" max="770" width="50.28515625" style="76" customWidth="1"/>
    <col min="771" max="771" width="12.85546875" style="76" customWidth="1"/>
    <col min="772" max="772" width="11.85546875" style="76" customWidth="1"/>
    <col min="773" max="773" width="10.28515625" style="76" customWidth="1"/>
    <col min="774" max="774" width="9.85546875" style="76" customWidth="1"/>
    <col min="775" max="1024" width="9.140625" style="76"/>
    <col min="1025" max="1025" width="26.140625" style="76" customWidth="1"/>
    <col min="1026" max="1026" width="50.28515625" style="76" customWidth="1"/>
    <col min="1027" max="1027" width="12.85546875" style="76" customWidth="1"/>
    <col min="1028" max="1028" width="11.85546875" style="76" customWidth="1"/>
    <col min="1029" max="1029" width="10.28515625" style="76" customWidth="1"/>
    <col min="1030" max="1030" width="9.85546875" style="76" customWidth="1"/>
    <col min="1031" max="1280" width="9.140625" style="76"/>
    <col min="1281" max="1281" width="26.140625" style="76" customWidth="1"/>
    <col min="1282" max="1282" width="50.28515625" style="76" customWidth="1"/>
    <col min="1283" max="1283" width="12.85546875" style="76" customWidth="1"/>
    <col min="1284" max="1284" width="11.85546875" style="76" customWidth="1"/>
    <col min="1285" max="1285" width="10.28515625" style="76" customWidth="1"/>
    <col min="1286" max="1286" width="9.85546875" style="76" customWidth="1"/>
    <col min="1287" max="1536" width="9.140625" style="76"/>
    <col min="1537" max="1537" width="26.140625" style="76" customWidth="1"/>
    <col min="1538" max="1538" width="50.28515625" style="76" customWidth="1"/>
    <col min="1539" max="1539" width="12.85546875" style="76" customWidth="1"/>
    <col min="1540" max="1540" width="11.85546875" style="76" customWidth="1"/>
    <col min="1541" max="1541" width="10.28515625" style="76" customWidth="1"/>
    <col min="1542" max="1542" width="9.85546875" style="76" customWidth="1"/>
    <col min="1543" max="1792" width="9.140625" style="76"/>
    <col min="1793" max="1793" width="26.140625" style="76" customWidth="1"/>
    <col min="1794" max="1794" width="50.28515625" style="76" customWidth="1"/>
    <col min="1795" max="1795" width="12.85546875" style="76" customWidth="1"/>
    <col min="1796" max="1796" width="11.85546875" style="76" customWidth="1"/>
    <col min="1797" max="1797" width="10.28515625" style="76" customWidth="1"/>
    <col min="1798" max="1798" width="9.85546875" style="76" customWidth="1"/>
    <col min="1799" max="2048" width="9.140625" style="76"/>
    <col min="2049" max="2049" width="26.140625" style="76" customWidth="1"/>
    <col min="2050" max="2050" width="50.28515625" style="76" customWidth="1"/>
    <col min="2051" max="2051" width="12.85546875" style="76" customWidth="1"/>
    <col min="2052" max="2052" width="11.85546875" style="76" customWidth="1"/>
    <col min="2053" max="2053" width="10.28515625" style="76" customWidth="1"/>
    <col min="2054" max="2054" width="9.85546875" style="76" customWidth="1"/>
    <col min="2055" max="2304" width="9.140625" style="76"/>
    <col min="2305" max="2305" width="26.140625" style="76" customWidth="1"/>
    <col min="2306" max="2306" width="50.28515625" style="76" customWidth="1"/>
    <col min="2307" max="2307" width="12.85546875" style="76" customWidth="1"/>
    <col min="2308" max="2308" width="11.85546875" style="76" customWidth="1"/>
    <col min="2309" max="2309" width="10.28515625" style="76" customWidth="1"/>
    <col min="2310" max="2310" width="9.85546875" style="76" customWidth="1"/>
    <col min="2311" max="2560" width="9.140625" style="76"/>
    <col min="2561" max="2561" width="26.140625" style="76" customWidth="1"/>
    <col min="2562" max="2562" width="50.28515625" style="76" customWidth="1"/>
    <col min="2563" max="2563" width="12.85546875" style="76" customWidth="1"/>
    <col min="2564" max="2564" width="11.85546875" style="76" customWidth="1"/>
    <col min="2565" max="2565" width="10.28515625" style="76" customWidth="1"/>
    <col min="2566" max="2566" width="9.85546875" style="76" customWidth="1"/>
    <col min="2567" max="2816" width="9.140625" style="76"/>
    <col min="2817" max="2817" width="26.140625" style="76" customWidth="1"/>
    <col min="2818" max="2818" width="50.28515625" style="76" customWidth="1"/>
    <col min="2819" max="2819" width="12.85546875" style="76" customWidth="1"/>
    <col min="2820" max="2820" width="11.85546875" style="76" customWidth="1"/>
    <col min="2821" max="2821" width="10.28515625" style="76" customWidth="1"/>
    <col min="2822" max="2822" width="9.85546875" style="76" customWidth="1"/>
    <col min="2823" max="3072" width="9.140625" style="76"/>
    <col min="3073" max="3073" width="26.140625" style="76" customWidth="1"/>
    <col min="3074" max="3074" width="50.28515625" style="76" customWidth="1"/>
    <col min="3075" max="3075" width="12.85546875" style="76" customWidth="1"/>
    <col min="3076" max="3076" width="11.85546875" style="76" customWidth="1"/>
    <col min="3077" max="3077" width="10.28515625" style="76" customWidth="1"/>
    <col min="3078" max="3078" width="9.85546875" style="76" customWidth="1"/>
    <col min="3079" max="3328" width="9.140625" style="76"/>
    <col min="3329" max="3329" width="26.140625" style="76" customWidth="1"/>
    <col min="3330" max="3330" width="50.28515625" style="76" customWidth="1"/>
    <col min="3331" max="3331" width="12.85546875" style="76" customWidth="1"/>
    <col min="3332" max="3332" width="11.85546875" style="76" customWidth="1"/>
    <col min="3333" max="3333" width="10.28515625" style="76" customWidth="1"/>
    <col min="3334" max="3334" width="9.85546875" style="76" customWidth="1"/>
    <col min="3335" max="3584" width="9.140625" style="76"/>
    <col min="3585" max="3585" width="26.140625" style="76" customWidth="1"/>
    <col min="3586" max="3586" width="50.28515625" style="76" customWidth="1"/>
    <col min="3587" max="3587" width="12.85546875" style="76" customWidth="1"/>
    <col min="3588" max="3588" width="11.85546875" style="76" customWidth="1"/>
    <col min="3589" max="3589" width="10.28515625" style="76" customWidth="1"/>
    <col min="3590" max="3590" width="9.85546875" style="76" customWidth="1"/>
    <col min="3591" max="3840" width="9.140625" style="76"/>
    <col min="3841" max="3841" width="26.140625" style="76" customWidth="1"/>
    <col min="3842" max="3842" width="50.28515625" style="76" customWidth="1"/>
    <col min="3843" max="3843" width="12.85546875" style="76" customWidth="1"/>
    <col min="3844" max="3844" width="11.85546875" style="76" customWidth="1"/>
    <col min="3845" max="3845" width="10.28515625" style="76" customWidth="1"/>
    <col min="3846" max="3846" width="9.85546875" style="76" customWidth="1"/>
    <col min="3847" max="4096" width="9.140625" style="76"/>
    <col min="4097" max="4097" width="26.140625" style="76" customWidth="1"/>
    <col min="4098" max="4098" width="50.28515625" style="76" customWidth="1"/>
    <col min="4099" max="4099" width="12.85546875" style="76" customWidth="1"/>
    <col min="4100" max="4100" width="11.85546875" style="76" customWidth="1"/>
    <col min="4101" max="4101" width="10.28515625" style="76" customWidth="1"/>
    <col min="4102" max="4102" width="9.85546875" style="76" customWidth="1"/>
    <col min="4103" max="4352" width="9.140625" style="76"/>
    <col min="4353" max="4353" width="26.140625" style="76" customWidth="1"/>
    <col min="4354" max="4354" width="50.28515625" style="76" customWidth="1"/>
    <col min="4355" max="4355" width="12.85546875" style="76" customWidth="1"/>
    <col min="4356" max="4356" width="11.85546875" style="76" customWidth="1"/>
    <col min="4357" max="4357" width="10.28515625" style="76" customWidth="1"/>
    <col min="4358" max="4358" width="9.85546875" style="76" customWidth="1"/>
    <col min="4359" max="4608" width="9.140625" style="76"/>
    <col min="4609" max="4609" width="26.140625" style="76" customWidth="1"/>
    <col min="4610" max="4610" width="50.28515625" style="76" customWidth="1"/>
    <col min="4611" max="4611" width="12.85546875" style="76" customWidth="1"/>
    <col min="4612" max="4612" width="11.85546875" style="76" customWidth="1"/>
    <col min="4613" max="4613" width="10.28515625" style="76" customWidth="1"/>
    <col min="4614" max="4614" width="9.85546875" style="76" customWidth="1"/>
    <col min="4615" max="4864" width="9.140625" style="76"/>
    <col min="4865" max="4865" width="26.140625" style="76" customWidth="1"/>
    <col min="4866" max="4866" width="50.28515625" style="76" customWidth="1"/>
    <col min="4867" max="4867" width="12.85546875" style="76" customWidth="1"/>
    <col min="4868" max="4868" width="11.85546875" style="76" customWidth="1"/>
    <col min="4869" max="4869" width="10.28515625" style="76" customWidth="1"/>
    <col min="4870" max="4870" width="9.85546875" style="76" customWidth="1"/>
    <col min="4871" max="5120" width="9.140625" style="76"/>
    <col min="5121" max="5121" width="26.140625" style="76" customWidth="1"/>
    <col min="5122" max="5122" width="50.28515625" style="76" customWidth="1"/>
    <col min="5123" max="5123" width="12.85546875" style="76" customWidth="1"/>
    <col min="5124" max="5124" width="11.85546875" style="76" customWidth="1"/>
    <col min="5125" max="5125" width="10.28515625" style="76" customWidth="1"/>
    <col min="5126" max="5126" width="9.85546875" style="76" customWidth="1"/>
    <col min="5127" max="5376" width="9.140625" style="76"/>
    <col min="5377" max="5377" width="26.140625" style="76" customWidth="1"/>
    <col min="5378" max="5378" width="50.28515625" style="76" customWidth="1"/>
    <col min="5379" max="5379" width="12.85546875" style="76" customWidth="1"/>
    <col min="5380" max="5380" width="11.85546875" style="76" customWidth="1"/>
    <col min="5381" max="5381" width="10.28515625" style="76" customWidth="1"/>
    <col min="5382" max="5382" width="9.85546875" style="76" customWidth="1"/>
    <col min="5383" max="5632" width="9.140625" style="76"/>
    <col min="5633" max="5633" width="26.140625" style="76" customWidth="1"/>
    <col min="5634" max="5634" width="50.28515625" style="76" customWidth="1"/>
    <col min="5635" max="5635" width="12.85546875" style="76" customWidth="1"/>
    <col min="5636" max="5636" width="11.85546875" style="76" customWidth="1"/>
    <col min="5637" max="5637" width="10.28515625" style="76" customWidth="1"/>
    <col min="5638" max="5638" width="9.85546875" style="76" customWidth="1"/>
    <col min="5639" max="5888" width="9.140625" style="76"/>
    <col min="5889" max="5889" width="26.140625" style="76" customWidth="1"/>
    <col min="5890" max="5890" width="50.28515625" style="76" customWidth="1"/>
    <col min="5891" max="5891" width="12.85546875" style="76" customWidth="1"/>
    <col min="5892" max="5892" width="11.85546875" style="76" customWidth="1"/>
    <col min="5893" max="5893" width="10.28515625" style="76" customWidth="1"/>
    <col min="5894" max="5894" width="9.85546875" style="76" customWidth="1"/>
    <col min="5895" max="6144" width="9.140625" style="76"/>
    <col min="6145" max="6145" width="26.140625" style="76" customWidth="1"/>
    <col min="6146" max="6146" width="50.28515625" style="76" customWidth="1"/>
    <col min="6147" max="6147" width="12.85546875" style="76" customWidth="1"/>
    <col min="6148" max="6148" width="11.85546875" style="76" customWidth="1"/>
    <col min="6149" max="6149" width="10.28515625" style="76" customWidth="1"/>
    <col min="6150" max="6150" width="9.85546875" style="76" customWidth="1"/>
    <col min="6151" max="6400" width="9.140625" style="76"/>
    <col min="6401" max="6401" width="26.140625" style="76" customWidth="1"/>
    <col min="6402" max="6402" width="50.28515625" style="76" customWidth="1"/>
    <col min="6403" max="6403" width="12.85546875" style="76" customWidth="1"/>
    <col min="6404" max="6404" width="11.85546875" style="76" customWidth="1"/>
    <col min="6405" max="6405" width="10.28515625" style="76" customWidth="1"/>
    <col min="6406" max="6406" width="9.85546875" style="76" customWidth="1"/>
    <col min="6407" max="6656" width="9.140625" style="76"/>
    <col min="6657" max="6657" width="26.140625" style="76" customWidth="1"/>
    <col min="6658" max="6658" width="50.28515625" style="76" customWidth="1"/>
    <col min="6659" max="6659" width="12.85546875" style="76" customWidth="1"/>
    <col min="6660" max="6660" width="11.85546875" style="76" customWidth="1"/>
    <col min="6661" max="6661" width="10.28515625" style="76" customWidth="1"/>
    <col min="6662" max="6662" width="9.85546875" style="76" customWidth="1"/>
    <col min="6663" max="6912" width="9.140625" style="76"/>
    <col min="6913" max="6913" width="26.140625" style="76" customWidth="1"/>
    <col min="6914" max="6914" width="50.28515625" style="76" customWidth="1"/>
    <col min="6915" max="6915" width="12.85546875" style="76" customWidth="1"/>
    <col min="6916" max="6916" width="11.85546875" style="76" customWidth="1"/>
    <col min="6917" max="6917" width="10.28515625" style="76" customWidth="1"/>
    <col min="6918" max="6918" width="9.85546875" style="76" customWidth="1"/>
    <col min="6919" max="7168" width="9.140625" style="76"/>
    <col min="7169" max="7169" width="26.140625" style="76" customWidth="1"/>
    <col min="7170" max="7170" width="50.28515625" style="76" customWidth="1"/>
    <col min="7171" max="7171" width="12.85546875" style="76" customWidth="1"/>
    <col min="7172" max="7172" width="11.85546875" style="76" customWidth="1"/>
    <col min="7173" max="7173" width="10.28515625" style="76" customWidth="1"/>
    <col min="7174" max="7174" width="9.85546875" style="76" customWidth="1"/>
    <col min="7175" max="7424" width="9.140625" style="76"/>
    <col min="7425" max="7425" width="26.140625" style="76" customWidth="1"/>
    <col min="7426" max="7426" width="50.28515625" style="76" customWidth="1"/>
    <col min="7427" max="7427" width="12.85546875" style="76" customWidth="1"/>
    <col min="7428" max="7428" width="11.85546875" style="76" customWidth="1"/>
    <col min="7429" max="7429" width="10.28515625" style="76" customWidth="1"/>
    <col min="7430" max="7430" width="9.85546875" style="76" customWidth="1"/>
    <col min="7431" max="7680" width="9.140625" style="76"/>
    <col min="7681" max="7681" width="26.140625" style="76" customWidth="1"/>
    <col min="7682" max="7682" width="50.28515625" style="76" customWidth="1"/>
    <col min="7683" max="7683" width="12.85546875" style="76" customWidth="1"/>
    <col min="7684" max="7684" width="11.85546875" style="76" customWidth="1"/>
    <col min="7685" max="7685" width="10.28515625" style="76" customWidth="1"/>
    <col min="7686" max="7686" width="9.85546875" style="76" customWidth="1"/>
    <col min="7687" max="7936" width="9.140625" style="76"/>
    <col min="7937" max="7937" width="26.140625" style="76" customWidth="1"/>
    <col min="7938" max="7938" width="50.28515625" style="76" customWidth="1"/>
    <col min="7939" max="7939" width="12.85546875" style="76" customWidth="1"/>
    <col min="7940" max="7940" width="11.85546875" style="76" customWidth="1"/>
    <col min="7941" max="7941" width="10.28515625" style="76" customWidth="1"/>
    <col min="7942" max="7942" width="9.85546875" style="76" customWidth="1"/>
    <col min="7943" max="8192" width="9.140625" style="76"/>
    <col min="8193" max="8193" width="26.140625" style="76" customWidth="1"/>
    <col min="8194" max="8194" width="50.28515625" style="76" customWidth="1"/>
    <col min="8195" max="8195" width="12.85546875" style="76" customWidth="1"/>
    <col min="8196" max="8196" width="11.85546875" style="76" customWidth="1"/>
    <col min="8197" max="8197" width="10.28515625" style="76" customWidth="1"/>
    <col min="8198" max="8198" width="9.85546875" style="76" customWidth="1"/>
    <col min="8199" max="8448" width="9.140625" style="76"/>
    <col min="8449" max="8449" width="26.140625" style="76" customWidth="1"/>
    <col min="8450" max="8450" width="50.28515625" style="76" customWidth="1"/>
    <col min="8451" max="8451" width="12.85546875" style="76" customWidth="1"/>
    <col min="8452" max="8452" width="11.85546875" style="76" customWidth="1"/>
    <col min="8453" max="8453" width="10.28515625" style="76" customWidth="1"/>
    <col min="8454" max="8454" width="9.85546875" style="76" customWidth="1"/>
    <col min="8455" max="8704" width="9.140625" style="76"/>
    <col min="8705" max="8705" width="26.140625" style="76" customWidth="1"/>
    <col min="8706" max="8706" width="50.28515625" style="76" customWidth="1"/>
    <col min="8707" max="8707" width="12.85546875" style="76" customWidth="1"/>
    <col min="8708" max="8708" width="11.85546875" style="76" customWidth="1"/>
    <col min="8709" max="8709" width="10.28515625" style="76" customWidth="1"/>
    <col min="8710" max="8710" width="9.85546875" style="76" customWidth="1"/>
    <col min="8711" max="8960" width="9.140625" style="76"/>
    <col min="8961" max="8961" width="26.140625" style="76" customWidth="1"/>
    <col min="8962" max="8962" width="50.28515625" style="76" customWidth="1"/>
    <col min="8963" max="8963" width="12.85546875" style="76" customWidth="1"/>
    <col min="8964" max="8964" width="11.85546875" style="76" customWidth="1"/>
    <col min="8965" max="8965" width="10.28515625" style="76" customWidth="1"/>
    <col min="8966" max="8966" width="9.85546875" style="76" customWidth="1"/>
    <col min="8967" max="9216" width="9.140625" style="76"/>
    <col min="9217" max="9217" width="26.140625" style="76" customWidth="1"/>
    <col min="9218" max="9218" width="50.28515625" style="76" customWidth="1"/>
    <col min="9219" max="9219" width="12.85546875" style="76" customWidth="1"/>
    <col min="9220" max="9220" width="11.85546875" style="76" customWidth="1"/>
    <col min="9221" max="9221" width="10.28515625" style="76" customWidth="1"/>
    <col min="9222" max="9222" width="9.85546875" style="76" customWidth="1"/>
    <col min="9223" max="9472" width="9.140625" style="76"/>
    <col min="9473" max="9473" width="26.140625" style="76" customWidth="1"/>
    <col min="9474" max="9474" width="50.28515625" style="76" customWidth="1"/>
    <col min="9475" max="9475" width="12.85546875" style="76" customWidth="1"/>
    <col min="9476" max="9476" width="11.85546875" style="76" customWidth="1"/>
    <col min="9477" max="9477" width="10.28515625" style="76" customWidth="1"/>
    <col min="9478" max="9478" width="9.85546875" style="76" customWidth="1"/>
    <col min="9479" max="9728" width="9.140625" style="76"/>
    <col min="9729" max="9729" width="26.140625" style="76" customWidth="1"/>
    <col min="9730" max="9730" width="50.28515625" style="76" customWidth="1"/>
    <col min="9731" max="9731" width="12.85546875" style="76" customWidth="1"/>
    <col min="9732" max="9732" width="11.85546875" style="76" customWidth="1"/>
    <col min="9733" max="9733" width="10.28515625" style="76" customWidth="1"/>
    <col min="9734" max="9734" width="9.85546875" style="76" customWidth="1"/>
    <col min="9735" max="9984" width="9.140625" style="76"/>
    <col min="9985" max="9985" width="26.140625" style="76" customWidth="1"/>
    <col min="9986" max="9986" width="50.28515625" style="76" customWidth="1"/>
    <col min="9987" max="9987" width="12.85546875" style="76" customWidth="1"/>
    <col min="9988" max="9988" width="11.85546875" style="76" customWidth="1"/>
    <col min="9989" max="9989" width="10.28515625" style="76" customWidth="1"/>
    <col min="9990" max="9990" width="9.85546875" style="76" customWidth="1"/>
    <col min="9991" max="10240" width="9.140625" style="76"/>
    <col min="10241" max="10241" width="26.140625" style="76" customWidth="1"/>
    <col min="10242" max="10242" width="50.28515625" style="76" customWidth="1"/>
    <col min="10243" max="10243" width="12.85546875" style="76" customWidth="1"/>
    <col min="10244" max="10244" width="11.85546875" style="76" customWidth="1"/>
    <col min="10245" max="10245" width="10.28515625" style="76" customWidth="1"/>
    <col min="10246" max="10246" width="9.85546875" style="76" customWidth="1"/>
    <col min="10247" max="10496" width="9.140625" style="76"/>
    <col min="10497" max="10497" width="26.140625" style="76" customWidth="1"/>
    <col min="10498" max="10498" width="50.28515625" style="76" customWidth="1"/>
    <col min="10499" max="10499" width="12.85546875" style="76" customWidth="1"/>
    <col min="10500" max="10500" width="11.85546875" style="76" customWidth="1"/>
    <col min="10501" max="10501" width="10.28515625" style="76" customWidth="1"/>
    <col min="10502" max="10502" width="9.85546875" style="76" customWidth="1"/>
    <col min="10503" max="10752" width="9.140625" style="76"/>
    <col min="10753" max="10753" width="26.140625" style="76" customWidth="1"/>
    <col min="10754" max="10754" width="50.28515625" style="76" customWidth="1"/>
    <col min="10755" max="10755" width="12.85546875" style="76" customWidth="1"/>
    <col min="10756" max="10756" width="11.85546875" style="76" customWidth="1"/>
    <col min="10757" max="10757" width="10.28515625" style="76" customWidth="1"/>
    <col min="10758" max="10758" width="9.85546875" style="76" customWidth="1"/>
    <col min="10759" max="11008" width="9.140625" style="76"/>
    <col min="11009" max="11009" width="26.140625" style="76" customWidth="1"/>
    <col min="11010" max="11010" width="50.28515625" style="76" customWidth="1"/>
    <col min="11011" max="11011" width="12.85546875" style="76" customWidth="1"/>
    <col min="11012" max="11012" width="11.85546875" style="76" customWidth="1"/>
    <col min="11013" max="11013" width="10.28515625" style="76" customWidth="1"/>
    <col min="11014" max="11014" width="9.85546875" style="76" customWidth="1"/>
    <col min="11015" max="11264" width="9.140625" style="76"/>
    <col min="11265" max="11265" width="26.140625" style="76" customWidth="1"/>
    <col min="11266" max="11266" width="50.28515625" style="76" customWidth="1"/>
    <col min="11267" max="11267" width="12.85546875" style="76" customWidth="1"/>
    <col min="11268" max="11268" width="11.85546875" style="76" customWidth="1"/>
    <col min="11269" max="11269" width="10.28515625" style="76" customWidth="1"/>
    <col min="11270" max="11270" width="9.85546875" style="76" customWidth="1"/>
    <col min="11271" max="11520" width="9.140625" style="76"/>
    <col min="11521" max="11521" width="26.140625" style="76" customWidth="1"/>
    <col min="11522" max="11522" width="50.28515625" style="76" customWidth="1"/>
    <col min="11523" max="11523" width="12.85546875" style="76" customWidth="1"/>
    <col min="11524" max="11524" width="11.85546875" style="76" customWidth="1"/>
    <col min="11525" max="11525" width="10.28515625" style="76" customWidth="1"/>
    <col min="11526" max="11526" width="9.85546875" style="76" customWidth="1"/>
    <col min="11527" max="11776" width="9.140625" style="76"/>
    <col min="11777" max="11777" width="26.140625" style="76" customWidth="1"/>
    <col min="11778" max="11778" width="50.28515625" style="76" customWidth="1"/>
    <col min="11779" max="11779" width="12.85546875" style="76" customWidth="1"/>
    <col min="11780" max="11780" width="11.85546875" style="76" customWidth="1"/>
    <col min="11781" max="11781" width="10.28515625" style="76" customWidth="1"/>
    <col min="11782" max="11782" width="9.85546875" style="76" customWidth="1"/>
    <col min="11783" max="12032" width="9.140625" style="76"/>
    <col min="12033" max="12033" width="26.140625" style="76" customWidth="1"/>
    <col min="12034" max="12034" width="50.28515625" style="76" customWidth="1"/>
    <col min="12035" max="12035" width="12.85546875" style="76" customWidth="1"/>
    <col min="12036" max="12036" width="11.85546875" style="76" customWidth="1"/>
    <col min="12037" max="12037" width="10.28515625" style="76" customWidth="1"/>
    <col min="12038" max="12038" width="9.85546875" style="76" customWidth="1"/>
    <col min="12039" max="12288" width="9.140625" style="76"/>
    <col min="12289" max="12289" width="26.140625" style="76" customWidth="1"/>
    <col min="12290" max="12290" width="50.28515625" style="76" customWidth="1"/>
    <col min="12291" max="12291" width="12.85546875" style="76" customWidth="1"/>
    <col min="12292" max="12292" width="11.85546875" style="76" customWidth="1"/>
    <col min="12293" max="12293" width="10.28515625" style="76" customWidth="1"/>
    <col min="12294" max="12294" width="9.85546875" style="76" customWidth="1"/>
    <col min="12295" max="12544" width="9.140625" style="76"/>
    <col min="12545" max="12545" width="26.140625" style="76" customWidth="1"/>
    <col min="12546" max="12546" width="50.28515625" style="76" customWidth="1"/>
    <col min="12547" max="12547" width="12.85546875" style="76" customWidth="1"/>
    <col min="12548" max="12548" width="11.85546875" style="76" customWidth="1"/>
    <col min="12549" max="12549" width="10.28515625" style="76" customWidth="1"/>
    <col min="12550" max="12550" width="9.85546875" style="76" customWidth="1"/>
    <col min="12551" max="12800" width="9.140625" style="76"/>
    <col min="12801" max="12801" width="26.140625" style="76" customWidth="1"/>
    <col min="12802" max="12802" width="50.28515625" style="76" customWidth="1"/>
    <col min="12803" max="12803" width="12.85546875" style="76" customWidth="1"/>
    <col min="12804" max="12804" width="11.85546875" style="76" customWidth="1"/>
    <col min="12805" max="12805" width="10.28515625" style="76" customWidth="1"/>
    <col min="12806" max="12806" width="9.85546875" style="76" customWidth="1"/>
    <col min="12807" max="13056" width="9.140625" style="76"/>
    <col min="13057" max="13057" width="26.140625" style="76" customWidth="1"/>
    <col min="13058" max="13058" width="50.28515625" style="76" customWidth="1"/>
    <col min="13059" max="13059" width="12.85546875" style="76" customWidth="1"/>
    <col min="13060" max="13060" width="11.85546875" style="76" customWidth="1"/>
    <col min="13061" max="13061" width="10.28515625" style="76" customWidth="1"/>
    <col min="13062" max="13062" width="9.85546875" style="76" customWidth="1"/>
    <col min="13063" max="13312" width="9.140625" style="76"/>
    <col min="13313" max="13313" width="26.140625" style="76" customWidth="1"/>
    <col min="13314" max="13314" width="50.28515625" style="76" customWidth="1"/>
    <col min="13315" max="13315" width="12.85546875" style="76" customWidth="1"/>
    <col min="13316" max="13316" width="11.85546875" style="76" customWidth="1"/>
    <col min="13317" max="13317" width="10.28515625" style="76" customWidth="1"/>
    <col min="13318" max="13318" width="9.85546875" style="76" customWidth="1"/>
    <col min="13319" max="13568" width="9.140625" style="76"/>
    <col min="13569" max="13569" width="26.140625" style="76" customWidth="1"/>
    <col min="13570" max="13570" width="50.28515625" style="76" customWidth="1"/>
    <col min="13571" max="13571" width="12.85546875" style="76" customWidth="1"/>
    <col min="13572" max="13572" width="11.85546875" style="76" customWidth="1"/>
    <col min="13573" max="13573" width="10.28515625" style="76" customWidth="1"/>
    <col min="13574" max="13574" width="9.85546875" style="76" customWidth="1"/>
    <col min="13575" max="13824" width="9.140625" style="76"/>
    <col min="13825" max="13825" width="26.140625" style="76" customWidth="1"/>
    <col min="13826" max="13826" width="50.28515625" style="76" customWidth="1"/>
    <col min="13827" max="13827" width="12.85546875" style="76" customWidth="1"/>
    <col min="13828" max="13828" width="11.85546875" style="76" customWidth="1"/>
    <col min="13829" max="13829" width="10.28515625" style="76" customWidth="1"/>
    <col min="13830" max="13830" width="9.85546875" style="76" customWidth="1"/>
    <col min="13831" max="14080" width="9.140625" style="76"/>
    <col min="14081" max="14081" width="26.140625" style="76" customWidth="1"/>
    <col min="14082" max="14082" width="50.28515625" style="76" customWidth="1"/>
    <col min="14083" max="14083" width="12.85546875" style="76" customWidth="1"/>
    <col min="14084" max="14084" width="11.85546875" style="76" customWidth="1"/>
    <col min="14085" max="14085" width="10.28515625" style="76" customWidth="1"/>
    <col min="14086" max="14086" width="9.85546875" style="76" customWidth="1"/>
    <col min="14087" max="14336" width="9.140625" style="76"/>
    <col min="14337" max="14337" width="26.140625" style="76" customWidth="1"/>
    <col min="14338" max="14338" width="50.28515625" style="76" customWidth="1"/>
    <col min="14339" max="14339" width="12.85546875" style="76" customWidth="1"/>
    <col min="14340" max="14340" width="11.85546875" style="76" customWidth="1"/>
    <col min="14341" max="14341" width="10.28515625" style="76" customWidth="1"/>
    <col min="14342" max="14342" width="9.85546875" style="76" customWidth="1"/>
    <col min="14343" max="14592" width="9.140625" style="76"/>
    <col min="14593" max="14593" width="26.140625" style="76" customWidth="1"/>
    <col min="14594" max="14594" width="50.28515625" style="76" customWidth="1"/>
    <col min="14595" max="14595" width="12.85546875" style="76" customWidth="1"/>
    <col min="14596" max="14596" width="11.85546875" style="76" customWidth="1"/>
    <col min="14597" max="14597" width="10.28515625" style="76" customWidth="1"/>
    <col min="14598" max="14598" width="9.85546875" style="76" customWidth="1"/>
    <col min="14599" max="14848" width="9.140625" style="76"/>
    <col min="14849" max="14849" width="26.140625" style="76" customWidth="1"/>
    <col min="14850" max="14850" width="50.28515625" style="76" customWidth="1"/>
    <col min="14851" max="14851" width="12.85546875" style="76" customWidth="1"/>
    <col min="14852" max="14852" width="11.85546875" style="76" customWidth="1"/>
    <col min="14853" max="14853" width="10.28515625" style="76" customWidth="1"/>
    <col min="14854" max="14854" width="9.85546875" style="76" customWidth="1"/>
    <col min="14855" max="15104" width="9.140625" style="76"/>
    <col min="15105" max="15105" width="26.140625" style="76" customWidth="1"/>
    <col min="15106" max="15106" width="50.28515625" style="76" customWidth="1"/>
    <col min="15107" max="15107" width="12.85546875" style="76" customWidth="1"/>
    <col min="15108" max="15108" width="11.85546875" style="76" customWidth="1"/>
    <col min="15109" max="15109" width="10.28515625" style="76" customWidth="1"/>
    <col min="15110" max="15110" width="9.85546875" style="76" customWidth="1"/>
    <col min="15111" max="15360" width="9.140625" style="76"/>
    <col min="15361" max="15361" width="26.140625" style="76" customWidth="1"/>
    <col min="15362" max="15362" width="50.28515625" style="76" customWidth="1"/>
    <col min="15363" max="15363" width="12.85546875" style="76" customWidth="1"/>
    <col min="15364" max="15364" width="11.85546875" style="76" customWidth="1"/>
    <col min="15365" max="15365" width="10.28515625" style="76" customWidth="1"/>
    <col min="15366" max="15366" width="9.85546875" style="76" customWidth="1"/>
    <col min="15367" max="15616" width="9.140625" style="76"/>
    <col min="15617" max="15617" width="26.140625" style="76" customWidth="1"/>
    <col min="15618" max="15618" width="50.28515625" style="76" customWidth="1"/>
    <col min="15619" max="15619" width="12.85546875" style="76" customWidth="1"/>
    <col min="15620" max="15620" width="11.85546875" style="76" customWidth="1"/>
    <col min="15621" max="15621" width="10.28515625" style="76" customWidth="1"/>
    <col min="15622" max="15622" width="9.85546875" style="76" customWidth="1"/>
    <col min="15623" max="15872" width="9.140625" style="76"/>
    <col min="15873" max="15873" width="26.140625" style="76" customWidth="1"/>
    <col min="15874" max="15874" width="50.28515625" style="76" customWidth="1"/>
    <col min="15875" max="15875" width="12.85546875" style="76" customWidth="1"/>
    <col min="15876" max="15876" width="11.85546875" style="76" customWidth="1"/>
    <col min="15877" max="15877" width="10.28515625" style="76" customWidth="1"/>
    <col min="15878" max="15878" width="9.85546875" style="76" customWidth="1"/>
    <col min="15879" max="16128" width="9.140625" style="76"/>
    <col min="16129" max="16129" width="26.140625" style="76" customWidth="1"/>
    <col min="16130" max="16130" width="50.28515625" style="76" customWidth="1"/>
    <col min="16131" max="16131" width="12.85546875" style="76" customWidth="1"/>
    <col min="16132" max="16132" width="11.85546875" style="76" customWidth="1"/>
    <col min="16133" max="16133" width="10.28515625" style="76" customWidth="1"/>
    <col min="16134" max="16134" width="9.85546875" style="76" customWidth="1"/>
    <col min="16135" max="16384" width="9.140625" style="76"/>
  </cols>
  <sheetData>
    <row r="1" spans="1:6" s="75" customFormat="1" ht="12.75" x14ac:dyDescent="0.2">
      <c r="A1" s="437" t="s">
        <v>236</v>
      </c>
      <c r="B1" s="437"/>
      <c r="C1" s="437"/>
      <c r="D1" s="437"/>
    </row>
    <row r="2" spans="1:6" s="75" customFormat="1" ht="12.75" x14ac:dyDescent="0.2">
      <c r="A2" s="432" t="s">
        <v>1</v>
      </c>
      <c r="B2" s="432"/>
      <c r="C2" s="432"/>
      <c r="D2" s="432"/>
    </row>
    <row r="3" spans="1:6" s="75" customFormat="1" ht="12.75" x14ac:dyDescent="0.2">
      <c r="A3" s="432" t="s">
        <v>237</v>
      </c>
      <c r="B3" s="432"/>
      <c r="C3" s="432"/>
      <c r="D3" s="432"/>
    </row>
    <row r="4" spans="1:6" s="75" customFormat="1" ht="12.75" x14ac:dyDescent="0.2">
      <c r="A4" s="2"/>
      <c r="B4" s="3"/>
      <c r="C4" s="4"/>
      <c r="D4" s="1"/>
    </row>
    <row r="5" spans="1:6" s="75" customFormat="1" ht="33" customHeight="1" x14ac:dyDescent="0.25">
      <c r="A5" s="434" t="s">
        <v>238</v>
      </c>
      <c r="B5" s="434"/>
      <c r="C5" s="434"/>
      <c r="D5" s="438"/>
    </row>
    <row r="6" spans="1:6" ht="16.5" customHeight="1" x14ac:dyDescent="0.25">
      <c r="A6" s="439" t="s">
        <v>4</v>
      </c>
      <c r="B6" s="440"/>
      <c r="C6" s="440"/>
      <c r="D6" s="440"/>
    </row>
    <row r="7" spans="1:6" ht="30" x14ac:dyDescent="0.2">
      <c r="A7" s="8" t="s">
        <v>5</v>
      </c>
      <c r="B7" s="9" t="s">
        <v>6</v>
      </c>
      <c r="C7" s="77" t="s">
        <v>239</v>
      </c>
      <c r="D7" s="15" t="s">
        <v>240</v>
      </c>
    </row>
    <row r="8" spans="1:6" ht="15.75" x14ac:dyDescent="0.25">
      <c r="A8" s="12"/>
      <c r="B8" s="13" t="s">
        <v>8</v>
      </c>
      <c r="C8" s="14"/>
      <c r="D8" s="78"/>
    </row>
    <row r="9" spans="1:6" s="79" customFormat="1" ht="15.75" x14ac:dyDescent="0.25">
      <c r="A9" s="15" t="s">
        <v>9</v>
      </c>
      <c r="B9" s="16" t="s">
        <v>10</v>
      </c>
      <c r="C9" s="17">
        <f>SUM(C10+C20+C32+C42+C47+C58+C64+C73+C80+C91+C15)</f>
        <v>331780</v>
      </c>
      <c r="D9" s="17">
        <f>SUM(D10+D20+D32+D42+D47+D58+D64+D73+D80+D91+D15)</f>
        <v>341060</v>
      </c>
    </row>
    <row r="10" spans="1:6" s="81" customFormat="1" x14ac:dyDescent="0.25">
      <c r="A10" s="8" t="s">
        <v>11</v>
      </c>
      <c r="B10" s="19" t="s">
        <v>12</v>
      </c>
      <c r="C10" s="17">
        <f>SUM(C11)</f>
        <v>180600</v>
      </c>
      <c r="D10" s="17">
        <f>SUM(D11)</f>
        <v>187800</v>
      </c>
      <c r="E10" s="80"/>
      <c r="F10" s="80"/>
    </row>
    <row r="11" spans="1:6" s="81" customFormat="1" x14ac:dyDescent="0.25">
      <c r="A11" s="8" t="s">
        <v>13</v>
      </c>
      <c r="B11" s="20" t="s">
        <v>14</v>
      </c>
      <c r="C11" s="21">
        <f>SUM(C12+C13+C14)</f>
        <v>180600</v>
      </c>
      <c r="D11" s="21">
        <f>SUM(D12+D13+D14)</f>
        <v>187800</v>
      </c>
    </row>
    <row r="12" spans="1:6" ht="95.25" customHeight="1" x14ac:dyDescent="0.2">
      <c r="A12" s="22" t="s">
        <v>15</v>
      </c>
      <c r="B12" s="23" t="s">
        <v>16</v>
      </c>
      <c r="C12" s="24">
        <v>178000</v>
      </c>
      <c r="D12" s="24">
        <v>185200</v>
      </c>
    </row>
    <row r="13" spans="1:6" ht="124.5" customHeight="1" x14ac:dyDescent="0.2">
      <c r="A13" s="8" t="s">
        <v>17</v>
      </c>
      <c r="B13" s="25" t="s">
        <v>18</v>
      </c>
      <c r="C13" s="26">
        <v>1400</v>
      </c>
      <c r="D13" s="26">
        <v>1400</v>
      </c>
    </row>
    <row r="14" spans="1:6" ht="58.5" customHeight="1" x14ac:dyDescent="0.2">
      <c r="A14" s="8" t="s">
        <v>19</v>
      </c>
      <c r="B14" s="39" t="s">
        <v>20</v>
      </c>
      <c r="C14" s="26">
        <v>1200</v>
      </c>
      <c r="D14" s="26">
        <v>1200</v>
      </c>
    </row>
    <row r="15" spans="1:6" ht="36" customHeight="1" x14ac:dyDescent="0.2">
      <c r="A15" s="8" t="s">
        <v>21</v>
      </c>
      <c r="B15" s="82" t="s">
        <v>22</v>
      </c>
      <c r="C15" s="17">
        <f>SUM(C17:C19)</f>
        <v>7785</v>
      </c>
      <c r="D15" s="17">
        <f>SUM(D17:D19)</f>
        <v>8150</v>
      </c>
    </row>
    <row r="16" spans="1:6" ht="36" customHeight="1" x14ac:dyDescent="0.2">
      <c r="A16" s="8" t="s">
        <v>23</v>
      </c>
      <c r="B16" s="37" t="s">
        <v>24</v>
      </c>
      <c r="C16" s="21">
        <f>SUM(C17+C18+C19)</f>
        <v>7785</v>
      </c>
      <c r="D16" s="21">
        <f>SUM(D17+D18+D19)</f>
        <v>8150</v>
      </c>
    </row>
    <row r="17" spans="1:4" ht="90.75" customHeight="1" x14ac:dyDescent="0.2">
      <c r="A17" s="8" t="s">
        <v>25</v>
      </c>
      <c r="B17" s="25" t="s">
        <v>26</v>
      </c>
      <c r="C17" s="26">
        <v>3085</v>
      </c>
      <c r="D17" s="26">
        <v>3200</v>
      </c>
    </row>
    <row r="18" spans="1:4" ht="107.25" customHeight="1" x14ac:dyDescent="0.2">
      <c r="A18" s="8" t="s">
        <v>27</v>
      </c>
      <c r="B18" s="25" t="s">
        <v>28</v>
      </c>
      <c r="C18" s="26">
        <v>100</v>
      </c>
      <c r="D18" s="26">
        <v>100</v>
      </c>
    </row>
    <row r="19" spans="1:4" ht="90" customHeight="1" x14ac:dyDescent="0.2">
      <c r="A19" s="8" t="s">
        <v>29</v>
      </c>
      <c r="B19" s="25" t="s">
        <v>30</v>
      </c>
      <c r="C19" s="26">
        <v>4600</v>
      </c>
      <c r="D19" s="26">
        <v>4850</v>
      </c>
    </row>
    <row r="20" spans="1:4" ht="22.9" customHeight="1" x14ac:dyDescent="0.2">
      <c r="A20" s="8" t="s">
        <v>31</v>
      </c>
      <c r="B20" s="83" t="s">
        <v>32</v>
      </c>
      <c r="C20" s="17">
        <f>SUM(C21+C26+C28+C30)</f>
        <v>38575</v>
      </c>
      <c r="D20" s="17">
        <f>SUM(D21+D26+D28+D30)</f>
        <v>39930</v>
      </c>
    </row>
    <row r="21" spans="1:4" s="81" customFormat="1" ht="30" x14ac:dyDescent="0.25">
      <c r="A21" s="8" t="s">
        <v>33</v>
      </c>
      <c r="B21" s="28" t="s">
        <v>34</v>
      </c>
      <c r="C21" s="29">
        <f>SUM(C22+C24)</f>
        <v>14900</v>
      </c>
      <c r="D21" s="29">
        <f>SUM(D22+D24)</f>
        <v>15500</v>
      </c>
    </row>
    <row r="22" spans="1:4" ht="31.9" customHeight="1" x14ac:dyDescent="0.2">
      <c r="A22" s="8" t="s">
        <v>35</v>
      </c>
      <c r="B22" s="20" t="s">
        <v>36</v>
      </c>
      <c r="C22" s="29">
        <f>C23</f>
        <v>5960</v>
      </c>
      <c r="D22" s="29">
        <f>SUM(D23)</f>
        <v>6200</v>
      </c>
    </row>
    <row r="23" spans="1:4" ht="32.25" customHeight="1" x14ac:dyDescent="0.2">
      <c r="A23" s="15" t="s">
        <v>37</v>
      </c>
      <c r="B23" s="25" t="s">
        <v>38</v>
      </c>
      <c r="C23" s="30">
        <v>5960</v>
      </c>
      <c r="D23" s="30">
        <v>6200</v>
      </c>
    </row>
    <row r="24" spans="1:4" s="84" customFormat="1" ht="46.9" customHeight="1" x14ac:dyDescent="0.2">
      <c r="A24" s="8" t="s">
        <v>39</v>
      </c>
      <c r="B24" s="20" t="s">
        <v>40</v>
      </c>
      <c r="C24" s="29">
        <f>SUM(C25)</f>
        <v>8940</v>
      </c>
      <c r="D24" s="29">
        <f>SUM(D25)</f>
        <v>9300</v>
      </c>
    </row>
    <row r="25" spans="1:4" ht="78.75" customHeight="1" x14ac:dyDescent="0.2">
      <c r="A25" s="8" t="s">
        <v>41</v>
      </c>
      <c r="B25" s="32" t="s">
        <v>42</v>
      </c>
      <c r="C25" s="30">
        <v>8940</v>
      </c>
      <c r="D25" s="30">
        <v>9300</v>
      </c>
    </row>
    <row r="26" spans="1:4" ht="30.6" customHeight="1" x14ac:dyDescent="0.2">
      <c r="A26" s="8" t="s">
        <v>45</v>
      </c>
      <c r="B26" s="36" t="s">
        <v>46</v>
      </c>
      <c r="C26" s="29">
        <f>SUM(C27)</f>
        <v>23300</v>
      </c>
      <c r="D26" s="29">
        <f>SUM(D27)</f>
        <v>24000</v>
      </c>
    </row>
    <row r="27" spans="1:4" ht="32.450000000000003" customHeight="1" x14ac:dyDescent="0.2">
      <c r="A27" s="8" t="s">
        <v>47</v>
      </c>
      <c r="B27" s="39" t="s">
        <v>46</v>
      </c>
      <c r="C27" s="30">
        <v>23300</v>
      </c>
      <c r="D27" s="30">
        <v>24000</v>
      </c>
    </row>
    <row r="28" spans="1:4" s="5" customFormat="1" x14ac:dyDescent="0.2">
      <c r="A28" s="8" t="s">
        <v>48</v>
      </c>
      <c r="B28" s="20" t="s">
        <v>49</v>
      </c>
      <c r="C28" s="29">
        <f>SUM(C29)</f>
        <v>125</v>
      </c>
      <c r="D28" s="29">
        <f>SUM(D29)</f>
        <v>130</v>
      </c>
    </row>
    <row r="29" spans="1:4" s="5" customFormat="1" x14ac:dyDescent="0.2">
      <c r="A29" s="8" t="s">
        <v>50</v>
      </c>
      <c r="B29" s="25" t="s">
        <v>49</v>
      </c>
      <c r="C29" s="30">
        <v>125</v>
      </c>
      <c r="D29" s="30">
        <v>130</v>
      </c>
    </row>
    <row r="30" spans="1:4" ht="34.15" customHeight="1" x14ac:dyDescent="0.2">
      <c r="A30" s="8" t="s">
        <v>51</v>
      </c>
      <c r="B30" s="37" t="s">
        <v>52</v>
      </c>
      <c r="C30" s="29">
        <f>SUM(C31)</f>
        <v>250</v>
      </c>
      <c r="D30" s="29">
        <f>SUM(D31)</f>
        <v>300</v>
      </c>
    </row>
    <row r="31" spans="1:4" ht="45" customHeight="1" x14ac:dyDescent="0.2">
      <c r="A31" s="8" t="s">
        <v>53</v>
      </c>
      <c r="B31" s="25" t="s">
        <v>54</v>
      </c>
      <c r="C31" s="30">
        <v>250</v>
      </c>
      <c r="D31" s="30">
        <v>300</v>
      </c>
    </row>
    <row r="32" spans="1:4" ht="16.899999999999999" customHeight="1" x14ac:dyDescent="0.2">
      <c r="A32" s="8" t="s">
        <v>55</v>
      </c>
      <c r="B32" s="83" t="s">
        <v>56</v>
      </c>
      <c r="C32" s="17">
        <f>SUM(C33+C35+C37)</f>
        <v>79250</v>
      </c>
      <c r="D32" s="17">
        <f>SUM(D33+D35+D37)</f>
        <v>80700</v>
      </c>
    </row>
    <row r="33" spans="1:6" ht="21" customHeight="1" x14ac:dyDescent="0.2">
      <c r="A33" s="15" t="s">
        <v>57</v>
      </c>
      <c r="B33" s="37" t="s">
        <v>58</v>
      </c>
      <c r="C33" s="29">
        <f>SUM(C34)</f>
        <v>9000</v>
      </c>
      <c r="D33" s="29">
        <f>SUM(D34)</f>
        <v>9750</v>
      </c>
    </row>
    <row r="34" spans="1:6" ht="49.15" customHeight="1" x14ac:dyDescent="0.2">
      <c r="A34" s="8" t="s">
        <v>59</v>
      </c>
      <c r="B34" s="25" t="s">
        <v>60</v>
      </c>
      <c r="C34" s="30">
        <v>9000</v>
      </c>
      <c r="D34" s="30">
        <v>9750</v>
      </c>
    </row>
    <row r="35" spans="1:6" ht="21" customHeight="1" x14ac:dyDescent="0.2">
      <c r="A35" s="8" t="s">
        <v>61</v>
      </c>
      <c r="B35" s="37" t="s">
        <v>62</v>
      </c>
      <c r="C35" s="29">
        <f>SUM(C36)</f>
        <v>53200</v>
      </c>
      <c r="D35" s="29">
        <f>SUM(D36)</f>
        <v>53200</v>
      </c>
    </row>
    <row r="36" spans="1:6" s="81" customFormat="1" ht="30" x14ac:dyDescent="0.25">
      <c r="A36" s="15" t="s">
        <v>63</v>
      </c>
      <c r="B36" s="25" t="s">
        <v>64</v>
      </c>
      <c r="C36" s="26">
        <v>53200</v>
      </c>
      <c r="D36" s="26">
        <v>53200</v>
      </c>
    </row>
    <row r="37" spans="1:6" s="85" customFormat="1" x14ac:dyDescent="0.25">
      <c r="A37" s="8" t="s">
        <v>65</v>
      </c>
      <c r="B37" s="28" t="s">
        <v>66</v>
      </c>
      <c r="C37" s="29">
        <f>SUM(C38+C40)</f>
        <v>17050</v>
      </c>
      <c r="D37" s="29">
        <f>SUM(D38+D40)</f>
        <v>17750</v>
      </c>
    </row>
    <row r="38" spans="1:6" ht="19.149999999999999" customHeight="1" x14ac:dyDescent="0.2">
      <c r="A38" s="8" t="s">
        <v>67</v>
      </c>
      <c r="B38" s="36" t="s">
        <v>68</v>
      </c>
      <c r="C38" s="29">
        <f>SUM(C39)</f>
        <v>13500</v>
      </c>
      <c r="D38" s="29">
        <f>SUM(D39)</f>
        <v>14050</v>
      </c>
    </row>
    <row r="39" spans="1:6" ht="32.450000000000003" customHeight="1" x14ac:dyDescent="0.2">
      <c r="A39" s="8" t="s">
        <v>69</v>
      </c>
      <c r="B39" s="25" t="s">
        <v>70</v>
      </c>
      <c r="C39" s="30">
        <v>13500</v>
      </c>
      <c r="D39" s="30">
        <v>14050</v>
      </c>
    </row>
    <row r="40" spans="1:6" s="81" customFormat="1" x14ac:dyDescent="0.25">
      <c r="A40" s="8" t="s">
        <v>71</v>
      </c>
      <c r="B40" s="20" t="s">
        <v>72</v>
      </c>
      <c r="C40" s="29">
        <f>SUM(C41)</f>
        <v>3550</v>
      </c>
      <c r="D40" s="29">
        <f>SUM(D41)</f>
        <v>3700</v>
      </c>
    </row>
    <row r="41" spans="1:6" ht="45" x14ac:dyDescent="0.2">
      <c r="A41" s="8" t="s">
        <v>73</v>
      </c>
      <c r="B41" s="25" t="s">
        <v>74</v>
      </c>
      <c r="C41" s="30">
        <v>3550</v>
      </c>
      <c r="D41" s="30">
        <v>3700</v>
      </c>
    </row>
    <row r="42" spans="1:6" ht="15" customHeight="1" x14ac:dyDescent="0.2">
      <c r="A42" s="8" t="s">
        <v>75</v>
      </c>
      <c r="B42" s="83" t="s">
        <v>76</v>
      </c>
      <c r="C42" s="17">
        <f>SUM(C43+C45)</f>
        <v>4420</v>
      </c>
      <c r="D42" s="17">
        <f>SUM(D43+D45)</f>
        <v>4450</v>
      </c>
    </row>
    <row r="43" spans="1:6" ht="45" customHeight="1" x14ac:dyDescent="0.2">
      <c r="A43" s="8" t="s">
        <v>77</v>
      </c>
      <c r="B43" s="37" t="s">
        <v>78</v>
      </c>
      <c r="C43" s="29">
        <f>SUM(C44)</f>
        <v>4200</v>
      </c>
      <c r="D43" s="29">
        <f>SUM(D44)</f>
        <v>4200</v>
      </c>
    </row>
    <row r="44" spans="1:6" ht="60" customHeight="1" x14ac:dyDescent="0.2">
      <c r="A44" s="8" t="s">
        <v>79</v>
      </c>
      <c r="B44" s="25" t="s">
        <v>80</v>
      </c>
      <c r="C44" s="30">
        <v>4200</v>
      </c>
      <c r="D44" s="30">
        <v>4200</v>
      </c>
    </row>
    <row r="45" spans="1:6" ht="43.9" customHeight="1" x14ac:dyDescent="0.2">
      <c r="A45" s="8" t="s">
        <v>81</v>
      </c>
      <c r="B45" s="28" t="s">
        <v>82</v>
      </c>
      <c r="C45" s="21">
        <f>SUM(C46)</f>
        <v>220</v>
      </c>
      <c r="D45" s="21">
        <f>SUM(D46)</f>
        <v>250</v>
      </c>
    </row>
    <row r="46" spans="1:6" s="81" customFormat="1" ht="30" x14ac:dyDescent="0.25">
      <c r="A46" s="8" t="s">
        <v>83</v>
      </c>
      <c r="B46" s="25" t="s">
        <v>84</v>
      </c>
      <c r="C46" s="26">
        <v>220</v>
      </c>
      <c r="D46" s="26">
        <v>250</v>
      </c>
    </row>
    <row r="47" spans="1:6" ht="28.9" customHeight="1" x14ac:dyDescent="0.2">
      <c r="A47" s="8" t="s">
        <v>85</v>
      </c>
      <c r="B47" s="19" t="s">
        <v>86</v>
      </c>
      <c r="C47" s="17">
        <f>SUM(C48+C51+C54)</f>
        <v>13860</v>
      </c>
      <c r="D47" s="17">
        <f>SUM(D48+D51+D54)</f>
        <v>12860</v>
      </c>
      <c r="E47" s="86"/>
      <c r="F47" s="86"/>
    </row>
    <row r="48" spans="1:6" ht="105" customHeight="1" x14ac:dyDescent="0.2">
      <c r="A48" s="8" t="s">
        <v>87</v>
      </c>
      <c r="B48" s="20" t="s">
        <v>88</v>
      </c>
      <c r="C48" s="29">
        <f>SUM(C49)</f>
        <v>10000</v>
      </c>
      <c r="D48" s="29">
        <f>SUM(D49)</f>
        <v>9000</v>
      </c>
    </row>
    <row r="49" spans="1:4" ht="77.25" customHeight="1" x14ac:dyDescent="0.2">
      <c r="A49" s="8" t="s">
        <v>89</v>
      </c>
      <c r="B49" s="20" t="s">
        <v>90</v>
      </c>
      <c r="C49" s="29">
        <f>SUM(C50)</f>
        <v>10000</v>
      </c>
      <c r="D49" s="29">
        <f>SUM(D50)</f>
        <v>9000</v>
      </c>
    </row>
    <row r="50" spans="1:4" s="87" customFormat="1" ht="93.75" customHeight="1" x14ac:dyDescent="0.2">
      <c r="A50" s="8" t="s">
        <v>91</v>
      </c>
      <c r="B50" s="25" t="s">
        <v>92</v>
      </c>
      <c r="C50" s="30">
        <v>10000</v>
      </c>
      <c r="D50" s="30">
        <v>9000</v>
      </c>
    </row>
    <row r="51" spans="1:4" s="87" customFormat="1" ht="37.15" customHeight="1" x14ac:dyDescent="0.2">
      <c r="A51" s="8" t="s">
        <v>241</v>
      </c>
      <c r="B51" s="37" t="s">
        <v>94</v>
      </c>
      <c r="C51" s="29">
        <f>SUM(C52)</f>
        <v>50</v>
      </c>
      <c r="D51" s="29">
        <f>SUM(D52)</f>
        <v>50</v>
      </c>
    </row>
    <row r="52" spans="1:4" ht="60.6" customHeight="1" x14ac:dyDescent="0.2">
      <c r="A52" s="8" t="s">
        <v>95</v>
      </c>
      <c r="B52" s="20" t="s">
        <v>96</v>
      </c>
      <c r="C52" s="29">
        <f>SUM(C53)</f>
        <v>50</v>
      </c>
      <c r="D52" s="29">
        <f>SUM(D53)</f>
        <v>50</v>
      </c>
    </row>
    <row r="53" spans="1:4" ht="73.5" customHeight="1" x14ac:dyDescent="0.2">
      <c r="A53" s="8" t="s">
        <v>97</v>
      </c>
      <c r="B53" s="39" t="s">
        <v>98</v>
      </c>
      <c r="C53" s="30">
        <v>50</v>
      </c>
      <c r="D53" s="30">
        <v>50</v>
      </c>
    </row>
    <row r="54" spans="1:4" ht="90" customHeight="1" x14ac:dyDescent="0.2">
      <c r="A54" s="8" t="s">
        <v>99</v>
      </c>
      <c r="B54" s="20" t="s">
        <v>100</v>
      </c>
      <c r="C54" s="29">
        <f>C55</f>
        <v>3810</v>
      </c>
      <c r="D54" s="29">
        <f>D55</f>
        <v>3810</v>
      </c>
    </row>
    <row r="55" spans="1:4" ht="95.25" customHeight="1" x14ac:dyDescent="0.2">
      <c r="A55" s="8" t="s">
        <v>101</v>
      </c>
      <c r="B55" s="20" t="s">
        <v>102</v>
      </c>
      <c r="C55" s="29">
        <f>SUM(C56:C57)</f>
        <v>3810</v>
      </c>
      <c r="D55" s="29">
        <f>SUM(D56:D57)</f>
        <v>3810</v>
      </c>
    </row>
    <row r="56" spans="1:4" ht="93" customHeight="1" x14ac:dyDescent="0.2">
      <c r="A56" s="8" t="s">
        <v>103</v>
      </c>
      <c r="B56" s="25" t="s">
        <v>104</v>
      </c>
      <c r="C56" s="30">
        <v>1010</v>
      </c>
      <c r="D56" s="30">
        <v>1010</v>
      </c>
    </row>
    <row r="57" spans="1:4" ht="62.25" customHeight="1" x14ac:dyDescent="0.2">
      <c r="A57" s="8" t="s">
        <v>105</v>
      </c>
      <c r="B57" s="25" t="s">
        <v>106</v>
      </c>
      <c r="C57" s="30">
        <v>2800</v>
      </c>
      <c r="D57" s="30">
        <v>2800</v>
      </c>
    </row>
    <row r="58" spans="1:4" ht="30" customHeight="1" x14ac:dyDescent="0.2">
      <c r="A58" s="8" t="s">
        <v>107</v>
      </c>
      <c r="B58" s="83" t="s">
        <v>108</v>
      </c>
      <c r="C58" s="17">
        <f>SUM(C59)</f>
        <v>1450</v>
      </c>
      <c r="D58" s="17">
        <f>SUM(D59)</f>
        <v>1500</v>
      </c>
    </row>
    <row r="59" spans="1:4" ht="27.75" customHeight="1" x14ac:dyDescent="0.2">
      <c r="A59" s="8" t="s">
        <v>109</v>
      </c>
      <c r="B59" s="36" t="s">
        <v>110</v>
      </c>
      <c r="C59" s="29">
        <f>SUM(C60:C63)</f>
        <v>1450</v>
      </c>
      <c r="D59" s="29">
        <f>SUM(D60:D63)</f>
        <v>1500</v>
      </c>
    </row>
    <row r="60" spans="1:4" ht="33" customHeight="1" x14ac:dyDescent="0.2">
      <c r="A60" s="15" t="s">
        <v>111</v>
      </c>
      <c r="B60" s="39" t="s">
        <v>112</v>
      </c>
      <c r="C60" s="30">
        <v>115</v>
      </c>
      <c r="D60" s="30">
        <v>125</v>
      </c>
    </row>
    <row r="61" spans="1:4" ht="36" customHeight="1" x14ac:dyDescent="0.2">
      <c r="A61" s="15" t="s">
        <v>113</v>
      </c>
      <c r="B61" s="39" t="s">
        <v>114</v>
      </c>
      <c r="C61" s="30">
        <v>5</v>
      </c>
      <c r="D61" s="30">
        <v>5</v>
      </c>
    </row>
    <row r="62" spans="1:4" ht="28.15" customHeight="1" x14ac:dyDescent="0.2">
      <c r="A62" s="15" t="s">
        <v>115</v>
      </c>
      <c r="B62" s="39" t="s">
        <v>116</v>
      </c>
      <c r="C62" s="30">
        <v>1060</v>
      </c>
      <c r="D62" s="30">
        <v>1070</v>
      </c>
    </row>
    <row r="63" spans="1:4" ht="29.45" customHeight="1" x14ac:dyDescent="0.2">
      <c r="A63" s="15" t="s">
        <v>117</v>
      </c>
      <c r="B63" s="39" t="s">
        <v>118</v>
      </c>
      <c r="C63" s="30">
        <v>270</v>
      </c>
      <c r="D63" s="30">
        <v>300</v>
      </c>
    </row>
    <row r="64" spans="1:4" ht="31.15" customHeight="1" x14ac:dyDescent="0.2">
      <c r="A64" s="8" t="s">
        <v>119</v>
      </c>
      <c r="B64" s="27" t="s">
        <v>120</v>
      </c>
      <c r="C64" s="17">
        <f>C65+C68</f>
        <v>1870</v>
      </c>
      <c r="D64" s="17">
        <f>D65+D68</f>
        <v>2050</v>
      </c>
    </row>
    <row r="65" spans="1:4" ht="16.149999999999999" customHeight="1" x14ac:dyDescent="0.2">
      <c r="A65" s="8" t="s">
        <v>121</v>
      </c>
      <c r="B65" s="37" t="s">
        <v>122</v>
      </c>
      <c r="C65" s="29">
        <f>SUM(C66)</f>
        <v>220</v>
      </c>
      <c r="D65" s="29">
        <f>SUM(D66)</f>
        <v>250</v>
      </c>
    </row>
    <row r="66" spans="1:4" ht="21.6" customHeight="1" x14ac:dyDescent="0.2">
      <c r="A66" s="8" t="s">
        <v>123</v>
      </c>
      <c r="B66" s="37" t="s">
        <v>124</v>
      </c>
      <c r="C66" s="29">
        <f>SUM(C67)</f>
        <v>220</v>
      </c>
      <c r="D66" s="29">
        <f>SUM(D67)</f>
        <v>250</v>
      </c>
    </row>
    <row r="67" spans="1:4" ht="31.9" customHeight="1" x14ac:dyDescent="0.2">
      <c r="A67" s="8" t="s">
        <v>242</v>
      </c>
      <c r="B67" s="25" t="s">
        <v>126</v>
      </c>
      <c r="C67" s="30">
        <v>220</v>
      </c>
      <c r="D67" s="30">
        <v>250</v>
      </c>
    </row>
    <row r="68" spans="1:4" x14ac:dyDescent="0.2">
      <c r="A68" s="8" t="s">
        <v>127</v>
      </c>
      <c r="B68" s="20" t="s">
        <v>128</v>
      </c>
      <c r="C68" s="29">
        <f>SUM(C71+C69)</f>
        <v>1650</v>
      </c>
      <c r="D68" s="29">
        <f>SUM(D71+D69)</f>
        <v>1800</v>
      </c>
    </row>
    <row r="69" spans="1:4" ht="41.25" customHeight="1" x14ac:dyDescent="0.2">
      <c r="A69" s="8" t="s">
        <v>129</v>
      </c>
      <c r="B69" s="37" t="s">
        <v>130</v>
      </c>
      <c r="C69" s="29">
        <f>SUM(C70)</f>
        <v>550</v>
      </c>
      <c r="D69" s="29">
        <f>SUM(D70)</f>
        <v>600</v>
      </c>
    </row>
    <row r="70" spans="1:4" ht="46.5" customHeight="1" x14ac:dyDescent="0.2">
      <c r="A70" s="8" t="s">
        <v>131</v>
      </c>
      <c r="B70" s="39" t="s">
        <v>132</v>
      </c>
      <c r="C70" s="30">
        <v>550</v>
      </c>
      <c r="D70" s="30">
        <v>600</v>
      </c>
    </row>
    <row r="71" spans="1:4" ht="16.149999999999999" customHeight="1" x14ac:dyDescent="0.2">
      <c r="A71" s="8" t="s">
        <v>133</v>
      </c>
      <c r="B71" s="37" t="s">
        <v>134</v>
      </c>
      <c r="C71" s="29">
        <f>SUM(C72)</f>
        <v>1100</v>
      </c>
      <c r="D71" s="29">
        <f>SUM(D72)</f>
        <v>1200</v>
      </c>
    </row>
    <row r="72" spans="1:4" ht="30" customHeight="1" x14ac:dyDescent="0.2">
      <c r="A72" s="8" t="s">
        <v>135</v>
      </c>
      <c r="B72" s="25" t="s">
        <v>136</v>
      </c>
      <c r="C72" s="30">
        <v>1100</v>
      </c>
      <c r="D72" s="30">
        <v>1200</v>
      </c>
    </row>
    <row r="73" spans="1:4" ht="29.45" customHeight="1" x14ac:dyDescent="0.2">
      <c r="A73" s="8" t="s">
        <v>137</v>
      </c>
      <c r="B73" s="19" t="s">
        <v>138</v>
      </c>
      <c r="C73" s="17">
        <f>SUM(C74+C77)</f>
        <v>1750</v>
      </c>
      <c r="D73" s="17">
        <f>SUM(D74+D77)</f>
        <v>1400</v>
      </c>
    </row>
    <row r="74" spans="1:4" ht="90" x14ac:dyDescent="0.2">
      <c r="A74" s="8" t="s">
        <v>139</v>
      </c>
      <c r="B74" s="20" t="s">
        <v>140</v>
      </c>
      <c r="C74" s="29">
        <f>SUM(C75)</f>
        <v>800</v>
      </c>
      <c r="D74" s="29">
        <f>SUM(D75)</f>
        <v>500</v>
      </c>
    </row>
    <row r="75" spans="1:4" s="81" customFormat="1" ht="105.75" customHeight="1" x14ac:dyDescent="0.25">
      <c r="A75" s="8" t="s">
        <v>141</v>
      </c>
      <c r="B75" s="20" t="s">
        <v>142</v>
      </c>
      <c r="C75" s="29">
        <f>SUM(C76)</f>
        <v>800</v>
      </c>
      <c r="D75" s="29">
        <f>SUM(D76)</f>
        <v>500</v>
      </c>
    </row>
    <row r="76" spans="1:4" ht="105.75" customHeight="1" x14ac:dyDescent="0.2">
      <c r="A76" s="8" t="s">
        <v>143</v>
      </c>
      <c r="B76" s="25" t="s">
        <v>144</v>
      </c>
      <c r="C76" s="30">
        <v>800</v>
      </c>
      <c r="D76" s="30">
        <v>500</v>
      </c>
    </row>
    <row r="77" spans="1:4" ht="30" customHeight="1" x14ac:dyDescent="0.2">
      <c r="A77" s="8" t="s">
        <v>145</v>
      </c>
      <c r="B77" s="37" t="s">
        <v>146</v>
      </c>
      <c r="C77" s="21">
        <f>SUM(C78)</f>
        <v>950</v>
      </c>
      <c r="D77" s="21">
        <f>SUM(D78)</f>
        <v>900</v>
      </c>
    </row>
    <row r="78" spans="1:4" ht="42" customHeight="1" x14ac:dyDescent="0.2">
      <c r="A78" s="8" t="s">
        <v>147</v>
      </c>
      <c r="B78" s="37" t="s">
        <v>148</v>
      </c>
      <c r="C78" s="29">
        <f>SUM(C79)</f>
        <v>950</v>
      </c>
      <c r="D78" s="29">
        <f>SUM(D79)</f>
        <v>900</v>
      </c>
    </row>
    <row r="79" spans="1:4" ht="58.5" customHeight="1" x14ac:dyDescent="0.2">
      <c r="A79" s="8" t="s">
        <v>149</v>
      </c>
      <c r="B79" s="39" t="s">
        <v>150</v>
      </c>
      <c r="C79" s="30">
        <v>950</v>
      </c>
      <c r="D79" s="30">
        <v>900</v>
      </c>
    </row>
    <row r="80" spans="1:4" ht="16.149999999999999" customHeight="1" x14ac:dyDescent="0.2">
      <c r="A80" s="8" t="s">
        <v>151</v>
      </c>
      <c r="B80" s="83" t="s">
        <v>152</v>
      </c>
      <c r="C80" s="17">
        <f>SUM(C81+C83+C84+C86+C88+C89)</f>
        <v>2100</v>
      </c>
      <c r="D80" s="17">
        <f>SUM(D81+D83+D84+D86+D88+D89)</f>
        <v>2100</v>
      </c>
    </row>
    <row r="81" spans="1:6" ht="32.450000000000003" customHeight="1" x14ac:dyDescent="0.2">
      <c r="A81" s="8" t="s">
        <v>153</v>
      </c>
      <c r="B81" s="37" t="s">
        <v>154</v>
      </c>
      <c r="C81" s="29">
        <f>SUM(C82)</f>
        <v>100</v>
      </c>
      <c r="D81" s="29">
        <f>SUM(D82)</f>
        <v>100</v>
      </c>
    </row>
    <row r="82" spans="1:6" ht="108.75" customHeight="1" x14ac:dyDescent="0.2">
      <c r="A82" s="8" t="s">
        <v>155</v>
      </c>
      <c r="B82" s="38" t="s">
        <v>156</v>
      </c>
      <c r="C82" s="30">
        <v>100</v>
      </c>
      <c r="D82" s="30">
        <v>100</v>
      </c>
    </row>
    <row r="83" spans="1:6" s="5" customFormat="1" ht="70.150000000000006" customHeight="1" x14ac:dyDescent="0.2">
      <c r="A83" s="8" t="s">
        <v>159</v>
      </c>
      <c r="B83" s="20" t="s">
        <v>160</v>
      </c>
      <c r="C83" s="21">
        <v>150</v>
      </c>
      <c r="D83" s="21">
        <v>150</v>
      </c>
    </row>
    <row r="84" spans="1:6" s="5" customFormat="1" ht="73.150000000000006" customHeight="1" x14ac:dyDescent="0.2">
      <c r="A84" s="8" t="s">
        <v>161</v>
      </c>
      <c r="B84" s="20" t="s">
        <v>162</v>
      </c>
      <c r="C84" s="21">
        <f>SUM(C85)</f>
        <v>200</v>
      </c>
      <c r="D84" s="21">
        <f>SUM(D85)</f>
        <v>200</v>
      </c>
    </row>
    <row r="85" spans="1:6" s="5" customFormat="1" ht="60.6" customHeight="1" x14ac:dyDescent="0.2">
      <c r="A85" s="8" t="s">
        <v>163</v>
      </c>
      <c r="B85" s="25" t="s">
        <v>164</v>
      </c>
      <c r="C85" s="26">
        <v>200</v>
      </c>
      <c r="D85" s="26">
        <v>200</v>
      </c>
    </row>
    <row r="86" spans="1:6" ht="122.25" customHeight="1" x14ac:dyDescent="0.2">
      <c r="A86" s="8" t="s">
        <v>165</v>
      </c>
      <c r="B86" s="28" t="s">
        <v>166</v>
      </c>
      <c r="C86" s="29">
        <f>SUM(C87)</f>
        <v>50</v>
      </c>
      <c r="D86" s="29">
        <f>SUM(D87)</f>
        <v>50</v>
      </c>
    </row>
    <row r="87" spans="1:6" ht="30.6" customHeight="1" x14ac:dyDescent="0.2">
      <c r="A87" s="8" t="s">
        <v>167</v>
      </c>
      <c r="B87" s="39" t="s">
        <v>168</v>
      </c>
      <c r="C87" s="30">
        <v>50</v>
      </c>
      <c r="D87" s="30">
        <v>50</v>
      </c>
    </row>
    <row r="88" spans="1:6" s="33" customFormat="1" ht="78.75" customHeight="1" x14ac:dyDescent="0.2">
      <c r="A88" s="15" t="s">
        <v>173</v>
      </c>
      <c r="B88" s="20" t="s">
        <v>174</v>
      </c>
      <c r="C88" s="29">
        <v>400</v>
      </c>
      <c r="D88" s="29">
        <v>400</v>
      </c>
    </row>
    <row r="89" spans="1:6" ht="33" customHeight="1" x14ac:dyDescent="0.2">
      <c r="A89" s="8" t="s">
        <v>175</v>
      </c>
      <c r="B89" s="36" t="s">
        <v>176</v>
      </c>
      <c r="C89" s="29">
        <f>SUM(C90)</f>
        <v>1200</v>
      </c>
      <c r="D89" s="29">
        <f>SUM(D90)</f>
        <v>1200</v>
      </c>
    </row>
    <row r="90" spans="1:6" ht="43.15" customHeight="1" x14ac:dyDescent="0.2">
      <c r="A90" s="8" t="s">
        <v>177</v>
      </c>
      <c r="B90" s="39" t="s">
        <v>178</v>
      </c>
      <c r="C90" s="30">
        <v>1200</v>
      </c>
      <c r="D90" s="30">
        <v>1200</v>
      </c>
    </row>
    <row r="91" spans="1:6" ht="18" customHeight="1" x14ac:dyDescent="0.2">
      <c r="A91" s="8" t="s">
        <v>179</v>
      </c>
      <c r="B91" s="83" t="s">
        <v>180</v>
      </c>
      <c r="C91" s="17">
        <f>SUM(C92)</f>
        <v>120</v>
      </c>
      <c r="D91" s="17">
        <f>SUM(D92)</f>
        <v>120</v>
      </c>
    </row>
    <row r="92" spans="1:6" s="81" customFormat="1" ht="18.600000000000001" customHeight="1" x14ac:dyDescent="0.25">
      <c r="A92" s="8" t="s">
        <v>181</v>
      </c>
      <c r="B92" s="37" t="s">
        <v>182</v>
      </c>
      <c r="C92" s="29">
        <f>SUM(C93)</f>
        <v>120</v>
      </c>
      <c r="D92" s="29">
        <f>SUM(D93)</f>
        <v>120</v>
      </c>
    </row>
    <row r="93" spans="1:6" ht="27" customHeight="1" x14ac:dyDescent="0.2">
      <c r="A93" s="8" t="s">
        <v>183</v>
      </c>
      <c r="B93" s="39" t="s">
        <v>184</v>
      </c>
      <c r="C93" s="30">
        <v>120</v>
      </c>
      <c r="D93" s="30">
        <v>120</v>
      </c>
    </row>
    <row r="94" spans="1:6" ht="26.45" customHeight="1" x14ac:dyDescent="0.2">
      <c r="A94" s="88"/>
      <c r="B94" s="89"/>
      <c r="C94" s="90"/>
      <c r="D94" s="90"/>
    </row>
    <row r="95" spans="1:6" ht="19.899999999999999" customHeight="1" x14ac:dyDescent="0.25">
      <c r="A95" s="6"/>
      <c r="B95" s="5"/>
      <c r="C95" s="40"/>
      <c r="D95" s="40"/>
      <c r="E95" s="86"/>
      <c r="F95" s="86"/>
    </row>
    <row r="96" spans="1:6" ht="22.9" customHeight="1" x14ac:dyDescent="0.25">
      <c r="A96" s="6"/>
      <c r="B96" s="5"/>
      <c r="C96" s="40"/>
      <c r="D96" s="5"/>
    </row>
    <row r="97" spans="1:4" ht="27" customHeight="1" x14ac:dyDescent="0.25">
      <c r="A97" s="6"/>
      <c r="B97" s="5"/>
      <c r="C97" s="40"/>
      <c r="D97" s="5"/>
    </row>
    <row r="98" spans="1:4" s="84" customFormat="1" ht="46.15" customHeight="1" x14ac:dyDescent="0.25">
      <c r="A98" s="6"/>
      <c r="B98" s="5"/>
      <c r="C98" s="41"/>
      <c r="D98" s="5"/>
    </row>
    <row r="99" spans="1:4" ht="31.15" customHeight="1" x14ac:dyDescent="0.25">
      <c r="A99" s="6"/>
      <c r="B99" s="5"/>
      <c r="C99" s="41"/>
      <c r="D99" s="5"/>
    </row>
    <row r="100" spans="1:4" ht="31.15" customHeight="1" x14ac:dyDescent="0.25">
      <c r="A100" s="6"/>
      <c r="B100" s="5"/>
      <c r="C100" s="41"/>
      <c r="D100" s="5"/>
    </row>
    <row r="101" spans="1:4" ht="46.15" customHeight="1" x14ac:dyDescent="0.25">
      <c r="A101" s="6"/>
      <c r="B101" s="5"/>
      <c r="C101" s="41"/>
      <c r="D101" s="5"/>
    </row>
    <row r="102" spans="1:4" s="81" customFormat="1" x14ac:dyDescent="0.25">
      <c r="A102" s="6"/>
      <c r="B102" s="5"/>
      <c r="C102" s="41"/>
      <c r="D102" s="5"/>
    </row>
    <row r="103" spans="1:4" s="81" customFormat="1" x14ac:dyDescent="0.25">
      <c r="A103" s="6"/>
      <c r="B103" s="5"/>
      <c r="C103" s="41"/>
      <c r="D103" s="5"/>
    </row>
    <row r="104" spans="1:4" ht="28.9" customHeight="1" x14ac:dyDescent="0.25">
      <c r="A104" s="6"/>
      <c r="B104" s="5"/>
      <c r="C104" s="41"/>
      <c r="D104" s="5"/>
    </row>
    <row r="105" spans="1:4" ht="18" customHeight="1" x14ac:dyDescent="0.25">
      <c r="A105" s="6"/>
      <c r="B105" s="5"/>
      <c r="C105" s="41"/>
      <c r="D105" s="5"/>
    </row>
    <row r="106" spans="1:4" x14ac:dyDescent="0.25">
      <c r="A106" s="6"/>
      <c r="B106" s="5"/>
      <c r="C106" s="41"/>
      <c r="D106" s="5"/>
    </row>
    <row r="107" spans="1:4" x14ac:dyDescent="0.25">
      <c r="A107" s="6"/>
      <c r="B107" s="5"/>
      <c r="C107" s="41"/>
      <c r="D107" s="5"/>
    </row>
    <row r="108" spans="1:4" x14ac:dyDescent="0.25">
      <c r="A108" s="6"/>
      <c r="B108" s="5"/>
      <c r="C108" s="41"/>
      <c r="D108" s="5"/>
    </row>
    <row r="109" spans="1:4" x14ac:dyDescent="0.25">
      <c r="A109" s="6"/>
      <c r="B109" s="5"/>
      <c r="C109" s="41"/>
      <c r="D109" s="5"/>
    </row>
    <row r="110" spans="1:4" x14ac:dyDescent="0.25">
      <c r="A110" s="6"/>
      <c r="B110" s="5"/>
      <c r="C110" s="41"/>
      <c r="D110" s="5"/>
    </row>
    <row r="111" spans="1:4" x14ac:dyDescent="0.25">
      <c r="A111" s="6"/>
      <c r="B111" s="5"/>
      <c r="C111" s="41"/>
      <c r="D111" s="5"/>
    </row>
    <row r="112" spans="1:4" x14ac:dyDescent="0.25">
      <c r="A112" s="6"/>
      <c r="B112" s="5"/>
      <c r="C112" s="41"/>
      <c r="D112" s="5"/>
    </row>
    <row r="113" spans="1:4" x14ac:dyDescent="0.25">
      <c r="A113" s="6"/>
      <c r="B113" s="5"/>
      <c r="C113" s="41"/>
      <c r="D113" s="5"/>
    </row>
    <row r="114" spans="1:4" x14ac:dyDescent="0.25">
      <c r="A114" s="6"/>
      <c r="B114" s="5"/>
      <c r="C114" s="41"/>
      <c r="D114" s="5"/>
    </row>
    <row r="115" spans="1:4" x14ac:dyDescent="0.25">
      <c r="A115" s="6"/>
      <c r="B115" s="5"/>
      <c r="C115" s="41"/>
      <c r="D115" s="5"/>
    </row>
    <row r="116" spans="1:4" x14ac:dyDescent="0.25">
      <c r="A116" s="6"/>
      <c r="B116" s="5"/>
      <c r="C116" s="41"/>
      <c r="D116" s="5"/>
    </row>
    <row r="117" spans="1:4" x14ac:dyDescent="0.25">
      <c r="A117" s="6"/>
      <c r="B117" s="5"/>
      <c r="C117" s="41"/>
      <c r="D117" s="5"/>
    </row>
    <row r="118" spans="1:4" x14ac:dyDescent="0.25">
      <c r="A118" s="6"/>
      <c r="B118" s="5"/>
      <c r="C118" s="41"/>
      <c r="D118" s="5"/>
    </row>
    <row r="119" spans="1:4" x14ac:dyDescent="0.25">
      <c r="A119" s="6"/>
      <c r="B119" s="5"/>
      <c r="C119" s="41"/>
      <c r="D119" s="5"/>
    </row>
    <row r="120" spans="1:4" x14ac:dyDescent="0.25">
      <c r="A120" s="6"/>
      <c r="B120" s="5"/>
      <c r="C120" s="41"/>
      <c r="D120" s="5"/>
    </row>
    <row r="121" spans="1:4" x14ac:dyDescent="0.25">
      <c r="A121" s="6"/>
      <c r="B121" s="5"/>
      <c r="C121" s="41"/>
      <c r="D121" s="5"/>
    </row>
    <row r="122" spans="1:4" x14ac:dyDescent="0.25">
      <c r="C122" s="92"/>
      <c r="D122" s="92"/>
    </row>
    <row r="123" spans="1:4" x14ac:dyDescent="0.25">
      <c r="C123" s="92"/>
      <c r="D123" s="92"/>
    </row>
    <row r="124" spans="1:4" x14ac:dyDescent="0.25">
      <c r="C124" s="92"/>
      <c r="D124" s="92"/>
    </row>
    <row r="125" spans="1:4" x14ac:dyDescent="0.25">
      <c r="C125" s="92"/>
      <c r="D125" s="92"/>
    </row>
    <row r="126" spans="1:4" x14ac:dyDescent="0.25">
      <c r="C126" s="92"/>
      <c r="D126" s="92"/>
    </row>
    <row r="127" spans="1:4" x14ac:dyDescent="0.25">
      <c r="C127" s="92"/>
      <c r="D127" s="92"/>
    </row>
    <row r="128" spans="1:4" x14ac:dyDescent="0.25">
      <c r="C128" s="92"/>
      <c r="D128" s="92"/>
    </row>
    <row r="129" spans="3:4" x14ac:dyDescent="0.25">
      <c r="C129" s="92"/>
      <c r="D129" s="92"/>
    </row>
    <row r="130" spans="3:4" x14ac:dyDescent="0.25">
      <c r="C130" s="92"/>
      <c r="D130" s="92"/>
    </row>
    <row r="131" spans="3:4" x14ac:dyDescent="0.25">
      <c r="C131" s="92"/>
      <c r="D131" s="92"/>
    </row>
    <row r="132" spans="3:4" x14ac:dyDescent="0.25">
      <c r="C132" s="92"/>
      <c r="D132" s="92"/>
    </row>
    <row r="133" spans="3:4" x14ac:dyDescent="0.25">
      <c r="C133" s="92"/>
      <c r="D133" s="92"/>
    </row>
    <row r="134" spans="3:4" x14ac:dyDescent="0.25">
      <c r="C134" s="92"/>
      <c r="D134" s="92"/>
    </row>
    <row r="135" spans="3:4" x14ac:dyDescent="0.25">
      <c r="C135" s="92"/>
      <c r="D135" s="92"/>
    </row>
    <row r="136" spans="3:4" x14ac:dyDescent="0.25">
      <c r="C136" s="92"/>
      <c r="D136" s="92"/>
    </row>
    <row r="137" spans="3:4" x14ac:dyDescent="0.25">
      <c r="C137" s="92"/>
      <c r="D137" s="92"/>
    </row>
    <row r="138" spans="3:4" x14ac:dyDescent="0.25">
      <c r="C138" s="92"/>
      <c r="D138" s="92"/>
    </row>
    <row r="139" spans="3:4" x14ac:dyDescent="0.25">
      <c r="C139" s="92"/>
      <c r="D139" s="92"/>
    </row>
    <row r="140" spans="3:4" x14ac:dyDescent="0.25">
      <c r="C140" s="92"/>
      <c r="D140" s="92"/>
    </row>
    <row r="141" spans="3:4" x14ac:dyDescent="0.25">
      <c r="C141" s="92"/>
      <c r="D141" s="92"/>
    </row>
    <row r="142" spans="3:4" x14ac:dyDescent="0.25">
      <c r="C142" s="92"/>
      <c r="D142" s="92"/>
    </row>
    <row r="143" spans="3:4" x14ac:dyDescent="0.25">
      <c r="C143" s="92"/>
      <c r="D143" s="92"/>
    </row>
    <row r="144" spans="3:4" x14ac:dyDescent="0.25">
      <c r="C144" s="92"/>
      <c r="D144" s="92"/>
    </row>
    <row r="145" spans="3:4" x14ac:dyDescent="0.25">
      <c r="C145" s="92"/>
      <c r="D145" s="92"/>
    </row>
    <row r="146" spans="3:4" x14ac:dyDescent="0.25">
      <c r="C146" s="92"/>
      <c r="D146" s="92"/>
    </row>
    <row r="147" spans="3:4" x14ac:dyDescent="0.25">
      <c r="C147" s="92"/>
      <c r="D147" s="92"/>
    </row>
    <row r="148" spans="3:4" x14ac:dyDescent="0.25">
      <c r="C148" s="92"/>
      <c r="D148" s="92"/>
    </row>
    <row r="149" spans="3:4" x14ac:dyDescent="0.25">
      <c r="C149" s="92"/>
      <c r="D149" s="92"/>
    </row>
    <row r="150" spans="3:4" x14ac:dyDescent="0.25">
      <c r="C150" s="92"/>
      <c r="D150" s="92"/>
    </row>
    <row r="151" spans="3:4" x14ac:dyDescent="0.25">
      <c r="C151" s="92"/>
      <c r="D151" s="92"/>
    </row>
    <row r="152" spans="3:4" x14ac:dyDescent="0.25">
      <c r="C152" s="92"/>
      <c r="D152" s="92"/>
    </row>
    <row r="153" spans="3:4" x14ac:dyDescent="0.25">
      <c r="C153" s="92"/>
      <c r="D153" s="92"/>
    </row>
    <row r="154" spans="3:4" x14ac:dyDescent="0.25">
      <c r="C154" s="92"/>
      <c r="D154" s="92"/>
    </row>
    <row r="155" spans="3:4" x14ac:dyDescent="0.25">
      <c r="C155" s="92"/>
      <c r="D155" s="92"/>
    </row>
    <row r="156" spans="3:4" x14ac:dyDescent="0.25">
      <c r="C156" s="92"/>
      <c r="D156" s="92"/>
    </row>
    <row r="157" spans="3:4" x14ac:dyDescent="0.25">
      <c r="C157" s="92"/>
      <c r="D157" s="92"/>
    </row>
    <row r="158" spans="3:4" x14ac:dyDescent="0.25">
      <c r="C158" s="92"/>
      <c r="D158" s="92"/>
    </row>
    <row r="159" spans="3:4" x14ac:dyDescent="0.25">
      <c r="C159" s="92"/>
      <c r="D159" s="92"/>
    </row>
    <row r="160" spans="3:4" x14ac:dyDescent="0.25">
      <c r="C160" s="92"/>
      <c r="D160" s="92"/>
    </row>
    <row r="161" spans="3:4" x14ac:dyDescent="0.25">
      <c r="C161" s="92"/>
      <c r="D161" s="92"/>
    </row>
    <row r="162" spans="3:4" x14ac:dyDescent="0.25">
      <c r="C162" s="92"/>
      <c r="D162" s="92"/>
    </row>
    <row r="163" spans="3:4" x14ac:dyDescent="0.25">
      <c r="C163" s="92"/>
      <c r="D163" s="92"/>
    </row>
    <row r="164" spans="3:4" x14ac:dyDescent="0.25">
      <c r="C164" s="92"/>
      <c r="D164" s="92"/>
    </row>
    <row r="165" spans="3:4" x14ac:dyDescent="0.25">
      <c r="C165" s="92"/>
      <c r="D165" s="92"/>
    </row>
    <row r="166" spans="3:4" x14ac:dyDescent="0.25">
      <c r="C166" s="92"/>
      <c r="D166" s="92"/>
    </row>
    <row r="167" spans="3:4" x14ac:dyDescent="0.25">
      <c r="C167" s="92"/>
      <c r="D167" s="92"/>
    </row>
    <row r="168" spans="3:4" x14ac:dyDescent="0.25">
      <c r="C168" s="92"/>
      <c r="D168" s="92"/>
    </row>
    <row r="169" spans="3:4" x14ac:dyDescent="0.25">
      <c r="C169" s="92"/>
      <c r="D169" s="92"/>
    </row>
    <row r="170" spans="3:4" x14ac:dyDescent="0.25">
      <c r="C170" s="92"/>
      <c r="D170" s="92"/>
    </row>
    <row r="171" spans="3:4" x14ac:dyDescent="0.25">
      <c r="C171" s="92"/>
      <c r="D171" s="92"/>
    </row>
    <row r="172" spans="3:4" x14ac:dyDescent="0.25">
      <c r="C172" s="92"/>
      <c r="D172" s="92"/>
    </row>
    <row r="173" spans="3:4" x14ac:dyDescent="0.25">
      <c r="C173" s="92"/>
      <c r="D173" s="92"/>
    </row>
    <row r="174" spans="3:4" x14ac:dyDescent="0.25">
      <c r="C174" s="92"/>
      <c r="D174" s="92"/>
    </row>
    <row r="175" spans="3:4" x14ac:dyDescent="0.25">
      <c r="C175" s="92"/>
      <c r="D175" s="92"/>
    </row>
    <row r="176" spans="3:4" x14ac:dyDescent="0.25">
      <c r="C176" s="92"/>
      <c r="D176" s="92"/>
    </row>
    <row r="177" spans="3:4" x14ac:dyDescent="0.25">
      <c r="C177" s="92"/>
      <c r="D177" s="92"/>
    </row>
    <row r="178" spans="3:4" x14ac:dyDescent="0.25">
      <c r="C178" s="92"/>
      <c r="D178" s="92"/>
    </row>
    <row r="179" spans="3:4" x14ac:dyDescent="0.25">
      <c r="C179" s="92"/>
      <c r="D179" s="92"/>
    </row>
    <row r="180" spans="3:4" x14ac:dyDescent="0.25">
      <c r="C180" s="92"/>
      <c r="D180" s="92"/>
    </row>
    <row r="181" spans="3:4" x14ac:dyDescent="0.25">
      <c r="C181" s="92"/>
      <c r="D181" s="92"/>
    </row>
    <row r="182" spans="3:4" x14ac:dyDescent="0.25">
      <c r="C182" s="92"/>
      <c r="D182" s="92"/>
    </row>
    <row r="183" spans="3:4" x14ac:dyDescent="0.25">
      <c r="C183" s="92"/>
      <c r="D183" s="92"/>
    </row>
    <row r="184" spans="3:4" x14ac:dyDescent="0.25">
      <c r="C184" s="92"/>
      <c r="D184" s="92"/>
    </row>
    <row r="185" spans="3:4" x14ac:dyDescent="0.25">
      <c r="C185" s="92"/>
      <c r="D185" s="92"/>
    </row>
    <row r="186" spans="3:4" x14ac:dyDescent="0.25">
      <c r="C186" s="92"/>
      <c r="D186" s="92"/>
    </row>
    <row r="187" spans="3:4" x14ac:dyDescent="0.25">
      <c r="C187" s="92"/>
      <c r="D187" s="92"/>
    </row>
    <row r="188" spans="3:4" x14ac:dyDescent="0.25">
      <c r="C188" s="92"/>
      <c r="D188" s="92"/>
    </row>
    <row r="189" spans="3:4" x14ac:dyDescent="0.25">
      <c r="C189" s="92"/>
      <c r="D189" s="92"/>
    </row>
    <row r="190" spans="3:4" x14ac:dyDescent="0.25">
      <c r="C190" s="92"/>
      <c r="D190" s="92"/>
    </row>
    <row r="191" spans="3:4" x14ac:dyDescent="0.25">
      <c r="C191" s="92"/>
      <c r="D191" s="92"/>
    </row>
    <row r="192" spans="3:4" x14ac:dyDescent="0.25">
      <c r="C192" s="92"/>
      <c r="D192" s="92"/>
    </row>
    <row r="193" spans="3:4" x14ac:dyDescent="0.25">
      <c r="C193" s="92"/>
      <c r="D193" s="92"/>
    </row>
    <row r="194" spans="3:4" x14ac:dyDescent="0.25">
      <c r="C194" s="92"/>
      <c r="D194" s="92"/>
    </row>
    <row r="195" spans="3:4" x14ac:dyDescent="0.25">
      <c r="C195" s="92"/>
      <c r="D195" s="92"/>
    </row>
    <row r="196" spans="3:4" x14ac:dyDescent="0.25">
      <c r="C196" s="92"/>
      <c r="D196" s="92"/>
    </row>
    <row r="197" spans="3:4" x14ac:dyDescent="0.25">
      <c r="C197" s="92"/>
      <c r="D197" s="92"/>
    </row>
    <row r="198" spans="3:4" x14ac:dyDescent="0.25">
      <c r="C198" s="92"/>
      <c r="D198" s="92"/>
    </row>
    <row r="199" spans="3:4" x14ac:dyDescent="0.25">
      <c r="C199" s="92"/>
      <c r="D199" s="92"/>
    </row>
    <row r="200" spans="3:4" x14ac:dyDescent="0.25">
      <c r="C200" s="92"/>
      <c r="D200" s="92"/>
    </row>
    <row r="201" spans="3:4" x14ac:dyDescent="0.25">
      <c r="C201" s="92"/>
      <c r="D201" s="92"/>
    </row>
    <row r="202" spans="3:4" x14ac:dyDescent="0.25">
      <c r="C202" s="92"/>
      <c r="D202" s="92"/>
    </row>
    <row r="203" spans="3:4" x14ac:dyDescent="0.25">
      <c r="C203" s="92"/>
      <c r="D203" s="92"/>
    </row>
    <row r="204" spans="3:4" x14ac:dyDescent="0.25">
      <c r="C204" s="92"/>
      <c r="D204" s="92"/>
    </row>
    <row r="205" spans="3:4" x14ac:dyDescent="0.25">
      <c r="C205" s="92"/>
      <c r="D205" s="92"/>
    </row>
    <row r="206" spans="3:4" x14ac:dyDescent="0.25">
      <c r="C206" s="92"/>
      <c r="D206" s="92"/>
    </row>
    <row r="207" spans="3:4" x14ac:dyDescent="0.25">
      <c r="C207" s="92"/>
      <c r="D207" s="92"/>
    </row>
    <row r="208" spans="3:4" x14ac:dyDescent="0.25">
      <c r="C208" s="92"/>
      <c r="D208" s="92"/>
    </row>
    <row r="209" spans="3:4" x14ac:dyDescent="0.25">
      <c r="C209" s="92"/>
      <c r="D209" s="92"/>
    </row>
    <row r="210" spans="3:4" x14ac:dyDescent="0.25">
      <c r="C210" s="92"/>
      <c r="D210" s="92"/>
    </row>
    <row r="211" spans="3:4" x14ac:dyDescent="0.25">
      <c r="C211" s="92"/>
      <c r="D211" s="92"/>
    </row>
    <row r="212" spans="3:4" x14ac:dyDescent="0.25">
      <c r="C212" s="92"/>
      <c r="D212" s="92"/>
    </row>
    <row r="213" spans="3:4" x14ac:dyDescent="0.25">
      <c r="C213" s="92"/>
      <c r="D213" s="92"/>
    </row>
    <row r="214" spans="3:4" x14ac:dyDescent="0.25">
      <c r="C214" s="92"/>
      <c r="D214" s="92"/>
    </row>
    <row r="215" spans="3:4" x14ac:dyDescent="0.25">
      <c r="C215" s="92"/>
      <c r="D215" s="92"/>
    </row>
    <row r="216" spans="3:4" x14ac:dyDescent="0.25">
      <c r="C216" s="92"/>
      <c r="D216" s="92"/>
    </row>
    <row r="217" spans="3:4" x14ac:dyDescent="0.25">
      <c r="C217" s="92"/>
      <c r="D217" s="92"/>
    </row>
    <row r="218" spans="3:4" x14ac:dyDescent="0.25">
      <c r="C218" s="92"/>
      <c r="D218" s="92"/>
    </row>
    <row r="219" spans="3:4" x14ac:dyDescent="0.25">
      <c r="C219" s="92"/>
      <c r="D219" s="92"/>
    </row>
    <row r="220" spans="3:4" x14ac:dyDescent="0.25">
      <c r="C220" s="92"/>
      <c r="D220" s="92"/>
    </row>
    <row r="221" spans="3:4" x14ac:dyDescent="0.25">
      <c r="C221" s="92"/>
      <c r="D221" s="92"/>
    </row>
    <row r="222" spans="3:4" x14ac:dyDescent="0.25">
      <c r="C222" s="92"/>
      <c r="D222" s="92"/>
    </row>
    <row r="223" spans="3:4" x14ac:dyDescent="0.25">
      <c r="C223" s="92"/>
      <c r="D223" s="92"/>
    </row>
    <row r="224" spans="3:4" x14ac:dyDescent="0.25">
      <c r="C224" s="92"/>
      <c r="D224" s="92"/>
    </row>
    <row r="225" spans="3:4" x14ac:dyDescent="0.25">
      <c r="C225" s="92"/>
      <c r="D225" s="92"/>
    </row>
    <row r="226" spans="3:4" x14ac:dyDescent="0.25">
      <c r="C226" s="92"/>
      <c r="D226" s="92"/>
    </row>
    <row r="227" spans="3:4" x14ac:dyDescent="0.25">
      <c r="C227" s="92"/>
      <c r="D227" s="92"/>
    </row>
    <row r="228" spans="3:4" x14ac:dyDescent="0.25">
      <c r="C228" s="92"/>
      <c r="D228" s="92"/>
    </row>
    <row r="229" spans="3:4" x14ac:dyDescent="0.25">
      <c r="C229" s="92"/>
      <c r="D229" s="92"/>
    </row>
    <row r="230" spans="3:4" x14ac:dyDescent="0.25">
      <c r="C230" s="92"/>
      <c r="D230" s="92"/>
    </row>
    <row r="231" spans="3:4" x14ac:dyDescent="0.25">
      <c r="C231" s="92"/>
      <c r="D231" s="92"/>
    </row>
    <row r="232" spans="3:4" x14ac:dyDescent="0.25">
      <c r="C232" s="92"/>
      <c r="D232" s="92"/>
    </row>
    <row r="233" spans="3:4" x14ac:dyDescent="0.25">
      <c r="C233" s="92"/>
      <c r="D233" s="92"/>
    </row>
    <row r="234" spans="3:4" x14ac:dyDescent="0.25">
      <c r="C234" s="92"/>
      <c r="D234" s="92"/>
    </row>
    <row r="235" spans="3:4" x14ac:dyDescent="0.25">
      <c r="C235" s="92"/>
      <c r="D235" s="92"/>
    </row>
    <row r="236" spans="3:4" x14ac:dyDescent="0.25">
      <c r="C236" s="92"/>
      <c r="D236" s="92"/>
    </row>
    <row r="237" spans="3:4" x14ac:dyDescent="0.25">
      <c r="C237" s="92"/>
      <c r="D237" s="92"/>
    </row>
    <row r="238" spans="3:4" x14ac:dyDescent="0.25">
      <c r="C238" s="92"/>
      <c r="D238" s="92"/>
    </row>
    <row r="239" spans="3:4" x14ac:dyDescent="0.25">
      <c r="C239" s="92"/>
      <c r="D239" s="92"/>
    </row>
    <row r="240" spans="3:4" x14ac:dyDescent="0.25">
      <c r="C240" s="92"/>
      <c r="D240" s="92"/>
    </row>
    <row r="241" spans="3:4" x14ac:dyDescent="0.25">
      <c r="C241" s="92"/>
      <c r="D241" s="92"/>
    </row>
    <row r="242" spans="3:4" x14ac:dyDescent="0.25">
      <c r="C242" s="92"/>
      <c r="D242" s="92"/>
    </row>
    <row r="243" spans="3:4" x14ac:dyDescent="0.25">
      <c r="C243" s="92"/>
      <c r="D243" s="92"/>
    </row>
    <row r="244" spans="3:4" x14ac:dyDescent="0.25">
      <c r="C244" s="92"/>
      <c r="D244" s="92"/>
    </row>
    <row r="245" spans="3:4" x14ac:dyDescent="0.25">
      <c r="C245" s="92"/>
      <c r="D245" s="92"/>
    </row>
    <row r="246" spans="3:4" x14ac:dyDescent="0.25">
      <c r="C246" s="92"/>
      <c r="D246" s="92"/>
    </row>
    <row r="247" spans="3:4" x14ac:dyDescent="0.25">
      <c r="C247" s="92"/>
      <c r="D247" s="92"/>
    </row>
    <row r="248" spans="3:4" x14ac:dyDescent="0.25">
      <c r="C248" s="92"/>
      <c r="D248" s="92"/>
    </row>
    <row r="249" spans="3:4" x14ac:dyDescent="0.25">
      <c r="C249" s="92"/>
      <c r="D249" s="92"/>
    </row>
    <row r="250" spans="3:4" x14ac:dyDescent="0.25">
      <c r="C250" s="92"/>
      <c r="D250" s="92"/>
    </row>
    <row r="251" spans="3:4" x14ac:dyDescent="0.25">
      <c r="C251" s="92"/>
      <c r="D251" s="92"/>
    </row>
    <row r="252" spans="3:4" x14ac:dyDescent="0.25">
      <c r="C252" s="92"/>
      <c r="D252" s="92"/>
    </row>
    <row r="253" spans="3:4" x14ac:dyDescent="0.25">
      <c r="C253" s="92"/>
      <c r="D253" s="92"/>
    </row>
    <row r="254" spans="3:4" x14ac:dyDescent="0.25">
      <c r="C254" s="92"/>
      <c r="D254" s="92"/>
    </row>
    <row r="255" spans="3:4" x14ac:dyDescent="0.25">
      <c r="C255" s="92"/>
      <c r="D255" s="92"/>
    </row>
    <row r="256" spans="3:4" x14ac:dyDescent="0.25">
      <c r="C256" s="92"/>
      <c r="D256" s="92"/>
    </row>
    <row r="257" spans="3:4" x14ac:dyDescent="0.25">
      <c r="C257" s="92"/>
      <c r="D257" s="92"/>
    </row>
    <row r="258" spans="3:4" x14ac:dyDescent="0.25">
      <c r="C258" s="92"/>
      <c r="D258" s="92"/>
    </row>
    <row r="259" spans="3:4" x14ac:dyDescent="0.25">
      <c r="C259" s="92"/>
      <c r="D259" s="92"/>
    </row>
    <row r="260" spans="3:4" x14ac:dyDescent="0.25">
      <c r="C260" s="92"/>
      <c r="D260" s="92"/>
    </row>
    <row r="261" spans="3:4" x14ac:dyDescent="0.25">
      <c r="C261" s="92"/>
      <c r="D261" s="92"/>
    </row>
    <row r="262" spans="3:4" x14ac:dyDescent="0.25">
      <c r="C262" s="92"/>
      <c r="D262" s="92"/>
    </row>
    <row r="263" spans="3:4" x14ac:dyDescent="0.25">
      <c r="C263" s="92"/>
      <c r="D263" s="92"/>
    </row>
    <row r="264" spans="3:4" x14ac:dyDescent="0.25">
      <c r="C264" s="92"/>
      <c r="D264" s="92"/>
    </row>
    <row r="265" spans="3:4" x14ac:dyDescent="0.25">
      <c r="C265" s="92"/>
      <c r="D265" s="92"/>
    </row>
    <row r="266" spans="3:4" x14ac:dyDescent="0.25">
      <c r="C266" s="92"/>
      <c r="D266" s="92"/>
    </row>
    <row r="267" spans="3:4" x14ac:dyDescent="0.25">
      <c r="C267" s="92"/>
      <c r="D267" s="92"/>
    </row>
    <row r="268" spans="3:4" x14ac:dyDescent="0.25">
      <c r="C268" s="92"/>
      <c r="D268" s="92"/>
    </row>
    <row r="269" spans="3:4" x14ac:dyDescent="0.25">
      <c r="C269" s="92"/>
      <c r="D269" s="92"/>
    </row>
    <row r="270" spans="3:4" x14ac:dyDescent="0.25">
      <c r="C270" s="92"/>
      <c r="D270" s="92"/>
    </row>
    <row r="271" spans="3:4" x14ac:dyDescent="0.25">
      <c r="C271" s="92"/>
      <c r="D271" s="92"/>
    </row>
    <row r="272" spans="3:4" x14ac:dyDescent="0.25">
      <c r="C272" s="92"/>
      <c r="D272" s="92"/>
    </row>
    <row r="273" spans="3:4" x14ac:dyDescent="0.25">
      <c r="C273" s="92"/>
      <c r="D273" s="92"/>
    </row>
    <row r="274" spans="3:4" x14ac:dyDescent="0.25">
      <c r="C274" s="92"/>
      <c r="D274" s="92"/>
    </row>
    <row r="275" spans="3:4" x14ac:dyDescent="0.25">
      <c r="C275" s="92"/>
      <c r="D275" s="92"/>
    </row>
    <row r="276" spans="3:4" x14ac:dyDescent="0.25">
      <c r="C276" s="92"/>
      <c r="D276" s="92"/>
    </row>
    <row r="277" spans="3:4" x14ac:dyDescent="0.25">
      <c r="C277" s="92"/>
      <c r="D277" s="92"/>
    </row>
    <row r="278" spans="3:4" x14ac:dyDescent="0.25">
      <c r="C278" s="92"/>
      <c r="D278" s="92"/>
    </row>
    <row r="279" spans="3:4" x14ac:dyDescent="0.25">
      <c r="C279" s="92"/>
      <c r="D279" s="92"/>
    </row>
    <row r="280" spans="3:4" x14ac:dyDescent="0.25">
      <c r="C280" s="92"/>
      <c r="D280" s="92"/>
    </row>
    <row r="281" spans="3:4" x14ac:dyDescent="0.25">
      <c r="C281" s="92"/>
      <c r="D281" s="92"/>
    </row>
    <row r="282" spans="3:4" x14ac:dyDescent="0.25">
      <c r="C282" s="92"/>
      <c r="D282" s="92"/>
    </row>
    <row r="283" spans="3:4" x14ac:dyDescent="0.25">
      <c r="C283" s="92"/>
      <c r="D283" s="92"/>
    </row>
    <row r="284" spans="3:4" x14ac:dyDescent="0.25">
      <c r="C284" s="92"/>
      <c r="D284" s="92"/>
    </row>
    <row r="285" spans="3:4" x14ac:dyDescent="0.25">
      <c r="C285" s="92"/>
      <c r="D285" s="92"/>
    </row>
    <row r="286" spans="3:4" x14ac:dyDescent="0.25">
      <c r="C286" s="92"/>
      <c r="D286" s="92"/>
    </row>
    <row r="287" spans="3:4" x14ac:dyDescent="0.25">
      <c r="C287" s="92"/>
      <c r="D287" s="92"/>
    </row>
    <row r="288" spans="3:4" x14ac:dyDescent="0.25">
      <c r="C288" s="92"/>
      <c r="D288" s="92"/>
    </row>
    <row r="289" spans="3:4" x14ac:dyDescent="0.25">
      <c r="C289" s="92"/>
      <c r="D289" s="92"/>
    </row>
    <row r="290" spans="3:4" x14ac:dyDescent="0.25">
      <c r="C290" s="92"/>
      <c r="D290" s="92"/>
    </row>
    <row r="291" spans="3:4" x14ac:dyDescent="0.25">
      <c r="C291" s="92"/>
      <c r="D291" s="92"/>
    </row>
    <row r="292" spans="3:4" x14ac:dyDescent="0.25">
      <c r="C292" s="92"/>
      <c r="D292" s="92"/>
    </row>
    <row r="293" spans="3:4" x14ac:dyDescent="0.25">
      <c r="C293" s="92"/>
      <c r="D293" s="92"/>
    </row>
    <row r="294" spans="3:4" x14ac:dyDescent="0.25">
      <c r="C294" s="92"/>
      <c r="D294" s="92"/>
    </row>
    <row r="295" spans="3:4" x14ac:dyDescent="0.25">
      <c r="C295" s="92"/>
      <c r="D295" s="92"/>
    </row>
    <row r="296" spans="3:4" x14ac:dyDescent="0.25">
      <c r="C296" s="92"/>
      <c r="D296" s="92"/>
    </row>
    <row r="297" spans="3:4" x14ac:dyDescent="0.25">
      <c r="C297" s="92"/>
      <c r="D297" s="92"/>
    </row>
    <row r="298" spans="3:4" x14ac:dyDescent="0.25">
      <c r="C298" s="92"/>
      <c r="D298" s="92"/>
    </row>
    <row r="299" spans="3:4" x14ac:dyDescent="0.25">
      <c r="C299" s="92"/>
      <c r="D299" s="92"/>
    </row>
    <row r="300" spans="3:4" x14ac:dyDescent="0.25">
      <c r="C300" s="92"/>
      <c r="D300" s="92"/>
    </row>
    <row r="301" spans="3:4" x14ac:dyDescent="0.25">
      <c r="C301" s="92"/>
      <c r="D301" s="92"/>
    </row>
    <row r="302" spans="3:4" x14ac:dyDescent="0.25">
      <c r="C302" s="92"/>
      <c r="D302" s="92"/>
    </row>
    <row r="303" spans="3:4" x14ac:dyDescent="0.25">
      <c r="C303" s="92"/>
      <c r="D303" s="92"/>
    </row>
    <row r="304" spans="3:4" x14ac:dyDescent="0.25">
      <c r="C304" s="92"/>
      <c r="D304" s="92"/>
    </row>
    <row r="305" spans="3:4" x14ac:dyDescent="0.25">
      <c r="C305" s="92"/>
      <c r="D305" s="92"/>
    </row>
    <row r="306" spans="3:4" x14ac:dyDescent="0.25">
      <c r="C306" s="92"/>
      <c r="D306" s="92"/>
    </row>
    <row r="307" spans="3:4" x14ac:dyDescent="0.25">
      <c r="C307" s="92"/>
      <c r="D307" s="92"/>
    </row>
    <row r="308" spans="3:4" x14ac:dyDescent="0.25">
      <c r="C308" s="92"/>
      <c r="D308" s="92"/>
    </row>
    <row r="309" spans="3:4" x14ac:dyDescent="0.25">
      <c r="C309" s="92"/>
      <c r="D309" s="92"/>
    </row>
    <row r="310" spans="3:4" x14ac:dyDescent="0.25">
      <c r="C310" s="92"/>
      <c r="D310" s="92"/>
    </row>
    <row r="311" spans="3:4" x14ac:dyDescent="0.25">
      <c r="C311" s="92"/>
      <c r="D311" s="92"/>
    </row>
    <row r="312" spans="3:4" x14ac:dyDescent="0.25">
      <c r="C312" s="92"/>
      <c r="D312" s="92"/>
    </row>
    <row r="313" spans="3:4" x14ac:dyDescent="0.25">
      <c r="C313" s="92"/>
      <c r="D313" s="92"/>
    </row>
    <row r="314" spans="3:4" x14ac:dyDescent="0.25">
      <c r="C314" s="92"/>
      <c r="D314" s="92"/>
    </row>
    <row r="315" spans="3:4" x14ac:dyDescent="0.25">
      <c r="C315" s="92"/>
      <c r="D315" s="92"/>
    </row>
    <row r="316" spans="3:4" x14ac:dyDescent="0.25">
      <c r="C316" s="92"/>
      <c r="D316" s="92"/>
    </row>
    <row r="317" spans="3:4" x14ac:dyDescent="0.25">
      <c r="C317" s="92"/>
      <c r="D317" s="92"/>
    </row>
    <row r="318" spans="3:4" x14ac:dyDescent="0.25">
      <c r="C318" s="92"/>
      <c r="D318" s="92"/>
    </row>
    <row r="319" spans="3:4" x14ac:dyDescent="0.25">
      <c r="C319" s="92"/>
      <c r="D319" s="92"/>
    </row>
    <row r="320" spans="3:4" x14ac:dyDescent="0.25">
      <c r="C320" s="92"/>
      <c r="D320" s="92"/>
    </row>
    <row r="321" spans="3:4" x14ac:dyDescent="0.25">
      <c r="C321" s="92"/>
      <c r="D321" s="92"/>
    </row>
    <row r="322" spans="3:4" x14ac:dyDescent="0.25">
      <c r="C322" s="92"/>
      <c r="D322" s="92"/>
    </row>
    <row r="323" spans="3:4" x14ac:dyDescent="0.25">
      <c r="C323" s="92"/>
      <c r="D323" s="92"/>
    </row>
    <row r="324" spans="3:4" x14ac:dyDescent="0.25">
      <c r="C324" s="92"/>
      <c r="D324" s="92"/>
    </row>
    <row r="325" spans="3:4" x14ac:dyDescent="0.25">
      <c r="C325" s="92"/>
      <c r="D325" s="92"/>
    </row>
    <row r="326" spans="3:4" x14ac:dyDescent="0.25">
      <c r="C326" s="92"/>
      <c r="D326" s="92"/>
    </row>
    <row r="327" spans="3:4" x14ac:dyDescent="0.25">
      <c r="C327" s="92"/>
      <c r="D327" s="92"/>
    </row>
    <row r="328" spans="3:4" x14ac:dyDescent="0.25">
      <c r="C328" s="92"/>
      <c r="D328" s="92"/>
    </row>
    <row r="329" spans="3:4" x14ac:dyDescent="0.25">
      <c r="C329" s="92"/>
      <c r="D329" s="92"/>
    </row>
    <row r="330" spans="3:4" x14ac:dyDescent="0.25">
      <c r="C330" s="92"/>
      <c r="D330" s="92"/>
    </row>
    <row r="331" spans="3:4" x14ac:dyDescent="0.25">
      <c r="C331" s="92"/>
      <c r="D331" s="92"/>
    </row>
    <row r="332" spans="3:4" x14ac:dyDescent="0.25">
      <c r="C332" s="92"/>
      <c r="D332" s="92"/>
    </row>
    <row r="333" spans="3:4" x14ac:dyDescent="0.25">
      <c r="C333" s="92"/>
      <c r="D333" s="92"/>
    </row>
    <row r="334" spans="3:4" x14ac:dyDescent="0.25">
      <c r="C334" s="92"/>
      <c r="D334" s="92"/>
    </row>
    <row r="335" spans="3:4" x14ac:dyDescent="0.25">
      <c r="C335" s="92"/>
      <c r="D335" s="92"/>
    </row>
    <row r="336" spans="3:4" x14ac:dyDescent="0.25">
      <c r="C336" s="92"/>
      <c r="D336" s="92"/>
    </row>
    <row r="337" spans="3:4" x14ac:dyDescent="0.25">
      <c r="C337" s="92"/>
      <c r="D337" s="92"/>
    </row>
    <row r="338" spans="3:4" x14ac:dyDescent="0.25">
      <c r="C338" s="92"/>
      <c r="D338" s="92"/>
    </row>
    <row r="339" spans="3:4" x14ac:dyDescent="0.25">
      <c r="C339" s="92"/>
      <c r="D339" s="92"/>
    </row>
    <row r="340" spans="3:4" x14ac:dyDescent="0.25">
      <c r="C340" s="92"/>
      <c r="D340" s="92"/>
    </row>
    <row r="341" spans="3:4" x14ac:dyDescent="0.25">
      <c r="C341" s="92"/>
      <c r="D341" s="92"/>
    </row>
    <row r="342" spans="3:4" x14ac:dyDescent="0.25">
      <c r="C342" s="92"/>
      <c r="D342" s="92"/>
    </row>
    <row r="343" spans="3:4" x14ac:dyDescent="0.25">
      <c r="C343" s="92"/>
      <c r="D343" s="92"/>
    </row>
    <row r="344" spans="3:4" x14ac:dyDescent="0.25">
      <c r="C344" s="92"/>
      <c r="D344" s="92"/>
    </row>
    <row r="345" spans="3:4" x14ac:dyDescent="0.25">
      <c r="C345" s="92"/>
      <c r="D345" s="92"/>
    </row>
    <row r="346" spans="3:4" x14ac:dyDescent="0.25">
      <c r="C346" s="92"/>
      <c r="D346" s="92"/>
    </row>
    <row r="347" spans="3:4" x14ac:dyDescent="0.25">
      <c r="C347" s="92"/>
      <c r="D347" s="92"/>
    </row>
    <row r="348" spans="3:4" x14ac:dyDescent="0.25">
      <c r="C348" s="92"/>
      <c r="D348" s="92"/>
    </row>
    <row r="349" spans="3:4" x14ac:dyDescent="0.25">
      <c r="C349" s="92"/>
      <c r="D349" s="92"/>
    </row>
    <row r="350" spans="3:4" x14ac:dyDescent="0.25">
      <c r="C350" s="92"/>
      <c r="D350" s="92"/>
    </row>
    <row r="351" spans="3:4" x14ac:dyDescent="0.25">
      <c r="C351" s="92"/>
      <c r="D351" s="92"/>
    </row>
    <row r="352" spans="3:4" x14ac:dyDescent="0.25">
      <c r="C352" s="92"/>
      <c r="D352" s="92"/>
    </row>
    <row r="353" spans="3:4" x14ac:dyDescent="0.25">
      <c r="C353" s="92"/>
      <c r="D353" s="92"/>
    </row>
    <row r="354" spans="3:4" x14ac:dyDescent="0.25">
      <c r="C354" s="92"/>
      <c r="D354" s="92"/>
    </row>
    <row r="355" spans="3:4" x14ac:dyDescent="0.25">
      <c r="C355" s="92"/>
      <c r="D355" s="92"/>
    </row>
    <row r="356" spans="3:4" x14ac:dyDescent="0.25">
      <c r="C356" s="92"/>
      <c r="D356" s="92"/>
    </row>
    <row r="357" spans="3:4" x14ac:dyDescent="0.25">
      <c r="C357" s="92"/>
      <c r="D357" s="92"/>
    </row>
    <row r="358" spans="3:4" x14ac:dyDescent="0.25">
      <c r="C358" s="92"/>
      <c r="D358" s="92"/>
    </row>
    <row r="359" spans="3:4" x14ac:dyDescent="0.25">
      <c r="C359" s="92"/>
      <c r="D359" s="92"/>
    </row>
    <row r="360" spans="3:4" x14ac:dyDescent="0.25">
      <c r="C360" s="92"/>
      <c r="D360" s="92"/>
    </row>
    <row r="361" spans="3:4" x14ac:dyDescent="0.25">
      <c r="C361" s="92"/>
      <c r="D361" s="92"/>
    </row>
    <row r="362" spans="3:4" x14ac:dyDescent="0.25">
      <c r="C362" s="92"/>
      <c r="D362" s="92"/>
    </row>
    <row r="363" spans="3:4" x14ac:dyDescent="0.25">
      <c r="C363" s="92"/>
      <c r="D363" s="92"/>
    </row>
    <row r="364" spans="3:4" x14ac:dyDescent="0.25">
      <c r="C364" s="92"/>
      <c r="D364" s="92"/>
    </row>
    <row r="365" spans="3:4" x14ac:dyDescent="0.25">
      <c r="C365" s="92"/>
      <c r="D365" s="92"/>
    </row>
    <row r="366" spans="3:4" x14ac:dyDescent="0.25">
      <c r="C366" s="92"/>
      <c r="D366" s="92"/>
    </row>
    <row r="367" spans="3:4" x14ac:dyDescent="0.25">
      <c r="C367" s="92"/>
      <c r="D367" s="92"/>
    </row>
    <row r="368" spans="3:4" x14ac:dyDescent="0.25">
      <c r="C368" s="92"/>
      <c r="D368" s="92"/>
    </row>
    <row r="369" spans="3:4" x14ac:dyDescent="0.25">
      <c r="C369" s="92"/>
      <c r="D369" s="92"/>
    </row>
    <row r="370" spans="3:4" x14ac:dyDescent="0.25">
      <c r="C370" s="92"/>
      <c r="D370" s="92"/>
    </row>
    <row r="371" spans="3:4" x14ac:dyDescent="0.25">
      <c r="C371" s="92"/>
      <c r="D371" s="92"/>
    </row>
    <row r="372" spans="3:4" x14ac:dyDescent="0.25">
      <c r="C372" s="92"/>
      <c r="D372" s="92"/>
    </row>
    <row r="373" spans="3:4" x14ac:dyDescent="0.25">
      <c r="C373" s="92"/>
      <c r="D373" s="92"/>
    </row>
    <row r="374" spans="3:4" x14ac:dyDescent="0.25">
      <c r="C374" s="92"/>
      <c r="D374" s="92"/>
    </row>
    <row r="375" spans="3:4" x14ac:dyDescent="0.25">
      <c r="C375" s="92"/>
      <c r="D375" s="92"/>
    </row>
    <row r="376" spans="3:4" x14ac:dyDescent="0.25">
      <c r="C376" s="92"/>
      <c r="D376" s="92"/>
    </row>
    <row r="377" spans="3:4" x14ac:dyDescent="0.25">
      <c r="C377" s="92"/>
      <c r="D377" s="92"/>
    </row>
    <row r="378" spans="3:4" x14ac:dyDescent="0.25">
      <c r="C378" s="92"/>
      <c r="D378" s="92"/>
    </row>
    <row r="379" spans="3:4" x14ac:dyDescent="0.25">
      <c r="C379" s="92"/>
      <c r="D379" s="92"/>
    </row>
    <row r="380" spans="3:4" x14ac:dyDescent="0.25">
      <c r="C380" s="92"/>
      <c r="D380" s="92"/>
    </row>
    <row r="381" spans="3:4" x14ac:dyDescent="0.25">
      <c r="C381" s="92"/>
      <c r="D381" s="92"/>
    </row>
    <row r="382" spans="3:4" x14ac:dyDescent="0.25">
      <c r="C382" s="92"/>
      <c r="D382" s="92"/>
    </row>
    <row r="383" spans="3:4" x14ac:dyDescent="0.25">
      <c r="C383" s="92"/>
      <c r="D383" s="92"/>
    </row>
    <row r="384" spans="3:4" x14ac:dyDescent="0.25">
      <c r="C384" s="92"/>
      <c r="D384" s="92"/>
    </row>
    <row r="385" spans="3:4" x14ac:dyDescent="0.25">
      <c r="C385" s="92"/>
      <c r="D385" s="92"/>
    </row>
    <row r="386" spans="3:4" x14ac:dyDescent="0.25">
      <c r="C386" s="92"/>
      <c r="D386" s="92"/>
    </row>
    <row r="387" spans="3:4" x14ac:dyDescent="0.25">
      <c r="C387" s="92"/>
      <c r="D387" s="92"/>
    </row>
    <row r="388" spans="3:4" x14ac:dyDescent="0.25">
      <c r="C388" s="92"/>
      <c r="D388" s="92"/>
    </row>
    <row r="389" spans="3:4" x14ac:dyDescent="0.25">
      <c r="C389" s="92"/>
      <c r="D389" s="92"/>
    </row>
    <row r="390" spans="3:4" x14ac:dyDescent="0.25">
      <c r="C390" s="92"/>
      <c r="D390" s="92"/>
    </row>
    <row r="391" spans="3:4" x14ac:dyDescent="0.25">
      <c r="C391" s="92"/>
      <c r="D391" s="92"/>
    </row>
    <row r="392" spans="3:4" x14ac:dyDescent="0.25">
      <c r="C392" s="92"/>
      <c r="D392" s="92"/>
    </row>
    <row r="393" spans="3:4" x14ac:dyDescent="0.25">
      <c r="C393" s="92"/>
      <c r="D393" s="92"/>
    </row>
    <row r="394" spans="3:4" x14ac:dyDescent="0.25">
      <c r="C394" s="92"/>
      <c r="D394" s="92"/>
    </row>
    <row r="395" spans="3:4" x14ac:dyDescent="0.25">
      <c r="C395" s="92"/>
      <c r="D395" s="92"/>
    </row>
    <row r="396" spans="3:4" x14ac:dyDescent="0.25">
      <c r="C396" s="92"/>
      <c r="D396" s="92"/>
    </row>
    <row r="397" spans="3:4" x14ac:dyDescent="0.25">
      <c r="C397" s="92"/>
      <c r="D397" s="92"/>
    </row>
    <row r="398" spans="3:4" x14ac:dyDescent="0.25">
      <c r="C398" s="92"/>
      <c r="D398" s="92"/>
    </row>
    <row r="399" spans="3:4" x14ac:dyDescent="0.25">
      <c r="C399" s="92"/>
      <c r="D399" s="92"/>
    </row>
    <row r="400" spans="3:4" x14ac:dyDescent="0.25">
      <c r="C400" s="92"/>
      <c r="D400" s="92"/>
    </row>
    <row r="401" spans="3:4" x14ac:dyDescent="0.25">
      <c r="C401" s="92"/>
      <c r="D401" s="92"/>
    </row>
    <row r="402" spans="3:4" x14ac:dyDescent="0.25">
      <c r="C402" s="92"/>
      <c r="D402" s="92"/>
    </row>
    <row r="403" spans="3:4" x14ac:dyDescent="0.25">
      <c r="C403" s="92"/>
      <c r="D403" s="92"/>
    </row>
    <row r="404" spans="3:4" x14ac:dyDescent="0.25">
      <c r="C404" s="92"/>
      <c r="D404" s="92"/>
    </row>
    <row r="405" spans="3:4" x14ac:dyDescent="0.25">
      <c r="C405" s="92"/>
      <c r="D405" s="92"/>
    </row>
    <row r="406" spans="3:4" x14ac:dyDescent="0.25">
      <c r="C406" s="92"/>
      <c r="D406" s="92"/>
    </row>
    <row r="407" spans="3:4" x14ac:dyDescent="0.25">
      <c r="C407" s="92"/>
      <c r="D407" s="92"/>
    </row>
    <row r="408" spans="3:4" x14ac:dyDescent="0.25">
      <c r="C408" s="92"/>
      <c r="D408" s="92"/>
    </row>
    <row r="409" spans="3:4" x14ac:dyDescent="0.25">
      <c r="C409" s="92"/>
      <c r="D409" s="92"/>
    </row>
    <row r="410" spans="3:4" x14ac:dyDescent="0.25">
      <c r="C410" s="92"/>
      <c r="D410" s="92"/>
    </row>
    <row r="411" spans="3:4" x14ac:dyDescent="0.25">
      <c r="C411" s="92"/>
      <c r="D411" s="92"/>
    </row>
    <row r="412" spans="3:4" x14ac:dyDescent="0.25">
      <c r="C412" s="92"/>
      <c r="D412" s="92"/>
    </row>
    <row r="413" spans="3:4" x14ac:dyDescent="0.25">
      <c r="C413" s="92"/>
      <c r="D413" s="92"/>
    </row>
    <row r="414" spans="3:4" x14ac:dyDescent="0.25">
      <c r="C414" s="92"/>
      <c r="D414" s="92"/>
    </row>
    <row r="415" spans="3:4" x14ac:dyDescent="0.25">
      <c r="C415" s="92"/>
      <c r="D415" s="92"/>
    </row>
    <row r="416" spans="3:4" x14ac:dyDescent="0.25">
      <c r="C416" s="92"/>
      <c r="D416" s="92"/>
    </row>
    <row r="417" spans="3:4" x14ac:dyDescent="0.25">
      <c r="C417" s="92"/>
      <c r="D417" s="92"/>
    </row>
    <row r="418" spans="3:4" x14ac:dyDescent="0.25">
      <c r="C418" s="92"/>
      <c r="D418" s="92"/>
    </row>
    <row r="419" spans="3:4" x14ac:dyDescent="0.25">
      <c r="C419" s="92"/>
      <c r="D419" s="92"/>
    </row>
    <row r="420" spans="3:4" x14ac:dyDescent="0.25">
      <c r="C420" s="92"/>
      <c r="D420" s="92"/>
    </row>
    <row r="421" spans="3:4" x14ac:dyDescent="0.25">
      <c r="C421" s="92"/>
      <c r="D421" s="92"/>
    </row>
    <row r="422" spans="3:4" x14ac:dyDescent="0.25">
      <c r="C422" s="92"/>
      <c r="D422" s="92"/>
    </row>
    <row r="423" spans="3:4" x14ac:dyDescent="0.25">
      <c r="C423" s="92"/>
      <c r="D423" s="92"/>
    </row>
    <row r="424" spans="3:4" x14ac:dyDescent="0.25">
      <c r="C424" s="92"/>
      <c r="D424" s="92"/>
    </row>
    <row r="425" spans="3:4" x14ac:dyDescent="0.25">
      <c r="C425" s="92"/>
      <c r="D425" s="92"/>
    </row>
    <row r="426" spans="3:4" x14ac:dyDescent="0.25">
      <c r="C426" s="92"/>
      <c r="D426" s="92"/>
    </row>
    <row r="427" spans="3:4" x14ac:dyDescent="0.25">
      <c r="C427" s="92"/>
      <c r="D427" s="92"/>
    </row>
    <row r="428" spans="3:4" x14ac:dyDescent="0.25">
      <c r="C428" s="92"/>
      <c r="D428" s="92"/>
    </row>
    <row r="429" spans="3:4" x14ac:dyDescent="0.25">
      <c r="C429" s="92"/>
      <c r="D429" s="92"/>
    </row>
    <row r="430" spans="3:4" x14ac:dyDescent="0.25">
      <c r="C430" s="92"/>
      <c r="D430" s="92"/>
    </row>
    <row r="431" spans="3:4" x14ac:dyDescent="0.25">
      <c r="C431" s="92"/>
      <c r="D431" s="92"/>
    </row>
    <row r="432" spans="3:4" x14ac:dyDescent="0.25">
      <c r="C432" s="92"/>
      <c r="D432" s="92"/>
    </row>
    <row r="433" spans="3:4" x14ac:dyDescent="0.25">
      <c r="C433" s="92"/>
      <c r="D433" s="92"/>
    </row>
    <row r="434" spans="3:4" x14ac:dyDescent="0.25">
      <c r="C434" s="92"/>
      <c r="D434" s="92"/>
    </row>
    <row r="435" spans="3:4" x14ac:dyDescent="0.25">
      <c r="C435" s="92"/>
      <c r="D435" s="92"/>
    </row>
    <row r="436" spans="3:4" x14ac:dyDescent="0.25">
      <c r="C436" s="92"/>
      <c r="D436" s="92"/>
    </row>
    <row r="437" spans="3:4" x14ac:dyDescent="0.25">
      <c r="C437" s="92"/>
      <c r="D437" s="92"/>
    </row>
    <row r="438" spans="3:4" x14ac:dyDescent="0.25">
      <c r="C438" s="92"/>
      <c r="D438" s="92"/>
    </row>
    <row r="439" spans="3:4" x14ac:dyDescent="0.25">
      <c r="C439" s="92"/>
      <c r="D439" s="92"/>
    </row>
    <row r="440" spans="3:4" x14ac:dyDescent="0.25">
      <c r="C440" s="92"/>
      <c r="D440" s="92"/>
    </row>
    <row r="441" spans="3:4" x14ac:dyDescent="0.25">
      <c r="C441" s="92"/>
      <c r="D441" s="92"/>
    </row>
    <row r="442" spans="3:4" x14ac:dyDescent="0.25">
      <c r="C442" s="92"/>
      <c r="D442" s="92"/>
    </row>
    <row r="443" spans="3:4" x14ac:dyDescent="0.25">
      <c r="C443" s="92"/>
      <c r="D443" s="92"/>
    </row>
    <row r="444" spans="3:4" x14ac:dyDescent="0.25">
      <c r="C444" s="92"/>
      <c r="D444" s="92"/>
    </row>
    <row r="445" spans="3:4" x14ac:dyDescent="0.25">
      <c r="C445" s="92"/>
      <c r="D445" s="92"/>
    </row>
    <row r="446" spans="3:4" x14ac:dyDescent="0.25">
      <c r="C446" s="92"/>
      <c r="D446" s="92"/>
    </row>
    <row r="447" spans="3:4" x14ac:dyDescent="0.25">
      <c r="C447" s="92"/>
      <c r="D447" s="92"/>
    </row>
    <row r="448" spans="3:4" x14ac:dyDescent="0.25">
      <c r="C448" s="92"/>
      <c r="D448" s="92"/>
    </row>
    <row r="449" spans="3:4" x14ac:dyDescent="0.25">
      <c r="C449" s="92"/>
      <c r="D449" s="92"/>
    </row>
    <row r="450" spans="3:4" x14ac:dyDescent="0.25">
      <c r="C450" s="92"/>
      <c r="D450" s="92"/>
    </row>
    <row r="451" spans="3:4" x14ac:dyDescent="0.25">
      <c r="C451" s="92"/>
      <c r="D451" s="92"/>
    </row>
    <row r="452" spans="3:4" x14ac:dyDescent="0.25">
      <c r="C452" s="92"/>
      <c r="D452" s="92"/>
    </row>
    <row r="453" spans="3:4" x14ac:dyDescent="0.25">
      <c r="C453" s="92"/>
      <c r="D453" s="92"/>
    </row>
    <row r="454" spans="3:4" x14ac:dyDescent="0.25">
      <c r="C454" s="92"/>
      <c r="D454" s="92"/>
    </row>
    <row r="455" spans="3:4" x14ac:dyDescent="0.25">
      <c r="C455" s="92"/>
      <c r="D455" s="92"/>
    </row>
    <row r="456" spans="3:4" x14ac:dyDescent="0.25">
      <c r="C456" s="92"/>
      <c r="D456" s="92"/>
    </row>
    <row r="457" spans="3:4" x14ac:dyDescent="0.25">
      <c r="C457" s="92"/>
      <c r="D457" s="92"/>
    </row>
    <row r="458" spans="3:4" x14ac:dyDescent="0.25">
      <c r="C458" s="92"/>
      <c r="D458" s="92"/>
    </row>
    <row r="459" spans="3:4" x14ac:dyDescent="0.25">
      <c r="C459" s="92"/>
      <c r="D459" s="92"/>
    </row>
    <row r="460" spans="3:4" x14ac:dyDescent="0.25">
      <c r="C460" s="92"/>
      <c r="D460" s="92"/>
    </row>
    <row r="461" spans="3:4" x14ac:dyDescent="0.25">
      <c r="C461" s="92"/>
      <c r="D461" s="92"/>
    </row>
    <row r="462" spans="3:4" x14ac:dyDescent="0.25">
      <c r="C462" s="92"/>
      <c r="D462" s="92"/>
    </row>
    <row r="463" spans="3:4" x14ac:dyDescent="0.25">
      <c r="C463" s="92"/>
      <c r="D463" s="92"/>
    </row>
    <row r="464" spans="3:4" x14ac:dyDescent="0.25">
      <c r="C464" s="92"/>
      <c r="D464" s="92"/>
    </row>
    <row r="465" spans="3:4" x14ac:dyDescent="0.25">
      <c r="C465" s="92"/>
      <c r="D465" s="92"/>
    </row>
    <row r="466" spans="3:4" x14ac:dyDescent="0.25">
      <c r="C466" s="92"/>
      <c r="D466" s="92"/>
    </row>
    <row r="467" spans="3:4" x14ac:dyDescent="0.25">
      <c r="C467" s="92"/>
      <c r="D467" s="92"/>
    </row>
    <row r="468" spans="3:4" x14ac:dyDescent="0.25">
      <c r="C468" s="92"/>
      <c r="D468" s="92"/>
    </row>
    <row r="469" spans="3:4" x14ac:dyDescent="0.25">
      <c r="C469" s="92"/>
      <c r="D469" s="92"/>
    </row>
    <row r="470" spans="3:4" x14ac:dyDescent="0.25">
      <c r="C470" s="92"/>
      <c r="D470" s="92"/>
    </row>
    <row r="471" spans="3:4" x14ac:dyDescent="0.25">
      <c r="C471" s="92"/>
      <c r="D471" s="92"/>
    </row>
    <row r="472" spans="3:4" x14ac:dyDescent="0.25">
      <c r="C472" s="92"/>
      <c r="D472" s="92"/>
    </row>
    <row r="473" spans="3:4" x14ac:dyDescent="0.25">
      <c r="C473" s="92"/>
      <c r="D473" s="92"/>
    </row>
    <row r="474" spans="3:4" x14ac:dyDescent="0.25">
      <c r="C474" s="92"/>
      <c r="D474" s="92"/>
    </row>
    <row r="475" spans="3:4" x14ac:dyDescent="0.25">
      <c r="C475" s="92"/>
      <c r="D475" s="92"/>
    </row>
    <row r="476" spans="3:4" x14ac:dyDescent="0.25">
      <c r="C476" s="92"/>
      <c r="D476" s="92"/>
    </row>
    <row r="477" spans="3:4" x14ac:dyDescent="0.25">
      <c r="C477" s="92"/>
      <c r="D477" s="92"/>
    </row>
    <row r="478" spans="3:4" x14ac:dyDescent="0.25">
      <c r="C478" s="92"/>
      <c r="D478" s="92"/>
    </row>
    <row r="479" spans="3:4" x14ac:dyDescent="0.25">
      <c r="C479" s="92"/>
      <c r="D479" s="92"/>
    </row>
    <row r="480" spans="3:4" x14ac:dyDescent="0.25">
      <c r="C480" s="92"/>
      <c r="D480" s="92"/>
    </row>
    <row r="481" spans="3:4" x14ac:dyDescent="0.25">
      <c r="C481" s="92"/>
      <c r="D481" s="92"/>
    </row>
    <row r="482" spans="3:4" x14ac:dyDescent="0.25">
      <c r="C482" s="92"/>
      <c r="D482" s="92"/>
    </row>
    <row r="483" spans="3:4" x14ac:dyDescent="0.25">
      <c r="C483" s="92"/>
      <c r="D483" s="92"/>
    </row>
    <row r="484" spans="3:4" x14ac:dyDescent="0.25">
      <c r="C484" s="92"/>
      <c r="D484" s="92"/>
    </row>
    <row r="485" spans="3:4" x14ac:dyDescent="0.25">
      <c r="C485" s="92"/>
      <c r="D485" s="92"/>
    </row>
    <row r="486" spans="3:4" x14ac:dyDescent="0.25">
      <c r="C486" s="92"/>
      <c r="D486" s="92"/>
    </row>
    <row r="487" spans="3:4" x14ac:dyDescent="0.25">
      <c r="C487" s="92"/>
      <c r="D487" s="92"/>
    </row>
    <row r="488" spans="3:4" x14ac:dyDescent="0.25">
      <c r="C488" s="92"/>
      <c r="D488" s="92"/>
    </row>
    <row r="489" spans="3:4" x14ac:dyDescent="0.25">
      <c r="C489" s="92"/>
      <c r="D489" s="92"/>
    </row>
    <row r="490" spans="3:4" x14ac:dyDescent="0.25">
      <c r="C490" s="92"/>
      <c r="D490" s="92"/>
    </row>
  </sheetData>
  <mergeCells count="5">
    <mergeCell ref="A1:D1"/>
    <mergeCell ref="A2:D2"/>
    <mergeCell ref="A3:D3"/>
    <mergeCell ref="A5:D5"/>
    <mergeCell ref="A6:D6"/>
  </mergeCells>
  <pageMargins left="0" right="0" top="0.74803149606299213" bottom="0.74803149606299213" header="0.31496062992125984" footer="0.31496062992125984"/>
  <pageSetup paperSize="9" scale="99" fitToHeight="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403"/>
  <sheetViews>
    <sheetView topLeftCell="A28" workbookViewId="0">
      <selection activeCell="G15" sqref="G15"/>
    </sheetView>
  </sheetViews>
  <sheetFormatPr defaultColWidth="28.42578125" defaultRowHeight="15" x14ac:dyDescent="0.25"/>
  <cols>
    <col min="1" max="1" width="27.5703125" style="44" customWidth="1"/>
    <col min="2" max="2" width="43.7109375" style="43" customWidth="1"/>
    <col min="3" max="3" width="13" style="104" customWidth="1"/>
    <col min="4" max="4" width="12.7109375" style="104" customWidth="1"/>
    <col min="5" max="5" width="18.42578125" style="43" customWidth="1"/>
    <col min="6" max="256" width="28.42578125" style="43"/>
    <col min="257" max="257" width="27.5703125" style="43" customWidth="1"/>
    <col min="258" max="258" width="43.7109375" style="43" customWidth="1"/>
    <col min="259" max="259" width="13" style="43" customWidth="1"/>
    <col min="260" max="260" width="12.7109375" style="43" customWidth="1"/>
    <col min="261" max="261" width="18.42578125" style="43" customWidth="1"/>
    <col min="262" max="512" width="28.42578125" style="43"/>
    <col min="513" max="513" width="27.5703125" style="43" customWidth="1"/>
    <col min="514" max="514" width="43.7109375" style="43" customWidth="1"/>
    <col min="515" max="515" width="13" style="43" customWidth="1"/>
    <col min="516" max="516" width="12.7109375" style="43" customWidth="1"/>
    <col min="517" max="517" width="18.42578125" style="43" customWidth="1"/>
    <col min="518" max="768" width="28.42578125" style="43"/>
    <col min="769" max="769" width="27.5703125" style="43" customWidth="1"/>
    <col min="770" max="770" width="43.7109375" style="43" customWidth="1"/>
    <col min="771" max="771" width="13" style="43" customWidth="1"/>
    <col min="772" max="772" width="12.7109375" style="43" customWidth="1"/>
    <col min="773" max="773" width="18.42578125" style="43" customWidth="1"/>
    <col min="774" max="1024" width="28.42578125" style="43"/>
    <col min="1025" max="1025" width="27.5703125" style="43" customWidth="1"/>
    <col min="1026" max="1026" width="43.7109375" style="43" customWidth="1"/>
    <col min="1027" max="1027" width="13" style="43" customWidth="1"/>
    <col min="1028" max="1028" width="12.7109375" style="43" customWidth="1"/>
    <col min="1029" max="1029" width="18.42578125" style="43" customWidth="1"/>
    <col min="1030" max="1280" width="28.42578125" style="43"/>
    <col min="1281" max="1281" width="27.5703125" style="43" customWidth="1"/>
    <col min="1282" max="1282" width="43.7109375" style="43" customWidth="1"/>
    <col min="1283" max="1283" width="13" style="43" customWidth="1"/>
    <col min="1284" max="1284" width="12.7109375" style="43" customWidth="1"/>
    <col min="1285" max="1285" width="18.42578125" style="43" customWidth="1"/>
    <col min="1286" max="1536" width="28.42578125" style="43"/>
    <col min="1537" max="1537" width="27.5703125" style="43" customWidth="1"/>
    <col min="1538" max="1538" width="43.7109375" style="43" customWidth="1"/>
    <col min="1539" max="1539" width="13" style="43" customWidth="1"/>
    <col min="1540" max="1540" width="12.7109375" style="43" customWidth="1"/>
    <col min="1541" max="1541" width="18.42578125" style="43" customWidth="1"/>
    <col min="1542" max="1792" width="28.42578125" style="43"/>
    <col min="1793" max="1793" width="27.5703125" style="43" customWidth="1"/>
    <col min="1794" max="1794" width="43.7109375" style="43" customWidth="1"/>
    <col min="1795" max="1795" width="13" style="43" customWidth="1"/>
    <col min="1796" max="1796" width="12.7109375" style="43" customWidth="1"/>
    <col min="1797" max="1797" width="18.42578125" style="43" customWidth="1"/>
    <col min="1798" max="2048" width="28.42578125" style="43"/>
    <col min="2049" max="2049" width="27.5703125" style="43" customWidth="1"/>
    <col min="2050" max="2050" width="43.7109375" style="43" customWidth="1"/>
    <col min="2051" max="2051" width="13" style="43" customWidth="1"/>
    <col min="2052" max="2052" width="12.7109375" style="43" customWidth="1"/>
    <col min="2053" max="2053" width="18.42578125" style="43" customWidth="1"/>
    <col min="2054" max="2304" width="28.42578125" style="43"/>
    <col min="2305" max="2305" width="27.5703125" style="43" customWidth="1"/>
    <col min="2306" max="2306" width="43.7109375" style="43" customWidth="1"/>
    <col min="2307" max="2307" width="13" style="43" customWidth="1"/>
    <col min="2308" max="2308" width="12.7109375" style="43" customWidth="1"/>
    <col min="2309" max="2309" width="18.42578125" style="43" customWidth="1"/>
    <col min="2310" max="2560" width="28.42578125" style="43"/>
    <col min="2561" max="2561" width="27.5703125" style="43" customWidth="1"/>
    <col min="2562" max="2562" width="43.7109375" style="43" customWidth="1"/>
    <col min="2563" max="2563" width="13" style="43" customWidth="1"/>
    <col min="2564" max="2564" width="12.7109375" style="43" customWidth="1"/>
    <col min="2565" max="2565" width="18.42578125" style="43" customWidth="1"/>
    <col min="2566" max="2816" width="28.42578125" style="43"/>
    <col min="2817" max="2817" width="27.5703125" style="43" customWidth="1"/>
    <col min="2818" max="2818" width="43.7109375" style="43" customWidth="1"/>
    <col min="2819" max="2819" width="13" style="43" customWidth="1"/>
    <col min="2820" max="2820" width="12.7109375" style="43" customWidth="1"/>
    <col min="2821" max="2821" width="18.42578125" style="43" customWidth="1"/>
    <col min="2822" max="3072" width="28.42578125" style="43"/>
    <col min="3073" max="3073" width="27.5703125" style="43" customWidth="1"/>
    <col min="3074" max="3074" width="43.7109375" style="43" customWidth="1"/>
    <col min="3075" max="3075" width="13" style="43" customWidth="1"/>
    <col min="3076" max="3076" width="12.7109375" style="43" customWidth="1"/>
    <col min="3077" max="3077" width="18.42578125" style="43" customWidth="1"/>
    <col min="3078" max="3328" width="28.42578125" style="43"/>
    <col min="3329" max="3329" width="27.5703125" style="43" customWidth="1"/>
    <col min="3330" max="3330" width="43.7109375" style="43" customWidth="1"/>
    <col min="3331" max="3331" width="13" style="43" customWidth="1"/>
    <col min="3332" max="3332" width="12.7109375" style="43" customWidth="1"/>
    <col min="3333" max="3333" width="18.42578125" style="43" customWidth="1"/>
    <col min="3334" max="3584" width="28.42578125" style="43"/>
    <col min="3585" max="3585" width="27.5703125" style="43" customWidth="1"/>
    <col min="3586" max="3586" width="43.7109375" style="43" customWidth="1"/>
    <col min="3587" max="3587" width="13" style="43" customWidth="1"/>
    <col min="3588" max="3588" width="12.7109375" style="43" customWidth="1"/>
    <col min="3589" max="3589" width="18.42578125" style="43" customWidth="1"/>
    <col min="3590" max="3840" width="28.42578125" style="43"/>
    <col min="3841" max="3841" width="27.5703125" style="43" customWidth="1"/>
    <col min="3842" max="3842" width="43.7109375" style="43" customWidth="1"/>
    <col min="3843" max="3843" width="13" style="43" customWidth="1"/>
    <col min="3844" max="3844" width="12.7109375" style="43" customWidth="1"/>
    <col min="3845" max="3845" width="18.42578125" style="43" customWidth="1"/>
    <col min="3846" max="4096" width="28.42578125" style="43"/>
    <col min="4097" max="4097" width="27.5703125" style="43" customWidth="1"/>
    <col min="4098" max="4098" width="43.7109375" style="43" customWidth="1"/>
    <col min="4099" max="4099" width="13" style="43" customWidth="1"/>
    <col min="4100" max="4100" width="12.7109375" style="43" customWidth="1"/>
    <col min="4101" max="4101" width="18.42578125" style="43" customWidth="1"/>
    <col min="4102" max="4352" width="28.42578125" style="43"/>
    <col min="4353" max="4353" width="27.5703125" style="43" customWidth="1"/>
    <col min="4354" max="4354" width="43.7109375" style="43" customWidth="1"/>
    <col min="4355" max="4355" width="13" style="43" customWidth="1"/>
    <col min="4356" max="4356" width="12.7109375" style="43" customWidth="1"/>
    <col min="4357" max="4357" width="18.42578125" style="43" customWidth="1"/>
    <col min="4358" max="4608" width="28.42578125" style="43"/>
    <col min="4609" max="4609" width="27.5703125" style="43" customWidth="1"/>
    <col min="4610" max="4610" width="43.7109375" style="43" customWidth="1"/>
    <col min="4611" max="4611" width="13" style="43" customWidth="1"/>
    <col min="4612" max="4612" width="12.7109375" style="43" customWidth="1"/>
    <col min="4613" max="4613" width="18.42578125" style="43" customWidth="1"/>
    <col min="4614" max="4864" width="28.42578125" style="43"/>
    <col min="4865" max="4865" width="27.5703125" style="43" customWidth="1"/>
    <col min="4866" max="4866" width="43.7109375" style="43" customWidth="1"/>
    <col min="4867" max="4867" width="13" style="43" customWidth="1"/>
    <col min="4868" max="4868" width="12.7109375" style="43" customWidth="1"/>
    <col min="4869" max="4869" width="18.42578125" style="43" customWidth="1"/>
    <col min="4870" max="5120" width="28.42578125" style="43"/>
    <col min="5121" max="5121" width="27.5703125" style="43" customWidth="1"/>
    <col min="5122" max="5122" width="43.7109375" style="43" customWidth="1"/>
    <col min="5123" max="5123" width="13" style="43" customWidth="1"/>
    <col min="5124" max="5124" width="12.7109375" style="43" customWidth="1"/>
    <col min="5125" max="5125" width="18.42578125" style="43" customWidth="1"/>
    <col min="5126" max="5376" width="28.42578125" style="43"/>
    <col min="5377" max="5377" width="27.5703125" style="43" customWidth="1"/>
    <col min="5378" max="5378" width="43.7109375" style="43" customWidth="1"/>
    <col min="5379" max="5379" width="13" style="43" customWidth="1"/>
    <col min="5380" max="5380" width="12.7109375" style="43" customWidth="1"/>
    <col min="5381" max="5381" width="18.42578125" style="43" customWidth="1"/>
    <col min="5382" max="5632" width="28.42578125" style="43"/>
    <col min="5633" max="5633" width="27.5703125" style="43" customWidth="1"/>
    <col min="5634" max="5634" width="43.7109375" style="43" customWidth="1"/>
    <col min="5635" max="5635" width="13" style="43" customWidth="1"/>
    <col min="5636" max="5636" width="12.7109375" style="43" customWidth="1"/>
    <col min="5637" max="5637" width="18.42578125" style="43" customWidth="1"/>
    <col min="5638" max="5888" width="28.42578125" style="43"/>
    <col min="5889" max="5889" width="27.5703125" style="43" customWidth="1"/>
    <col min="5890" max="5890" width="43.7109375" style="43" customWidth="1"/>
    <col min="5891" max="5891" width="13" style="43" customWidth="1"/>
    <col min="5892" max="5892" width="12.7109375" style="43" customWidth="1"/>
    <col min="5893" max="5893" width="18.42578125" style="43" customWidth="1"/>
    <col min="5894" max="6144" width="28.42578125" style="43"/>
    <col min="6145" max="6145" width="27.5703125" style="43" customWidth="1"/>
    <col min="6146" max="6146" width="43.7109375" style="43" customWidth="1"/>
    <col min="6147" max="6147" width="13" style="43" customWidth="1"/>
    <col min="6148" max="6148" width="12.7109375" style="43" customWidth="1"/>
    <col min="6149" max="6149" width="18.42578125" style="43" customWidth="1"/>
    <col min="6150" max="6400" width="28.42578125" style="43"/>
    <col min="6401" max="6401" width="27.5703125" style="43" customWidth="1"/>
    <col min="6402" max="6402" width="43.7109375" style="43" customWidth="1"/>
    <col min="6403" max="6403" width="13" style="43" customWidth="1"/>
    <col min="6404" max="6404" width="12.7109375" style="43" customWidth="1"/>
    <col min="6405" max="6405" width="18.42578125" style="43" customWidth="1"/>
    <col min="6406" max="6656" width="28.42578125" style="43"/>
    <col min="6657" max="6657" width="27.5703125" style="43" customWidth="1"/>
    <col min="6658" max="6658" width="43.7109375" style="43" customWidth="1"/>
    <col min="6659" max="6659" width="13" style="43" customWidth="1"/>
    <col min="6660" max="6660" width="12.7109375" style="43" customWidth="1"/>
    <col min="6661" max="6661" width="18.42578125" style="43" customWidth="1"/>
    <col min="6662" max="6912" width="28.42578125" style="43"/>
    <col min="6913" max="6913" width="27.5703125" style="43" customWidth="1"/>
    <col min="6914" max="6914" width="43.7109375" style="43" customWidth="1"/>
    <col min="6915" max="6915" width="13" style="43" customWidth="1"/>
    <col min="6916" max="6916" width="12.7109375" style="43" customWidth="1"/>
    <col min="6917" max="6917" width="18.42578125" style="43" customWidth="1"/>
    <col min="6918" max="7168" width="28.42578125" style="43"/>
    <col min="7169" max="7169" width="27.5703125" style="43" customWidth="1"/>
    <col min="7170" max="7170" width="43.7109375" style="43" customWidth="1"/>
    <col min="7171" max="7171" width="13" style="43" customWidth="1"/>
    <col min="7172" max="7172" width="12.7109375" style="43" customWidth="1"/>
    <col min="7173" max="7173" width="18.42578125" style="43" customWidth="1"/>
    <col min="7174" max="7424" width="28.42578125" style="43"/>
    <col min="7425" max="7425" width="27.5703125" style="43" customWidth="1"/>
    <col min="7426" max="7426" width="43.7109375" style="43" customWidth="1"/>
    <col min="7427" max="7427" width="13" style="43" customWidth="1"/>
    <col min="7428" max="7428" width="12.7109375" style="43" customWidth="1"/>
    <col min="7429" max="7429" width="18.42578125" style="43" customWidth="1"/>
    <col min="7430" max="7680" width="28.42578125" style="43"/>
    <col min="7681" max="7681" width="27.5703125" style="43" customWidth="1"/>
    <col min="7682" max="7682" width="43.7109375" style="43" customWidth="1"/>
    <col min="7683" max="7683" width="13" style="43" customWidth="1"/>
    <col min="7684" max="7684" width="12.7109375" style="43" customWidth="1"/>
    <col min="7685" max="7685" width="18.42578125" style="43" customWidth="1"/>
    <col min="7686" max="7936" width="28.42578125" style="43"/>
    <col min="7937" max="7937" width="27.5703125" style="43" customWidth="1"/>
    <col min="7938" max="7938" width="43.7109375" style="43" customWidth="1"/>
    <col min="7939" max="7939" width="13" style="43" customWidth="1"/>
    <col min="7940" max="7940" width="12.7109375" style="43" customWidth="1"/>
    <col min="7941" max="7941" width="18.42578125" style="43" customWidth="1"/>
    <col min="7942" max="8192" width="28.42578125" style="43"/>
    <col min="8193" max="8193" width="27.5703125" style="43" customWidth="1"/>
    <col min="8194" max="8194" width="43.7109375" style="43" customWidth="1"/>
    <col min="8195" max="8195" width="13" style="43" customWidth="1"/>
    <col min="8196" max="8196" width="12.7109375" style="43" customWidth="1"/>
    <col min="8197" max="8197" width="18.42578125" style="43" customWidth="1"/>
    <col min="8198" max="8448" width="28.42578125" style="43"/>
    <col min="8449" max="8449" width="27.5703125" style="43" customWidth="1"/>
    <col min="8450" max="8450" width="43.7109375" style="43" customWidth="1"/>
    <col min="8451" max="8451" width="13" style="43" customWidth="1"/>
    <col min="8452" max="8452" width="12.7109375" style="43" customWidth="1"/>
    <col min="8453" max="8453" width="18.42578125" style="43" customWidth="1"/>
    <col min="8454" max="8704" width="28.42578125" style="43"/>
    <col min="8705" max="8705" width="27.5703125" style="43" customWidth="1"/>
    <col min="8706" max="8706" width="43.7109375" style="43" customWidth="1"/>
    <col min="8707" max="8707" width="13" style="43" customWidth="1"/>
    <col min="8708" max="8708" width="12.7109375" style="43" customWidth="1"/>
    <col min="8709" max="8709" width="18.42578125" style="43" customWidth="1"/>
    <col min="8710" max="8960" width="28.42578125" style="43"/>
    <col min="8961" max="8961" width="27.5703125" style="43" customWidth="1"/>
    <col min="8962" max="8962" width="43.7109375" style="43" customWidth="1"/>
    <col min="8963" max="8963" width="13" style="43" customWidth="1"/>
    <col min="8964" max="8964" width="12.7109375" style="43" customWidth="1"/>
    <col min="8965" max="8965" width="18.42578125" style="43" customWidth="1"/>
    <col min="8966" max="9216" width="28.42578125" style="43"/>
    <col min="9217" max="9217" width="27.5703125" style="43" customWidth="1"/>
    <col min="9218" max="9218" width="43.7109375" style="43" customWidth="1"/>
    <col min="9219" max="9219" width="13" style="43" customWidth="1"/>
    <col min="9220" max="9220" width="12.7109375" style="43" customWidth="1"/>
    <col min="9221" max="9221" width="18.42578125" style="43" customWidth="1"/>
    <col min="9222" max="9472" width="28.42578125" style="43"/>
    <col min="9473" max="9473" width="27.5703125" style="43" customWidth="1"/>
    <col min="9474" max="9474" width="43.7109375" style="43" customWidth="1"/>
    <col min="9475" max="9475" width="13" style="43" customWidth="1"/>
    <col min="9476" max="9476" width="12.7109375" style="43" customWidth="1"/>
    <col min="9477" max="9477" width="18.42578125" style="43" customWidth="1"/>
    <col min="9478" max="9728" width="28.42578125" style="43"/>
    <col min="9729" max="9729" width="27.5703125" style="43" customWidth="1"/>
    <col min="9730" max="9730" width="43.7109375" style="43" customWidth="1"/>
    <col min="9731" max="9731" width="13" style="43" customWidth="1"/>
    <col min="9732" max="9732" width="12.7109375" style="43" customWidth="1"/>
    <col min="9733" max="9733" width="18.42578125" style="43" customWidth="1"/>
    <col min="9734" max="9984" width="28.42578125" style="43"/>
    <col min="9985" max="9985" width="27.5703125" style="43" customWidth="1"/>
    <col min="9986" max="9986" width="43.7109375" style="43" customWidth="1"/>
    <col min="9987" max="9987" width="13" style="43" customWidth="1"/>
    <col min="9988" max="9988" width="12.7109375" style="43" customWidth="1"/>
    <col min="9989" max="9989" width="18.42578125" style="43" customWidth="1"/>
    <col min="9990" max="10240" width="28.42578125" style="43"/>
    <col min="10241" max="10241" width="27.5703125" style="43" customWidth="1"/>
    <col min="10242" max="10242" width="43.7109375" style="43" customWidth="1"/>
    <col min="10243" max="10243" width="13" style="43" customWidth="1"/>
    <col min="10244" max="10244" width="12.7109375" style="43" customWidth="1"/>
    <col min="10245" max="10245" width="18.42578125" style="43" customWidth="1"/>
    <col min="10246" max="10496" width="28.42578125" style="43"/>
    <col min="10497" max="10497" width="27.5703125" style="43" customWidth="1"/>
    <col min="10498" max="10498" width="43.7109375" style="43" customWidth="1"/>
    <col min="10499" max="10499" width="13" style="43" customWidth="1"/>
    <col min="10500" max="10500" width="12.7109375" style="43" customWidth="1"/>
    <col min="10501" max="10501" width="18.42578125" style="43" customWidth="1"/>
    <col min="10502" max="10752" width="28.42578125" style="43"/>
    <col min="10753" max="10753" width="27.5703125" style="43" customWidth="1"/>
    <col min="10754" max="10754" width="43.7109375" style="43" customWidth="1"/>
    <col min="10755" max="10755" width="13" style="43" customWidth="1"/>
    <col min="10756" max="10756" width="12.7109375" style="43" customWidth="1"/>
    <col min="10757" max="10757" width="18.42578125" style="43" customWidth="1"/>
    <col min="10758" max="11008" width="28.42578125" style="43"/>
    <col min="11009" max="11009" width="27.5703125" style="43" customWidth="1"/>
    <col min="11010" max="11010" width="43.7109375" style="43" customWidth="1"/>
    <col min="11011" max="11011" width="13" style="43" customWidth="1"/>
    <col min="11012" max="11012" width="12.7109375" style="43" customWidth="1"/>
    <col min="11013" max="11013" width="18.42578125" style="43" customWidth="1"/>
    <col min="11014" max="11264" width="28.42578125" style="43"/>
    <col min="11265" max="11265" width="27.5703125" style="43" customWidth="1"/>
    <col min="11266" max="11266" width="43.7109375" style="43" customWidth="1"/>
    <col min="11267" max="11267" width="13" style="43" customWidth="1"/>
    <col min="11268" max="11268" width="12.7109375" style="43" customWidth="1"/>
    <col min="11269" max="11269" width="18.42578125" style="43" customWidth="1"/>
    <col min="11270" max="11520" width="28.42578125" style="43"/>
    <col min="11521" max="11521" width="27.5703125" style="43" customWidth="1"/>
    <col min="11522" max="11522" width="43.7109375" style="43" customWidth="1"/>
    <col min="11523" max="11523" width="13" style="43" customWidth="1"/>
    <col min="11524" max="11524" width="12.7109375" style="43" customWidth="1"/>
    <col min="11525" max="11525" width="18.42578125" style="43" customWidth="1"/>
    <col min="11526" max="11776" width="28.42578125" style="43"/>
    <col min="11777" max="11777" width="27.5703125" style="43" customWidth="1"/>
    <col min="11778" max="11778" width="43.7109375" style="43" customWidth="1"/>
    <col min="11779" max="11779" width="13" style="43" customWidth="1"/>
    <col min="11780" max="11780" width="12.7109375" style="43" customWidth="1"/>
    <col min="11781" max="11781" width="18.42578125" style="43" customWidth="1"/>
    <col min="11782" max="12032" width="28.42578125" style="43"/>
    <col min="12033" max="12033" width="27.5703125" style="43" customWidth="1"/>
    <col min="12034" max="12034" width="43.7109375" style="43" customWidth="1"/>
    <col min="12035" max="12035" width="13" style="43" customWidth="1"/>
    <col min="12036" max="12036" width="12.7109375" style="43" customWidth="1"/>
    <col min="12037" max="12037" width="18.42578125" style="43" customWidth="1"/>
    <col min="12038" max="12288" width="28.42578125" style="43"/>
    <col min="12289" max="12289" width="27.5703125" style="43" customWidth="1"/>
    <col min="12290" max="12290" width="43.7109375" style="43" customWidth="1"/>
    <col min="12291" max="12291" width="13" style="43" customWidth="1"/>
    <col min="12292" max="12292" width="12.7109375" style="43" customWidth="1"/>
    <col min="12293" max="12293" width="18.42578125" style="43" customWidth="1"/>
    <col min="12294" max="12544" width="28.42578125" style="43"/>
    <col min="12545" max="12545" width="27.5703125" style="43" customWidth="1"/>
    <col min="12546" max="12546" width="43.7109375" style="43" customWidth="1"/>
    <col min="12547" max="12547" width="13" style="43" customWidth="1"/>
    <col min="12548" max="12548" width="12.7109375" style="43" customWidth="1"/>
    <col min="12549" max="12549" width="18.42578125" style="43" customWidth="1"/>
    <col min="12550" max="12800" width="28.42578125" style="43"/>
    <col min="12801" max="12801" width="27.5703125" style="43" customWidth="1"/>
    <col min="12802" max="12802" width="43.7109375" style="43" customWidth="1"/>
    <col min="12803" max="12803" width="13" style="43" customWidth="1"/>
    <col min="12804" max="12804" width="12.7109375" style="43" customWidth="1"/>
    <col min="12805" max="12805" width="18.42578125" style="43" customWidth="1"/>
    <col min="12806" max="13056" width="28.42578125" style="43"/>
    <col min="13057" max="13057" width="27.5703125" style="43" customWidth="1"/>
    <col min="13058" max="13058" width="43.7109375" style="43" customWidth="1"/>
    <col min="13059" max="13059" width="13" style="43" customWidth="1"/>
    <col min="13060" max="13060" width="12.7109375" style="43" customWidth="1"/>
    <col min="13061" max="13061" width="18.42578125" style="43" customWidth="1"/>
    <col min="13062" max="13312" width="28.42578125" style="43"/>
    <col min="13313" max="13313" width="27.5703125" style="43" customWidth="1"/>
    <col min="13314" max="13314" width="43.7109375" style="43" customWidth="1"/>
    <col min="13315" max="13315" width="13" style="43" customWidth="1"/>
    <col min="13316" max="13316" width="12.7109375" style="43" customWidth="1"/>
    <col min="13317" max="13317" width="18.42578125" style="43" customWidth="1"/>
    <col min="13318" max="13568" width="28.42578125" style="43"/>
    <col min="13569" max="13569" width="27.5703125" style="43" customWidth="1"/>
    <col min="13570" max="13570" width="43.7109375" style="43" customWidth="1"/>
    <col min="13571" max="13571" width="13" style="43" customWidth="1"/>
    <col min="13572" max="13572" width="12.7109375" style="43" customWidth="1"/>
    <col min="13573" max="13573" width="18.42578125" style="43" customWidth="1"/>
    <col min="13574" max="13824" width="28.42578125" style="43"/>
    <col min="13825" max="13825" width="27.5703125" style="43" customWidth="1"/>
    <col min="13826" max="13826" width="43.7109375" style="43" customWidth="1"/>
    <col min="13827" max="13827" width="13" style="43" customWidth="1"/>
    <col min="13828" max="13828" width="12.7109375" style="43" customWidth="1"/>
    <col min="13829" max="13829" width="18.42578125" style="43" customWidth="1"/>
    <col min="13830" max="14080" width="28.42578125" style="43"/>
    <col min="14081" max="14081" width="27.5703125" style="43" customWidth="1"/>
    <col min="14082" max="14082" width="43.7109375" style="43" customWidth="1"/>
    <col min="14083" max="14083" width="13" style="43" customWidth="1"/>
    <col min="14084" max="14084" width="12.7109375" style="43" customWidth="1"/>
    <col min="14085" max="14085" width="18.42578125" style="43" customWidth="1"/>
    <col min="14086" max="14336" width="28.42578125" style="43"/>
    <col min="14337" max="14337" width="27.5703125" style="43" customWidth="1"/>
    <col min="14338" max="14338" width="43.7109375" style="43" customWidth="1"/>
    <col min="14339" max="14339" width="13" style="43" customWidth="1"/>
    <col min="14340" max="14340" width="12.7109375" style="43" customWidth="1"/>
    <col min="14341" max="14341" width="18.42578125" style="43" customWidth="1"/>
    <col min="14342" max="14592" width="28.42578125" style="43"/>
    <col min="14593" max="14593" width="27.5703125" style="43" customWidth="1"/>
    <col min="14594" max="14594" width="43.7109375" style="43" customWidth="1"/>
    <col min="14595" max="14595" width="13" style="43" customWidth="1"/>
    <col min="14596" max="14596" width="12.7109375" style="43" customWidth="1"/>
    <col min="14597" max="14597" width="18.42578125" style="43" customWidth="1"/>
    <col min="14598" max="14848" width="28.42578125" style="43"/>
    <col min="14849" max="14849" width="27.5703125" style="43" customWidth="1"/>
    <col min="14850" max="14850" width="43.7109375" style="43" customWidth="1"/>
    <col min="14851" max="14851" width="13" style="43" customWidth="1"/>
    <col min="14852" max="14852" width="12.7109375" style="43" customWidth="1"/>
    <col min="14853" max="14853" width="18.42578125" style="43" customWidth="1"/>
    <col min="14854" max="15104" width="28.42578125" style="43"/>
    <col min="15105" max="15105" width="27.5703125" style="43" customWidth="1"/>
    <col min="15106" max="15106" width="43.7109375" style="43" customWidth="1"/>
    <col min="15107" max="15107" width="13" style="43" customWidth="1"/>
    <col min="15108" max="15108" width="12.7109375" style="43" customWidth="1"/>
    <col min="15109" max="15109" width="18.42578125" style="43" customWidth="1"/>
    <col min="15110" max="15360" width="28.42578125" style="43"/>
    <col min="15361" max="15361" width="27.5703125" style="43" customWidth="1"/>
    <col min="15362" max="15362" width="43.7109375" style="43" customWidth="1"/>
    <col min="15363" max="15363" width="13" style="43" customWidth="1"/>
    <col min="15364" max="15364" width="12.7109375" style="43" customWidth="1"/>
    <col min="15365" max="15365" width="18.42578125" style="43" customWidth="1"/>
    <col min="15366" max="15616" width="28.42578125" style="43"/>
    <col min="15617" max="15617" width="27.5703125" style="43" customWidth="1"/>
    <col min="15618" max="15618" width="43.7109375" style="43" customWidth="1"/>
    <col min="15619" max="15619" width="13" style="43" customWidth="1"/>
    <col min="15620" max="15620" width="12.7109375" style="43" customWidth="1"/>
    <col min="15621" max="15621" width="18.42578125" style="43" customWidth="1"/>
    <col min="15622" max="15872" width="28.42578125" style="43"/>
    <col min="15873" max="15873" width="27.5703125" style="43" customWidth="1"/>
    <col min="15874" max="15874" width="43.7109375" style="43" customWidth="1"/>
    <col min="15875" max="15875" width="13" style="43" customWidth="1"/>
    <col min="15876" max="15876" width="12.7109375" style="43" customWidth="1"/>
    <col min="15877" max="15877" width="18.42578125" style="43" customWidth="1"/>
    <col min="15878" max="16128" width="28.42578125" style="43"/>
    <col min="16129" max="16129" width="27.5703125" style="43" customWidth="1"/>
    <col min="16130" max="16130" width="43.7109375" style="43" customWidth="1"/>
    <col min="16131" max="16131" width="13" style="43" customWidth="1"/>
    <col min="16132" max="16132" width="12.7109375" style="43" customWidth="1"/>
    <col min="16133" max="16133" width="18.42578125" style="43" customWidth="1"/>
    <col min="16134" max="16384" width="28.42578125" style="43"/>
  </cols>
  <sheetData>
    <row r="1" spans="1:248" ht="12.75" x14ac:dyDescent="0.2">
      <c r="A1" s="441" t="s">
        <v>243</v>
      </c>
      <c r="B1" s="441"/>
      <c r="C1" s="441"/>
      <c r="D1" s="442"/>
    </row>
    <row r="2" spans="1:248" ht="12.75" x14ac:dyDescent="0.2">
      <c r="A2" s="441" t="s">
        <v>186</v>
      </c>
      <c r="B2" s="441"/>
      <c r="C2" s="441"/>
      <c r="D2" s="442"/>
    </row>
    <row r="3" spans="1:248" ht="15" customHeight="1" x14ac:dyDescent="0.2">
      <c r="A3" s="441" t="s">
        <v>244</v>
      </c>
      <c r="B3" s="441"/>
      <c r="C3" s="441"/>
      <c r="D3" s="442"/>
    </row>
    <row r="4" spans="1:248" ht="18" customHeight="1" x14ac:dyDescent="0.25">
      <c r="B4" s="93"/>
      <c r="C4" s="45"/>
      <c r="D4" s="45"/>
    </row>
    <row r="5" spans="1:248" ht="19.5" customHeight="1" x14ac:dyDescent="0.2">
      <c r="A5" s="436" t="s">
        <v>245</v>
      </c>
      <c r="B5" s="436"/>
      <c r="C5" s="436"/>
      <c r="D5" s="43"/>
    </row>
    <row r="6" spans="1:248" ht="20.45" customHeight="1" x14ac:dyDescent="0.25">
      <c r="C6" s="44"/>
      <c r="D6" s="94" t="s">
        <v>4</v>
      </c>
    </row>
    <row r="7" spans="1:248" ht="37.5" customHeight="1" x14ac:dyDescent="0.2">
      <c r="A7" s="48" t="s">
        <v>5</v>
      </c>
      <c r="B7" s="48" t="s">
        <v>189</v>
      </c>
      <c r="C7" s="95" t="s">
        <v>239</v>
      </c>
      <c r="D7" s="95" t="s">
        <v>240</v>
      </c>
    </row>
    <row r="8" spans="1:248" ht="16.149999999999999" customHeight="1" x14ac:dyDescent="0.2">
      <c r="A8" s="48" t="s">
        <v>190</v>
      </c>
      <c r="B8" s="96" t="s">
        <v>191</v>
      </c>
      <c r="C8" s="97">
        <f>C9+C33</f>
        <v>449981.78</v>
      </c>
      <c r="D8" s="97">
        <f>D9+D33</f>
        <v>463597.26</v>
      </c>
    </row>
    <row r="9" spans="1:248" ht="48.6" customHeight="1" x14ac:dyDescent="0.25">
      <c r="A9" s="48" t="s">
        <v>192</v>
      </c>
      <c r="B9" s="51" t="s">
        <v>193</v>
      </c>
      <c r="C9" s="97">
        <f>SUM(C10+C12+C18)</f>
        <v>448681.78</v>
      </c>
      <c r="D9" s="97">
        <f>SUM(D10+D12+D18)</f>
        <v>462297.26</v>
      </c>
    </row>
    <row r="10" spans="1:248" ht="34.9" customHeight="1" x14ac:dyDescent="0.25">
      <c r="A10" s="55" t="s">
        <v>194</v>
      </c>
      <c r="B10" s="56" t="s">
        <v>195</v>
      </c>
      <c r="C10" s="72">
        <f>SUM(C11)</f>
        <v>65254</v>
      </c>
      <c r="D10" s="72">
        <f>SUM(D11)</f>
        <v>65978</v>
      </c>
    </row>
    <row r="11" spans="1:248" s="58" customFormat="1" ht="33" customHeight="1" x14ac:dyDescent="0.25">
      <c r="A11" s="59" t="s">
        <v>196</v>
      </c>
      <c r="B11" s="98" t="s">
        <v>197</v>
      </c>
      <c r="C11" s="68">
        <v>65254</v>
      </c>
      <c r="D11" s="68">
        <v>65978</v>
      </c>
    </row>
    <row r="12" spans="1:248" ht="48" customHeight="1" x14ac:dyDescent="0.25">
      <c r="A12" s="62" t="s">
        <v>198</v>
      </c>
      <c r="B12" s="71" t="s">
        <v>199</v>
      </c>
      <c r="C12" s="72">
        <f>SUM(C13:C17)</f>
        <v>21170.46</v>
      </c>
      <c r="D12" s="72">
        <f>SUM(D13:D17)</f>
        <v>17840.46</v>
      </c>
    </row>
    <row r="13" spans="1:248" s="73" customFormat="1" ht="45.75" customHeight="1" x14ac:dyDescent="0.25">
      <c r="A13" s="59" t="s">
        <v>202</v>
      </c>
      <c r="B13" s="60" t="s">
        <v>204</v>
      </c>
      <c r="C13" s="68">
        <v>14000</v>
      </c>
      <c r="D13" s="68">
        <v>10500</v>
      </c>
    </row>
    <row r="14" spans="1:248" s="58" customFormat="1" ht="19.899999999999999" customHeight="1" x14ac:dyDescent="0.25">
      <c r="A14" s="59" t="s">
        <v>202</v>
      </c>
      <c r="B14" s="98" t="s">
        <v>206</v>
      </c>
      <c r="C14" s="68">
        <v>182.8</v>
      </c>
      <c r="D14" s="68">
        <v>182.8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</row>
    <row r="15" spans="1:248" s="58" customFormat="1" ht="76.5" customHeight="1" x14ac:dyDescent="0.25">
      <c r="A15" s="59" t="s">
        <v>202</v>
      </c>
      <c r="B15" s="60" t="s">
        <v>248</v>
      </c>
      <c r="C15" s="68">
        <v>5674</v>
      </c>
      <c r="D15" s="68">
        <v>5844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</row>
    <row r="16" spans="1:248" ht="30.75" customHeight="1" x14ac:dyDescent="0.25">
      <c r="A16" s="59" t="s">
        <v>202</v>
      </c>
      <c r="B16" s="98" t="s">
        <v>207</v>
      </c>
      <c r="C16" s="68">
        <v>1193.76</v>
      </c>
      <c r="D16" s="68">
        <v>1193.76</v>
      </c>
    </row>
    <row r="17" spans="1:248" s="58" customFormat="1" ht="35.25" customHeight="1" x14ac:dyDescent="0.25">
      <c r="A17" s="59" t="s">
        <v>202</v>
      </c>
      <c r="B17" s="99" t="s">
        <v>203</v>
      </c>
      <c r="C17" s="68">
        <v>119.9</v>
      </c>
      <c r="D17" s="100">
        <v>119.9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</row>
    <row r="18" spans="1:248" ht="31.9" customHeight="1" x14ac:dyDescent="0.2">
      <c r="A18" s="62" t="s">
        <v>208</v>
      </c>
      <c r="B18" s="101" t="s">
        <v>209</v>
      </c>
      <c r="C18" s="72">
        <f>SUM(C19:C32)</f>
        <v>362257.32000000007</v>
      </c>
      <c r="D18" s="72">
        <f>SUM(D19:D32)</f>
        <v>378478.8</v>
      </c>
    </row>
    <row r="19" spans="1:248" s="58" customFormat="1" ht="43.9" customHeight="1" x14ac:dyDescent="0.25">
      <c r="A19" s="59" t="s">
        <v>210</v>
      </c>
      <c r="B19" s="98" t="s">
        <v>211</v>
      </c>
      <c r="C19" s="68">
        <v>1217.92</v>
      </c>
      <c r="D19" s="68">
        <v>1266.6400000000001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</row>
    <row r="20" spans="1:248" s="58" customFormat="1" ht="45.6" customHeight="1" x14ac:dyDescent="0.25">
      <c r="A20" s="59" t="s">
        <v>210</v>
      </c>
      <c r="B20" s="98" t="s">
        <v>212</v>
      </c>
      <c r="C20" s="68">
        <v>2307.2600000000002</v>
      </c>
      <c r="D20" s="68">
        <v>2399.5500000000002</v>
      </c>
    </row>
    <row r="21" spans="1:248" ht="44.45" customHeight="1" x14ac:dyDescent="0.25">
      <c r="A21" s="59" t="s">
        <v>210</v>
      </c>
      <c r="B21" s="98" t="s">
        <v>213</v>
      </c>
      <c r="C21" s="68">
        <v>7709.3</v>
      </c>
      <c r="D21" s="68">
        <v>8019.4</v>
      </c>
    </row>
    <row r="22" spans="1:248" s="102" customFormat="1" ht="43.5" customHeight="1" x14ac:dyDescent="0.25">
      <c r="A22" s="59" t="s">
        <v>210</v>
      </c>
      <c r="B22" s="98" t="s">
        <v>214</v>
      </c>
      <c r="C22" s="68">
        <v>886</v>
      </c>
      <c r="D22" s="68">
        <v>886</v>
      </c>
    </row>
    <row r="23" spans="1:248" ht="58.5" customHeight="1" x14ac:dyDescent="0.25">
      <c r="A23" s="59" t="s">
        <v>210</v>
      </c>
      <c r="B23" s="98" t="s">
        <v>215</v>
      </c>
      <c r="C23" s="68">
        <v>2844.45</v>
      </c>
      <c r="D23" s="103">
        <v>2970.62</v>
      </c>
    </row>
    <row r="24" spans="1:248" ht="165.75" customHeight="1" x14ac:dyDescent="0.25">
      <c r="A24" s="59" t="s">
        <v>210</v>
      </c>
      <c r="B24" s="98" t="s">
        <v>216</v>
      </c>
      <c r="C24" s="68">
        <v>302049.46000000002</v>
      </c>
      <c r="D24" s="103">
        <v>317743.45</v>
      </c>
    </row>
    <row r="25" spans="1:248" ht="88.5" customHeight="1" x14ac:dyDescent="0.25">
      <c r="A25" s="59" t="s">
        <v>210</v>
      </c>
      <c r="B25" s="60" t="s">
        <v>217</v>
      </c>
      <c r="C25" s="68">
        <v>15489.03</v>
      </c>
      <c r="D25" s="103">
        <v>16015.79</v>
      </c>
    </row>
    <row r="26" spans="1:248" ht="77.25" customHeight="1" x14ac:dyDescent="0.25">
      <c r="A26" s="59" t="s">
        <v>210</v>
      </c>
      <c r="B26" s="60" t="s">
        <v>218</v>
      </c>
      <c r="C26" s="68">
        <v>11</v>
      </c>
      <c r="D26" s="103">
        <v>11</v>
      </c>
    </row>
    <row r="27" spans="1:248" ht="59.25" customHeight="1" x14ac:dyDescent="0.25">
      <c r="A27" s="59" t="s">
        <v>210</v>
      </c>
      <c r="B27" s="98" t="s">
        <v>219</v>
      </c>
      <c r="C27" s="68">
        <v>0.22</v>
      </c>
      <c r="D27" s="103">
        <v>0.22</v>
      </c>
    </row>
    <row r="28" spans="1:248" ht="133.5" customHeight="1" x14ac:dyDescent="0.25">
      <c r="A28" s="59" t="s">
        <v>210</v>
      </c>
      <c r="B28" s="60" t="s">
        <v>221</v>
      </c>
      <c r="C28" s="68">
        <v>630.75</v>
      </c>
      <c r="D28" s="103"/>
    </row>
    <row r="29" spans="1:248" ht="89.25" customHeight="1" x14ac:dyDescent="0.25">
      <c r="A29" s="59" t="s">
        <v>222</v>
      </c>
      <c r="B29" s="98" t="s">
        <v>223</v>
      </c>
      <c r="C29" s="68">
        <v>23393</v>
      </c>
      <c r="D29" s="103">
        <v>23393</v>
      </c>
    </row>
    <row r="30" spans="1:248" ht="72.75" customHeight="1" x14ac:dyDescent="0.25">
      <c r="A30" s="59" t="s">
        <v>224</v>
      </c>
      <c r="B30" s="60" t="s">
        <v>225</v>
      </c>
      <c r="C30" s="68">
        <v>16.7</v>
      </c>
      <c r="D30" s="103">
        <v>18.3</v>
      </c>
    </row>
    <row r="31" spans="1:248" ht="44.45" customHeight="1" x14ac:dyDescent="0.25">
      <c r="A31" s="59" t="s">
        <v>226</v>
      </c>
      <c r="B31" s="60" t="s">
        <v>227</v>
      </c>
      <c r="C31" s="68">
        <v>1748.9</v>
      </c>
      <c r="D31" s="103">
        <v>1801.5</v>
      </c>
    </row>
    <row r="32" spans="1:248" ht="43.9" customHeight="1" x14ac:dyDescent="0.25">
      <c r="A32" s="59" t="s">
        <v>249</v>
      </c>
      <c r="B32" s="98" t="s">
        <v>220</v>
      </c>
      <c r="C32" s="68">
        <v>3953.33</v>
      </c>
      <c r="D32" s="103">
        <v>3953.33</v>
      </c>
    </row>
    <row r="33" spans="1:4" ht="14.25" x14ac:dyDescent="0.2">
      <c r="A33" s="62" t="s">
        <v>232</v>
      </c>
      <c r="B33" s="101" t="s">
        <v>233</v>
      </c>
      <c r="C33" s="72">
        <f>SUM(C34)</f>
        <v>1300</v>
      </c>
      <c r="D33" s="72">
        <f>SUM(D34)</f>
        <v>1300</v>
      </c>
    </row>
    <row r="34" spans="1:4" ht="30" customHeight="1" x14ac:dyDescent="0.25">
      <c r="A34" s="59" t="s">
        <v>234</v>
      </c>
      <c r="B34" s="98" t="s">
        <v>235</v>
      </c>
      <c r="C34" s="68">
        <v>1300</v>
      </c>
      <c r="D34" s="103">
        <v>1300</v>
      </c>
    </row>
    <row r="35" spans="1:4" x14ac:dyDescent="0.25">
      <c r="C35" s="44"/>
      <c r="D35" s="44"/>
    </row>
    <row r="36" spans="1:4" x14ac:dyDescent="0.25">
      <c r="C36" s="44"/>
      <c r="D36" s="44"/>
    </row>
    <row r="37" spans="1:4" x14ac:dyDescent="0.25">
      <c r="C37" s="44"/>
      <c r="D37" s="44"/>
    </row>
    <row r="38" spans="1:4" x14ac:dyDescent="0.25">
      <c r="C38" s="44"/>
      <c r="D38" s="44"/>
    </row>
    <row r="39" spans="1:4" x14ac:dyDescent="0.25">
      <c r="C39" s="44"/>
      <c r="D39" s="44"/>
    </row>
    <row r="40" spans="1:4" x14ac:dyDescent="0.25">
      <c r="C40" s="44"/>
      <c r="D40" s="44"/>
    </row>
    <row r="41" spans="1:4" x14ac:dyDescent="0.25">
      <c r="C41" s="44"/>
      <c r="D41" s="44"/>
    </row>
    <row r="42" spans="1:4" x14ac:dyDescent="0.25">
      <c r="C42" s="44"/>
      <c r="D42" s="44"/>
    </row>
    <row r="43" spans="1:4" x14ac:dyDescent="0.25">
      <c r="C43" s="44"/>
      <c r="D43" s="44"/>
    </row>
    <row r="44" spans="1:4" x14ac:dyDescent="0.25">
      <c r="C44" s="44"/>
      <c r="D44" s="44"/>
    </row>
    <row r="45" spans="1:4" x14ac:dyDescent="0.25">
      <c r="C45" s="44"/>
      <c r="D45" s="44"/>
    </row>
    <row r="46" spans="1:4" x14ac:dyDescent="0.25">
      <c r="C46" s="44"/>
      <c r="D46" s="44"/>
    </row>
    <row r="47" spans="1:4" x14ac:dyDescent="0.25">
      <c r="C47" s="44"/>
      <c r="D47" s="44"/>
    </row>
    <row r="48" spans="1:4" x14ac:dyDescent="0.25">
      <c r="C48" s="44"/>
      <c r="D48" s="44"/>
    </row>
    <row r="49" spans="3:4" x14ac:dyDescent="0.25">
      <c r="C49" s="44"/>
      <c r="D49" s="44"/>
    </row>
    <row r="50" spans="3:4" x14ac:dyDescent="0.25">
      <c r="C50" s="44"/>
      <c r="D50" s="44"/>
    </row>
    <row r="51" spans="3:4" x14ac:dyDescent="0.25">
      <c r="C51" s="44"/>
      <c r="D51" s="44"/>
    </row>
    <row r="52" spans="3:4" x14ac:dyDescent="0.25">
      <c r="C52" s="44"/>
      <c r="D52" s="44"/>
    </row>
    <row r="53" spans="3:4" x14ac:dyDescent="0.25">
      <c r="C53" s="44"/>
      <c r="D53" s="44"/>
    </row>
    <row r="54" spans="3:4" x14ac:dyDescent="0.25">
      <c r="C54" s="44"/>
      <c r="D54" s="44"/>
    </row>
    <row r="55" spans="3:4" x14ac:dyDescent="0.25">
      <c r="C55" s="44"/>
      <c r="D55" s="44"/>
    </row>
    <row r="56" spans="3:4" x14ac:dyDescent="0.25">
      <c r="C56" s="44"/>
      <c r="D56" s="44"/>
    </row>
    <row r="57" spans="3:4" x14ac:dyDescent="0.25">
      <c r="C57" s="44"/>
      <c r="D57" s="44"/>
    </row>
    <row r="58" spans="3:4" x14ac:dyDescent="0.25">
      <c r="C58" s="44"/>
      <c r="D58" s="44"/>
    </row>
    <row r="59" spans="3:4" x14ac:dyDescent="0.25">
      <c r="C59" s="44"/>
      <c r="D59" s="44"/>
    </row>
    <row r="60" spans="3:4" x14ac:dyDescent="0.25">
      <c r="C60" s="44"/>
      <c r="D60" s="44"/>
    </row>
    <row r="61" spans="3:4" x14ac:dyDescent="0.25">
      <c r="C61" s="44"/>
      <c r="D61" s="44"/>
    </row>
    <row r="62" spans="3:4" x14ac:dyDescent="0.25">
      <c r="C62" s="44"/>
      <c r="D62" s="44"/>
    </row>
    <row r="63" spans="3:4" x14ac:dyDescent="0.25">
      <c r="C63" s="44"/>
      <c r="D63" s="44"/>
    </row>
    <row r="64" spans="3:4" x14ac:dyDescent="0.25">
      <c r="C64" s="44"/>
      <c r="D64" s="44"/>
    </row>
    <row r="65" spans="3:4" x14ac:dyDescent="0.25">
      <c r="C65" s="44"/>
      <c r="D65" s="44"/>
    </row>
    <row r="66" spans="3:4" x14ac:dyDescent="0.25">
      <c r="C66" s="44"/>
      <c r="D66" s="44"/>
    </row>
    <row r="67" spans="3:4" x14ac:dyDescent="0.25">
      <c r="C67" s="44"/>
      <c r="D67" s="44"/>
    </row>
    <row r="68" spans="3:4" x14ac:dyDescent="0.25">
      <c r="C68" s="44"/>
      <c r="D68" s="44"/>
    </row>
    <row r="69" spans="3:4" x14ac:dyDescent="0.25">
      <c r="C69" s="44"/>
      <c r="D69" s="44"/>
    </row>
    <row r="70" spans="3:4" x14ac:dyDescent="0.25">
      <c r="C70" s="44"/>
      <c r="D70" s="44"/>
    </row>
    <row r="71" spans="3:4" x14ac:dyDescent="0.25">
      <c r="C71" s="44"/>
      <c r="D71" s="44"/>
    </row>
    <row r="72" spans="3:4" x14ac:dyDescent="0.25">
      <c r="C72" s="44"/>
      <c r="D72" s="44"/>
    </row>
    <row r="73" spans="3:4" x14ac:dyDescent="0.25">
      <c r="C73" s="44"/>
      <c r="D73" s="44"/>
    </row>
    <row r="74" spans="3:4" x14ac:dyDescent="0.25">
      <c r="C74" s="44"/>
      <c r="D74" s="44"/>
    </row>
    <row r="75" spans="3:4" x14ac:dyDescent="0.25">
      <c r="C75" s="44"/>
      <c r="D75" s="44"/>
    </row>
    <row r="76" spans="3:4" x14ac:dyDescent="0.25">
      <c r="C76" s="44"/>
      <c r="D76" s="44"/>
    </row>
    <row r="77" spans="3:4" x14ac:dyDescent="0.25">
      <c r="C77" s="44"/>
      <c r="D77" s="44"/>
    </row>
    <row r="78" spans="3:4" x14ac:dyDescent="0.25">
      <c r="C78" s="44"/>
      <c r="D78" s="44"/>
    </row>
    <row r="79" spans="3:4" x14ac:dyDescent="0.25">
      <c r="C79" s="44"/>
      <c r="D79" s="44"/>
    </row>
    <row r="80" spans="3:4" x14ac:dyDescent="0.25">
      <c r="C80" s="44"/>
      <c r="D80" s="44"/>
    </row>
    <row r="81" spans="3:4" x14ac:dyDescent="0.25">
      <c r="C81" s="44"/>
      <c r="D81" s="44"/>
    </row>
    <row r="82" spans="3:4" x14ac:dyDescent="0.25">
      <c r="C82" s="44"/>
      <c r="D82" s="44"/>
    </row>
    <row r="83" spans="3:4" x14ac:dyDescent="0.25">
      <c r="C83" s="44"/>
      <c r="D83" s="44"/>
    </row>
    <row r="84" spans="3:4" x14ac:dyDescent="0.25">
      <c r="C84" s="44"/>
      <c r="D84" s="44"/>
    </row>
    <row r="85" spans="3:4" x14ac:dyDescent="0.25">
      <c r="C85" s="44"/>
      <c r="D85" s="44"/>
    </row>
    <row r="86" spans="3:4" x14ac:dyDescent="0.25">
      <c r="C86" s="44"/>
      <c r="D86" s="44"/>
    </row>
    <row r="87" spans="3:4" x14ac:dyDescent="0.25">
      <c r="C87" s="44"/>
      <c r="D87" s="44"/>
    </row>
    <row r="88" spans="3:4" x14ac:dyDescent="0.25">
      <c r="C88" s="44"/>
      <c r="D88" s="44"/>
    </row>
    <row r="89" spans="3:4" x14ac:dyDescent="0.25">
      <c r="C89" s="44"/>
      <c r="D89" s="44"/>
    </row>
    <row r="90" spans="3:4" x14ac:dyDescent="0.25">
      <c r="C90" s="44"/>
      <c r="D90" s="44"/>
    </row>
    <row r="91" spans="3:4" x14ac:dyDescent="0.25">
      <c r="C91" s="44"/>
      <c r="D91" s="44"/>
    </row>
    <row r="92" spans="3:4" x14ac:dyDescent="0.25">
      <c r="C92" s="44"/>
      <c r="D92" s="44"/>
    </row>
    <row r="93" spans="3:4" x14ac:dyDescent="0.25">
      <c r="C93" s="44"/>
      <c r="D93" s="44"/>
    </row>
    <row r="94" spans="3:4" x14ac:dyDescent="0.25">
      <c r="C94" s="44"/>
      <c r="D94" s="44"/>
    </row>
    <row r="95" spans="3:4" x14ac:dyDescent="0.25">
      <c r="C95" s="44"/>
      <c r="D95" s="44"/>
    </row>
    <row r="96" spans="3:4" x14ac:dyDescent="0.25">
      <c r="C96" s="44"/>
      <c r="D96" s="44"/>
    </row>
    <row r="97" spans="3:4" x14ac:dyDescent="0.25">
      <c r="C97" s="44"/>
      <c r="D97" s="44"/>
    </row>
    <row r="98" spans="3:4" x14ac:dyDescent="0.25">
      <c r="C98" s="44"/>
      <c r="D98" s="44"/>
    </row>
    <row r="99" spans="3:4" x14ac:dyDescent="0.25">
      <c r="C99" s="44"/>
      <c r="D99" s="44"/>
    </row>
    <row r="100" spans="3:4" x14ac:dyDescent="0.25">
      <c r="C100" s="44"/>
      <c r="D100" s="44"/>
    </row>
    <row r="101" spans="3:4" x14ac:dyDescent="0.25">
      <c r="C101" s="44"/>
      <c r="D101" s="44"/>
    </row>
    <row r="102" spans="3:4" x14ac:dyDescent="0.25">
      <c r="C102" s="44"/>
      <c r="D102" s="44"/>
    </row>
    <row r="103" spans="3:4" x14ac:dyDescent="0.25">
      <c r="C103" s="44"/>
      <c r="D103" s="44"/>
    </row>
    <row r="104" spans="3:4" x14ac:dyDescent="0.25">
      <c r="C104" s="44"/>
      <c r="D104" s="44"/>
    </row>
    <row r="105" spans="3:4" x14ac:dyDescent="0.25">
      <c r="C105" s="44"/>
      <c r="D105" s="44"/>
    </row>
    <row r="106" spans="3:4" x14ac:dyDescent="0.25">
      <c r="C106" s="44"/>
      <c r="D106" s="44"/>
    </row>
    <row r="107" spans="3:4" x14ac:dyDescent="0.25">
      <c r="C107" s="44"/>
      <c r="D107" s="44"/>
    </row>
    <row r="108" spans="3:4" x14ac:dyDescent="0.25">
      <c r="C108" s="44"/>
      <c r="D108" s="44"/>
    </row>
    <row r="109" spans="3:4" x14ac:dyDescent="0.25">
      <c r="C109" s="44"/>
      <c r="D109" s="44"/>
    </row>
    <row r="110" spans="3:4" x14ac:dyDescent="0.25">
      <c r="C110" s="44"/>
      <c r="D110" s="44"/>
    </row>
    <row r="111" spans="3:4" x14ac:dyDescent="0.25">
      <c r="C111" s="44"/>
      <c r="D111" s="44"/>
    </row>
    <row r="112" spans="3:4" x14ac:dyDescent="0.25">
      <c r="C112" s="44"/>
      <c r="D112" s="44"/>
    </row>
    <row r="113" spans="3:4" x14ac:dyDescent="0.25">
      <c r="C113" s="44"/>
      <c r="D113" s="44"/>
    </row>
    <row r="114" spans="3:4" x14ac:dyDescent="0.25">
      <c r="C114" s="44"/>
      <c r="D114" s="44"/>
    </row>
    <row r="115" spans="3:4" x14ac:dyDescent="0.25">
      <c r="C115" s="44"/>
      <c r="D115" s="44"/>
    </row>
    <row r="116" spans="3:4" x14ac:dyDescent="0.25">
      <c r="C116" s="44"/>
      <c r="D116" s="44"/>
    </row>
    <row r="117" spans="3:4" x14ac:dyDescent="0.25">
      <c r="C117" s="44"/>
      <c r="D117" s="44"/>
    </row>
    <row r="118" spans="3:4" x14ac:dyDescent="0.25">
      <c r="C118" s="44"/>
      <c r="D118" s="44"/>
    </row>
    <row r="119" spans="3:4" x14ac:dyDescent="0.25">
      <c r="C119" s="44"/>
      <c r="D119" s="44"/>
    </row>
    <row r="120" spans="3:4" x14ac:dyDescent="0.25">
      <c r="C120" s="44"/>
      <c r="D120" s="44"/>
    </row>
    <row r="121" spans="3:4" x14ac:dyDescent="0.25">
      <c r="C121" s="44"/>
      <c r="D121" s="44"/>
    </row>
    <row r="122" spans="3:4" x14ac:dyDescent="0.25">
      <c r="C122" s="44"/>
      <c r="D122" s="44"/>
    </row>
    <row r="123" spans="3:4" x14ac:dyDescent="0.25">
      <c r="C123" s="44"/>
      <c r="D123" s="44"/>
    </row>
    <row r="124" spans="3:4" x14ac:dyDescent="0.25">
      <c r="C124" s="44"/>
      <c r="D124" s="44"/>
    </row>
    <row r="125" spans="3:4" x14ac:dyDescent="0.25">
      <c r="C125" s="44"/>
      <c r="D125" s="44"/>
    </row>
    <row r="126" spans="3:4" x14ac:dyDescent="0.25">
      <c r="C126" s="44"/>
      <c r="D126" s="44"/>
    </row>
    <row r="127" spans="3:4" x14ac:dyDescent="0.25">
      <c r="C127" s="44"/>
      <c r="D127" s="44"/>
    </row>
    <row r="128" spans="3:4" x14ac:dyDescent="0.25">
      <c r="C128" s="44"/>
      <c r="D128" s="44"/>
    </row>
    <row r="129" spans="3:4" x14ac:dyDescent="0.25">
      <c r="C129" s="44"/>
      <c r="D129" s="44"/>
    </row>
    <row r="130" spans="3:4" x14ac:dyDescent="0.25">
      <c r="C130" s="44"/>
      <c r="D130" s="44"/>
    </row>
    <row r="131" spans="3:4" x14ac:dyDescent="0.25">
      <c r="C131" s="44"/>
      <c r="D131" s="44"/>
    </row>
    <row r="132" spans="3:4" x14ac:dyDescent="0.25">
      <c r="C132" s="44"/>
      <c r="D132" s="44"/>
    </row>
    <row r="133" spans="3:4" x14ac:dyDescent="0.25">
      <c r="C133" s="44"/>
      <c r="D133" s="44"/>
    </row>
    <row r="134" spans="3:4" x14ac:dyDescent="0.25">
      <c r="C134" s="44"/>
      <c r="D134" s="44"/>
    </row>
    <row r="135" spans="3:4" x14ac:dyDescent="0.25">
      <c r="C135" s="44"/>
      <c r="D135" s="44"/>
    </row>
    <row r="136" spans="3:4" x14ac:dyDescent="0.25">
      <c r="C136" s="44"/>
      <c r="D136" s="44"/>
    </row>
    <row r="137" spans="3:4" x14ac:dyDescent="0.25">
      <c r="C137" s="44"/>
      <c r="D137" s="44"/>
    </row>
    <row r="138" spans="3:4" x14ac:dyDescent="0.25">
      <c r="C138" s="44"/>
      <c r="D138" s="44"/>
    </row>
    <row r="139" spans="3:4" x14ac:dyDescent="0.25">
      <c r="C139" s="44"/>
      <c r="D139" s="44"/>
    </row>
    <row r="140" spans="3:4" x14ac:dyDescent="0.25">
      <c r="C140" s="44"/>
      <c r="D140" s="44"/>
    </row>
    <row r="141" spans="3:4" x14ac:dyDescent="0.25">
      <c r="C141" s="44"/>
      <c r="D141" s="44"/>
    </row>
    <row r="142" spans="3:4" x14ac:dyDescent="0.25">
      <c r="C142" s="44"/>
      <c r="D142" s="44"/>
    </row>
    <row r="143" spans="3:4" x14ac:dyDescent="0.25">
      <c r="C143" s="44"/>
      <c r="D143" s="44"/>
    </row>
    <row r="144" spans="3:4" x14ac:dyDescent="0.25">
      <c r="C144" s="44"/>
      <c r="D144" s="44"/>
    </row>
    <row r="145" spans="3:4" x14ac:dyDescent="0.25">
      <c r="C145" s="44"/>
      <c r="D145" s="44"/>
    </row>
    <row r="146" spans="3:4" x14ac:dyDescent="0.25">
      <c r="C146" s="44"/>
      <c r="D146" s="44"/>
    </row>
    <row r="147" spans="3:4" x14ac:dyDescent="0.25">
      <c r="C147" s="44"/>
      <c r="D147" s="44"/>
    </row>
    <row r="148" spans="3:4" x14ac:dyDescent="0.25">
      <c r="C148" s="44"/>
      <c r="D148" s="44"/>
    </row>
    <row r="149" spans="3:4" x14ac:dyDescent="0.25">
      <c r="C149" s="44"/>
      <c r="D149" s="44"/>
    </row>
    <row r="150" spans="3:4" x14ac:dyDescent="0.25">
      <c r="C150" s="44"/>
      <c r="D150" s="44"/>
    </row>
    <row r="151" spans="3:4" x14ac:dyDescent="0.25">
      <c r="C151" s="44"/>
      <c r="D151" s="44"/>
    </row>
    <row r="152" spans="3:4" x14ac:dyDescent="0.25">
      <c r="C152" s="44"/>
      <c r="D152" s="44"/>
    </row>
    <row r="153" spans="3:4" x14ac:dyDescent="0.25">
      <c r="C153" s="44"/>
      <c r="D153" s="44"/>
    </row>
    <row r="154" spans="3:4" x14ac:dyDescent="0.25">
      <c r="C154" s="44"/>
      <c r="D154" s="44"/>
    </row>
    <row r="155" spans="3:4" x14ac:dyDescent="0.25">
      <c r="C155" s="44"/>
      <c r="D155" s="44"/>
    </row>
    <row r="156" spans="3:4" x14ac:dyDescent="0.25">
      <c r="C156" s="44"/>
      <c r="D156" s="44"/>
    </row>
    <row r="157" spans="3:4" x14ac:dyDescent="0.25">
      <c r="C157" s="44"/>
      <c r="D157" s="44"/>
    </row>
    <row r="158" spans="3:4" x14ac:dyDescent="0.25">
      <c r="C158" s="44"/>
      <c r="D158" s="44"/>
    </row>
    <row r="159" spans="3:4" x14ac:dyDescent="0.25">
      <c r="C159" s="44"/>
      <c r="D159" s="44"/>
    </row>
    <row r="160" spans="3:4" x14ac:dyDescent="0.25">
      <c r="C160" s="44"/>
      <c r="D160" s="44"/>
    </row>
    <row r="161" spans="3:4" x14ac:dyDescent="0.25">
      <c r="C161" s="44"/>
      <c r="D161" s="44"/>
    </row>
    <row r="162" spans="3:4" x14ac:dyDescent="0.25">
      <c r="C162" s="44"/>
      <c r="D162" s="44"/>
    </row>
    <row r="163" spans="3:4" x14ac:dyDescent="0.25">
      <c r="C163" s="44"/>
      <c r="D163" s="44"/>
    </row>
    <row r="164" spans="3:4" x14ac:dyDescent="0.25">
      <c r="C164" s="44"/>
      <c r="D164" s="44"/>
    </row>
    <row r="165" spans="3:4" x14ac:dyDescent="0.25">
      <c r="C165" s="44"/>
      <c r="D165" s="44"/>
    </row>
    <row r="166" spans="3:4" x14ac:dyDescent="0.25">
      <c r="C166" s="44"/>
      <c r="D166" s="44"/>
    </row>
    <row r="167" spans="3:4" x14ac:dyDescent="0.25">
      <c r="C167" s="44"/>
      <c r="D167" s="44"/>
    </row>
    <row r="168" spans="3:4" x14ac:dyDescent="0.25">
      <c r="C168" s="44"/>
      <c r="D168" s="44"/>
    </row>
    <row r="169" spans="3:4" x14ac:dyDescent="0.25">
      <c r="C169" s="44"/>
      <c r="D169" s="44"/>
    </row>
    <row r="170" spans="3:4" x14ac:dyDescent="0.25">
      <c r="C170" s="44"/>
      <c r="D170" s="44"/>
    </row>
    <row r="171" spans="3:4" x14ac:dyDescent="0.25">
      <c r="C171" s="44"/>
      <c r="D171" s="44"/>
    </row>
    <row r="172" spans="3:4" x14ac:dyDescent="0.25">
      <c r="C172" s="44"/>
      <c r="D172" s="44"/>
    </row>
    <row r="173" spans="3:4" x14ac:dyDescent="0.25">
      <c r="C173" s="44"/>
      <c r="D173" s="44"/>
    </row>
    <row r="174" spans="3:4" x14ac:dyDescent="0.25">
      <c r="C174" s="44"/>
      <c r="D174" s="44"/>
    </row>
    <row r="175" spans="3:4" x14ac:dyDescent="0.25">
      <c r="C175" s="44"/>
      <c r="D175" s="44"/>
    </row>
    <row r="176" spans="3:4" x14ac:dyDescent="0.25">
      <c r="C176" s="44"/>
      <c r="D176" s="44"/>
    </row>
    <row r="177" spans="3:4" x14ac:dyDescent="0.25">
      <c r="C177" s="44"/>
      <c r="D177" s="44"/>
    </row>
    <row r="178" spans="3:4" x14ac:dyDescent="0.25">
      <c r="C178" s="44"/>
      <c r="D178" s="44"/>
    </row>
    <row r="179" spans="3:4" x14ac:dyDescent="0.25">
      <c r="C179" s="44"/>
      <c r="D179" s="44"/>
    </row>
    <row r="180" spans="3:4" x14ac:dyDescent="0.25">
      <c r="C180" s="44"/>
      <c r="D180" s="44"/>
    </row>
    <row r="181" spans="3:4" x14ac:dyDescent="0.25">
      <c r="C181" s="44"/>
      <c r="D181" s="44"/>
    </row>
    <row r="182" spans="3:4" x14ac:dyDescent="0.25">
      <c r="C182" s="44"/>
      <c r="D182" s="44"/>
    </row>
    <row r="183" spans="3:4" x14ac:dyDescent="0.25">
      <c r="C183" s="44"/>
      <c r="D183" s="44"/>
    </row>
    <row r="184" spans="3:4" x14ac:dyDescent="0.25">
      <c r="C184" s="44"/>
      <c r="D184" s="44"/>
    </row>
    <row r="185" spans="3:4" x14ac:dyDescent="0.25">
      <c r="C185" s="44"/>
      <c r="D185" s="44"/>
    </row>
    <row r="186" spans="3:4" x14ac:dyDescent="0.25">
      <c r="C186" s="44"/>
      <c r="D186" s="44"/>
    </row>
    <row r="187" spans="3:4" x14ac:dyDescent="0.25">
      <c r="C187" s="44"/>
      <c r="D187" s="44"/>
    </row>
    <row r="188" spans="3:4" x14ac:dyDescent="0.25">
      <c r="C188" s="44"/>
      <c r="D188" s="44"/>
    </row>
    <row r="189" spans="3:4" x14ac:dyDescent="0.25">
      <c r="C189" s="44"/>
      <c r="D189" s="44"/>
    </row>
    <row r="190" spans="3:4" x14ac:dyDescent="0.25">
      <c r="C190" s="44"/>
      <c r="D190" s="44"/>
    </row>
    <row r="191" spans="3:4" x14ac:dyDescent="0.25">
      <c r="C191" s="44"/>
      <c r="D191" s="44"/>
    </row>
    <row r="192" spans="3:4" x14ac:dyDescent="0.25">
      <c r="C192" s="44"/>
      <c r="D192" s="44"/>
    </row>
    <row r="193" spans="3:4" x14ac:dyDescent="0.25">
      <c r="C193" s="44"/>
      <c r="D193" s="44"/>
    </row>
    <row r="194" spans="3:4" x14ac:dyDescent="0.25">
      <c r="C194" s="44"/>
      <c r="D194" s="44"/>
    </row>
    <row r="195" spans="3:4" x14ac:dyDescent="0.25">
      <c r="C195" s="44"/>
      <c r="D195" s="44"/>
    </row>
    <row r="196" spans="3:4" x14ac:dyDescent="0.25">
      <c r="C196" s="44"/>
      <c r="D196" s="44"/>
    </row>
    <row r="197" spans="3:4" x14ac:dyDescent="0.25">
      <c r="C197" s="44"/>
      <c r="D197" s="44"/>
    </row>
    <row r="198" spans="3:4" x14ac:dyDescent="0.25">
      <c r="C198" s="44"/>
      <c r="D198" s="44"/>
    </row>
    <row r="199" spans="3:4" x14ac:dyDescent="0.25">
      <c r="C199" s="44"/>
      <c r="D199" s="44"/>
    </row>
    <row r="200" spans="3:4" x14ac:dyDescent="0.25">
      <c r="C200" s="44"/>
      <c r="D200" s="44"/>
    </row>
    <row r="201" spans="3:4" x14ac:dyDescent="0.25">
      <c r="C201" s="44"/>
      <c r="D201" s="44"/>
    </row>
    <row r="202" spans="3:4" x14ac:dyDescent="0.25">
      <c r="C202" s="44"/>
      <c r="D202" s="44"/>
    </row>
    <row r="203" spans="3:4" x14ac:dyDescent="0.25">
      <c r="C203" s="44"/>
      <c r="D203" s="44"/>
    </row>
    <row r="204" spans="3:4" x14ac:dyDescent="0.25">
      <c r="C204" s="44"/>
      <c r="D204" s="44"/>
    </row>
    <row r="205" spans="3:4" x14ac:dyDescent="0.25">
      <c r="C205" s="44"/>
      <c r="D205" s="44"/>
    </row>
    <row r="206" spans="3:4" x14ac:dyDescent="0.25">
      <c r="C206" s="44"/>
      <c r="D206" s="44"/>
    </row>
    <row r="207" spans="3:4" x14ac:dyDescent="0.25">
      <c r="C207" s="44"/>
      <c r="D207" s="44"/>
    </row>
    <row r="208" spans="3:4" x14ac:dyDescent="0.25">
      <c r="C208" s="44"/>
      <c r="D208" s="44"/>
    </row>
    <row r="209" spans="3:4" x14ac:dyDescent="0.25">
      <c r="C209" s="44"/>
      <c r="D209" s="44"/>
    </row>
    <row r="210" spans="3:4" x14ac:dyDescent="0.25">
      <c r="C210" s="44"/>
      <c r="D210" s="44"/>
    </row>
    <row r="211" spans="3:4" x14ac:dyDescent="0.25">
      <c r="C211" s="44"/>
      <c r="D211" s="44"/>
    </row>
    <row r="212" spans="3:4" x14ac:dyDescent="0.25">
      <c r="C212" s="44"/>
      <c r="D212" s="44"/>
    </row>
    <row r="213" spans="3:4" x14ac:dyDescent="0.25">
      <c r="C213" s="44"/>
      <c r="D213" s="44"/>
    </row>
    <row r="214" spans="3:4" x14ac:dyDescent="0.25">
      <c r="C214" s="44"/>
      <c r="D214" s="44"/>
    </row>
    <row r="215" spans="3:4" x14ac:dyDescent="0.25">
      <c r="C215" s="44"/>
      <c r="D215" s="44"/>
    </row>
    <row r="216" spans="3:4" x14ac:dyDescent="0.25">
      <c r="C216" s="44"/>
      <c r="D216" s="44"/>
    </row>
    <row r="217" spans="3:4" x14ac:dyDescent="0.25">
      <c r="C217" s="44"/>
      <c r="D217" s="44"/>
    </row>
    <row r="218" spans="3:4" x14ac:dyDescent="0.25">
      <c r="C218" s="44"/>
      <c r="D218" s="44"/>
    </row>
    <row r="219" spans="3:4" x14ac:dyDescent="0.25">
      <c r="C219" s="44"/>
      <c r="D219" s="44"/>
    </row>
    <row r="220" spans="3:4" x14ac:dyDescent="0.25">
      <c r="C220" s="44"/>
      <c r="D220" s="44"/>
    </row>
    <row r="221" spans="3:4" x14ac:dyDescent="0.25">
      <c r="C221" s="44"/>
      <c r="D221" s="44"/>
    </row>
    <row r="222" spans="3:4" x14ac:dyDescent="0.25">
      <c r="C222" s="44"/>
      <c r="D222" s="44"/>
    </row>
    <row r="223" spans="3:4" x14ac:dyDescent="0.25">
      <c r="C223" s="44"/>
      <c r="D223" s="44"/>
    </row>
    <row r="224" spans="3:4" x14ac:dyDescent="0.25">
      <c r="C224" s="44"/>
      <c r="D224" s="44"/>
    </row>
    <row r="225" spans="3:4" x14ac:dyDescent="0.25">
      <c r="C225" s="44"/>
      <c r="D225" s="44"/>
    </row>
    <row r="226" spans="3:4" x14ac:dyDescent="0.25">
      <c r="C226" s="44"/>
      <c r="D226" s="44"/>
    </row>
    <row r="227" spans="3:4" x14ac:dyDescent="0.25">
      <c r="C227" s="44"/>
      <c r="D227" s="44"/>
    </row>
    <row r="228" spans="3:4" x14ac:dyDescent="0.25">
      <c r="C228" s="44"/>
      <c r="D228" s="44"/>
    </row>
    <row r="229" spans="3:4" x14ac:dyDescent="0.25">
      <c r="C229" s="44"/>
      <c r="D229" s="44"/>
    </row>
    <row r="230" spans="3:4" x14ac:dyDescent="0.25">
      <c r="C230" s="44"/>
      <c r="D230" s="44"/>
    </row>
    <row r="231" spans="3:4" x14ac:dyDescent="0.25">
      <c r="C231" s="44"/>
      <c r="D231" s="44"/>
    </row>
    <row r="232" spans="3:4" x14ac:dyDescent="0.25">
      <c r="C232" s="44"/>
      <c r="D232" s="44"/>
    </row>
    <row r="233" spans="3:4" x14ac:dyDescent="0.25">
      <c r="C233" s="44"/>
      <c r="D233" s="44"/>
    </row>
    <row r="234" spans="3:4" x14ac:dyDescent="0.25">
      <c r="C234" s="44"/>
      <c r="D234" s="44"/>
    </row>
    <row r="235" spans="3:4" x14ac:dyDescent="0.25">
      <c r="C235" s="44"/>
      <c r="D235" s="44"/>
    </row>
    <row r="236" spans="3:4" x14ac:dyDescent="0.25">
      <c r="C236" s="44"/>
      <c r="D236" s="44"/>
    </row>
    <row r="237" spans="3:4" x14ac:dyDescent="0.25">
      <c r="C237" s="44"/>
      <c r="D237" s="44"/>
    </row>
    <row r="238" spans="3:4" x14ac:dyDescent="0.25">
      <c r="C238" s="44"/>
      <c r="D238" s="44"/>
    </row>
    <row r="239" spans="3:4" x14ac:dyDescent="0.25">
      <c r="C239" s="44"/>
      <c r="D239" s="44"/>
    </row>
    <row r="240" spans="3:4" x14ac:dyDescent="0.25">
      <c r="C240" s="44"/>
      <c r="D240" s="44"/>
    </row>
    <row r="241" spans="3:4" x14ac:dyDescent="0.25">
      <c r="C241" s="44"/>
      <c r="D241" s="44"/>
    </row>
    <row r="242" spans="3:4" x14ac:dyDescent="0.25">
      <c r="C242" s="44"/>
      <c r="D242" s="44"/>
    </row>
    <row r="243" spans="3:4" x14ac:dyDescent="0.25">
      <c r="C243" s="44"/>
      <c r="D243" s="44"/>
    </row>
    <row r="244" spans="3:4" x14ac:dyDescent="0.25">
      <c r="C244" s="44"/>
      <c r="D244" s="44"/>
    </row>
    <row r="245" spans="3:4" x14ac:dyDescent="0.25">
      <c r="C245" s="44"/>
      <c r="D245" s="44"/>
    </row>
    <row r="246" spans="3:4" x14ac:dyDescent="0.25">
      <c r="C246" s="44"/>
      <c r="D246" s="44"/>
    </row>
    <row r="247" spans="3:4" x14ac:dyDescent="0.25">
      <c r="C247" s="44"/>
      <c r="D247" s="44"/>
    </row>
    <row r="248" spans="3:4" x14ac:dyDescent="0.25">
      <c r="C248" s="44"/>
      <c r="D248" s="44"/>
    </row>
    <row r="249" spans="3:4" x14ac:dyDescent="0.25">
      <c r="C249" s="44"/>
      <c r="D249" s="44"/>
    </row>
    <row r="250" spans="3:4" x14ac:dyDescent="0.25">
      <c r="C250" s="44"/>
      <c r="D250" s="44"/>
    </row>
    <row r="251" spans="3:4" x14ac:dyDescent="0.25">
      <c r="C251" s="44"/>
      <c r="D251" s="44"/>
    </row>
    <row r="252" spans="3:4" x14ac:dyDescent="0.25">
      <c r="C252" s="44"/>
      <c r="D252" s="44"/>
    </row>
    <row r="253" spans="3:4" x14ac:dyDescent="0.25">
      <c r="C253" s="44"/>
      <c r="D253" s="44"/>
    </row>
    <row r="254" spans="3:4" x14ac:dyDescent="0.25">
      <c r="C254" s="44"/>
      <c r="D254" s="44"/>
    </row>
    <row r="255" spans="3:4" x14ac:dyDescent="0.25">
      <c r="C255" s="44"/>
      <c r="D255" s="44"/>
    </row>
    <row r="256" spans="3:4" x14ac:dyDescent="0.25">
      <c r="C256" s="44"/>
      <c r="D256" s="44"/>
    </row>
    <row r="257" spans="3:4" x14ac:dyDescent="0.25">
      <c r="C257" s="44"/>
      <c r="D257" s="44"/>
    </row>
    <row r="258" spans="3:4" x14ac:dyDescent="0.25">
      <c r="C258" s="44"/>
      <c r="D258" s="44"/>
    </row>
    <row r="259" spans="3:4" x14ac:dyDescent="0.25">
      <c r="C259" s="44"/>
      <c r="D259" s="44"/>
    </row>
    <row r="260" spans="3:4" x14ac:dyDescent="0.25">
      <c r="C260" s="44"/>
      <c r="D260" s="44"/>
    </row>
    <row r="261" spans="3:4" x14ac:dyDescent="0.25">
      <c r="C261" s="44"/>
      <c r="D261" s="44"/>
    </row>
    <row r="262" spans="3:4" x14ac:dyDescent="0.25">
      <c r="C262" s="44"/>
      <c r="D262" s="44"/>
    </row>
    <row r="263" spans="3:4" x14ac:dyDescent="0.25">
      <c r="C263" s="44"/>
      <c r="D263" s="44"/>
    </row>
    <row r="264" spans="3:4" x14ac:dyDescent="0.25">
      <c r="C264" s="44"/>
      <c r="D264" s="44"/>
    </row>
    <row r="265" spans="3:4" x14ac:dyDescent="0.25">
      <c r="C265" s="44"/>
      <c r="D265" s="44"/>
    </row>
    <row r="266" spans="3:4" x14ac:dyDescent="0.25">
      <c r="C266" s="44"/>
      <c r="D266" s="44"/>
    </row>
    <row r="267" spans="3:4" x14ac:dyDescent="0.25">
      <c r="C267" s="44"/>
      <c r="D267" s="44"/>
    </row>
    <row r="268" spans="3:4" x14ac:dyDescent="0.25">
      <c r="C268" s="44"/>
      <c r="D268" s="44"/>
    </row>
    <row r="269" spans="3:4" x14ac:dyDescent="0.25">
      <c r="C269" s="44"/>
      <c r="D269" s="44"/>
    </row>
    <row r="270" spans="3:4" x14ac:dyDescent="0.25">
      <c r="C270" s="44"/>
      <c r="D270" s="44"/>
    </row>
    <row r="271" spans="3:4" x14ac:dyDescent="0.25">
      <c r="C271" s="44"/>
      <c r="D271" s="44"/>
    </row>
    <row r="272" spans="3:4" x14ac:dyDescent="0.25">
      <c r="C272" s="44"/>
      <c r="D272" s="44"/>
    </row>
    <row r="273" spans="3:4" x14ac:dyDescent="0.25">
      <c r="C273" s="44"/>
      <c r="D273" s="44"/>
    </row>
    <row r="274" spans="3:4" x14ac:dyDescent="0.25">
      <c r="C274" s="44"/>
      <c r="D274" s="44"/>
    </row>
    <row r="275" spans="3:4" x14ac:dyDescent="0.25">
      <c r="C275" s="44"/>
      <c r="D275" s="44"/>
    </row>
    <row r="276" spans="3:4" x14ac:dyDescent="0.25">
      <c r="C276" s="44"/>
      <c r="D276" s="44"/>
    </row>
    <row r="277" spans="3:4" x14ac:dyDescent="0.25">
      <c r="C277" s="44"/>
      <c r="D277" s="44"/>
    </row>
    <row r="278" spans="3:4" x14ac:dyDescent="0.25">
      <c r="C278" s="44"/>
      <c r="D278" s="44"/>
    </row>
    <row r="279" spans="3:4" x14ac:dyDescent="0.25">
      <c r="C279" s="44"/>
      <c r="D279" s="44"/>
    </row>
    <row r="280" spans="3:4" x14ac:dyDescent="0.25">
      <c r="C280" s="44"/>
      <c r="D280" s="44"/>
    </row>
    <row r="281" spans="3:4" x14ac:dyDescent="0.25">
      <c r="C281" s="44"/>
      <c r="D281" s="44"/>
    </row>
    <row r="282" spans="3:4" x14ac:dyDescent="0.25">
      <c r="C282" s="44"/>
      <c r="D282" s="44"/>
    </row>
    <row r="283" spans="3:4" x14ac:dyDescent="0.25">
      <c r="C283" s="44"/>
      <c r="D283" s="44"/>
    </row>
    <row r="284" spans="3:4" x14ac:dyDescent="0.25">
      <c r="C284" s="44"/>
      <c r="D284" s="44"/>
    </row>
    <row r="285" spans="3:4" x14ac:dyDescent="0.25">
      <c r="C285" s="44"/>
      <c r="D285" s="44"/>
    </row>
    <row r="286" spans="3:4" x14ac:dyDescent="0.25">
      <c r="C286" s="44"/>
      <c r="D286" s="44"/>
    </row>
    <row r="287" spans="3:4" x14ac:dyDescent="0.25">
      <c r="C287" s="44"/>
      <c r="D287" s="44"/>
    </row>
    <row r="288" spans="3:4" x14ac:dyDescent="0.25">
      <c r="C288" s="44"/>
      <c r="D288" s="44"/>
    </row>
    <row r="289" spans="3:4" x14ac:dyDescent="0.25">
      <c r="C289" s="44"/>
      <c r="D289" s="44"/>
    </row>
    <row r="290" spans="3:4" x14ac:dyDescent="0.25">
      <c r="C290" s="44"/>
      <c r="D290" s="44"/>
    </row>
    <row r="291" spans="3:4" x14ac:dyDescent="0.25">
      <c r="C291" s="44"/>
      <c r="D291" s="44"/>
    </row>
    <row r="292" spans="3:4" x14ac:dyDescent="0.25">
      <c r="C292" s="44"/>
      <c r="D292" s="44"/>
    </row>
    <row r="293" spans="3:4" x14ac:dyDescent="0.25">
      <c r="C293" s="44"/>
      <c r="D293" s="44"/>
    </row>
    <row r="294" spans="3:4" x14ac:dyDescent="0.25">
      <c r="C294" s="44"/>
      <c r="D294" s="44"/>
    </row>
    <row r="295" spans="3:4" x14ac:dyDescent="0.25">
      <c r="C295" s="44"/>
      <c r="D295" s="44"/>
    </row>
    <row r="296" spans="3:4" x14ac:dyDescent="0.25">
      <c r="C296" s="44"/>
      <c r="D296" s="44"/>
    </row>
    <row r="297" spans="3:4" x14ac:dyDescent="0.25">
      <c r="C297" s="44"/>
      <c r="D297" s="44"/>
    </row>
    <row r="298" spans="3:4" x14ac:dyDescent="0.25">
      <c r="C298" s="44"/>
      <c r="D298" s="44"/>
    </row>
    <row r="299" spans="3:4" x14ac:dyDescent="0.25">
      <c r="C299" s="44"/>
      <c r="D299" s="44"/>
    </row>
    <row r="300" spans="3:4" x14ac:dyDescent="0.25">
      <c r="C300" s="44"/>
      <c r="D300" s="44"/>
    </row>
    <row r="301" spans="3:4" x14ac:dyDescent="0.25">
      <c r="C301" s="44"/>
      <c r="D301" s="44"/>
    </row>
    <row r="302" spans="3:4" x14ac:dyDescent="0.25">
      <c r="C302" s="44"/>
      <c r="D302" s="44"/>
    </row>
    <row r="303" spans="3:4" x14ac:dyDescent="0.25">
      <c r="C303" s="44"/>
      <c r="D303" s="44"/>
    </row>
    <row r="304" spans="3:4" x14ac:dyDescent="0.25">
      <c r="C304" s="44"/>
      <c r="D304" s="44"/>
    </row>
    <row r="305" spans="3:4" x14ac:dyDescent="0.25">
      <c r="C305" s="44"/>
      <c r="D305" s="44"/>
    </row>
    <row r="306" spans="3:4" x14ac:dyDescent="0.25">
      <c r="C306" s="44"/>
      <c r="D306" s="44"/>
    </row>
    <row r="307" spans="3:4" x14ac:dyDescent="0.25">
      <c r="C307" s="44"/>
      <c r="D307" s="44"/>
    </row>
    <row r="308" spans="3:4" x14ac:dyDescent="0.25">
      <c r="C308" s="44"/>
      <c r="D308" s="44"/>
    </row>
    <row r="309" spans="3:4" x14ac:dyDescent="0.25">
      <c r="C309" s="44"/>
      <c r="D309" s="44"/>
    </row>
    <row r="310" spans="3:4" x14ac:dyDescent="0.25">
      <c r="C310" s="44"/>
      <c r="D310" s="44"/>
    </row>
    <row r="311" spans="3:4" x14ac:dyDescent="0.25">
      <c r="C311" s="44"/>
      <c r="D311" s="44"/>
    </row>
    <row r="312" spans="3:4" x14ac:dyDescent="0.25">
      <c r="C312" s="44"/>
      <c r="D312" s="44"/>
    </row>
    <row r="313" spans="3:4" x14ac:dyDescent="0.25">
      <c r="C313" s="44"/>
      <c r="D313" s="44"/>
    </row>
    <row r="314" spans="3:4" x14ac:dyDescent="0.25">
      <c r="C314" s="44"/>
      <c r="D314" s="44"/>
    </row>
    <row r="315" spans="3:4" x14ac:dyDescent="0.25">
      <c r="C315" s="44"/>
      <c r="D315" s="44"/>
    </row>
    <row r="316" spans="3:4" x14ac:dyDescent="0.25">
      <c r="C316" s="44"/>
      <c r="D316" s="44"/>
    </row>
    <row r="317" spans="3:4" x14ac:dyDescent="0.25">
      <c r="C317" s="44"/>
      <c r="D317" s="44"/>
    </row>
    <row r="318" spans="3:4" x14ac:dyDescent="0.25">
      <c r="C318" s="44"/>
      <c r="D318" s="44"/>
    </row>
    <row r="319" spans="3:4" x14ac:dyDescent="0.25">
      <c r="C319" s="44"/>
      <c r="D319" s="44"/>
    </row>
    <row r="320" spans="3:4" x14ac:dyDescent="0.25">
      <c r="C320" s="44"/>
      <c r="D320" s="44"/>
    </row>
    <row r="321" spans="3:4" x14ac:dyDescent="0.25">
      <c r="C321" s="44"/>
      <c r="D321" s="44"/>
    </row>
    <row r="322" spans="3:4" x14ac:dyDescent="0.25">
      <c r="C322" s="44"/>
      <c r="D322" s="44"/>
    </row>
    <row r="323" spans="3:4" x14ac:dyDescent="0.25">
      <c r="C323" s="44"/>
      <c r="D323" s="44"/>
    </row>
    <row r="324" spans="3:4" x14ac:dyDescent="0.25">
      <c r="C324" s="44"/>
      <c r="D324" s="44"/>
    </row>
    <row r="325" spans="3:4" x14ac:dyDescent="0.25">
      <c r="C325" s="44"/>
      <c r="D325" s="44"/>
    </row>
    <row r="326" spans="3:4" x14ac:dyDescent="0.25">
      <c r="C326" s="44"/>
      <c r="D326" s="44"/>
    </row>
    <row r="327" spans="3:4" x14ac:dyDescent="0.25">
      <c r="C327" s="44"/>
      <c r="D327" s="44"/>
    </row>
    <row r="328" spans="3:4" x14ac:dyDescent="0.25">
      <c r="C328" s="44"/>
      <c r="D328" s="44"/>
    </row>
    <row r="329" spans="3:4" x14ac:dyDescent="0.25">
      <c r="C329" s="44"/>
      <c r="D329" s="44"/>
    </row>
    <row r="330" spans="3:4" x14ac:dyDescent="0.25">
      <c r="C330" s="44"/>
      <c r="D330" s="44"/>
    </row>
    <row r="331" spans="3:4" x14ac:dyDescent="0.25">
      <c r="C331" s="44"/>
      <c r="D331" s="44"/>
    </row>
    <row r="332" spans="3:4" x14ac:dyDescent="0.25">
      <c r="C332" s="44"/>
      <c r="D332" s="44"/>
    </row>
    <row r="333" spans="3:4" x14ac:dyDescent="0.25">
      <c r="C333" s="44"/>
      <c r="D333" s="44"/>
    </row>
    <row r="334" spans="3:4" x14ac:dyDescent="0.25">
      <c r="C334" s="44"/>
      <c r="D334" s="44"/>
    </row>
    <row r="335" spans="3:4" x14ac:dyDescent="0.25">
      <c r="C335" s="44"/>
      <c r="D335" s="44"/>
    </row>
    <row r="336" spans="3:4" x14ac:dyDescent="0.25">
      <c r="C336" s="44"/>
      <c r="D336" s="44"/>
    </row>
    <row r="337" spans="3:4" x14ac:dyDescent="0.25">
      <c r="C337" s="44"/>
      <c r="D337" s="44"/>
    </row>
    <row r="338" spans="3:4" x14ac:dyDescent="0.25">
      <c r="C338" s="44"/>
      <c r="D338" s="44"/>
    </row>
    <row r="339" spans="3:4" x14ac:dyDescent="0.25">
      <c r="C339" s="44"/>
      <c r="D339" s="44"/>
    </row>
    <row r="340" spans="3:4" x14ac:dyDescent="0.25">
      <c r="C340" s="44"/>
      <c r="D340" s="44"/>
    </row>
    <row r="341" spans="3:4" x14ac:dyDescent="0.25">
      <c r="C341" s="44"/>
      <c r="D341" s="44"/>
    </row>
    <row r="342" spans="3:4" x14ac:dyDescent="0.25">
      <c r="C342" s="44"/>
      <c r="D342" s="44"/>
    </row>
    <row r="343" spans="3:4" x14ac:dyDescent="0.25">
      <c r="C343" s="44"/>
      <c r="D343" s="44"/>
    </row>
    <row r="344" spans="3:4" x14ac:dyDescent="0.25">
      <c r="C344" s="44"/>
      <c r="D344" s="44"/>
    </row>
    <row r="345" spans="3:4" x14ac:dyDescent="0.25">
      <c r="C345" s="44"/>
      <c r="D345" s="44"/>
    </row>
    <row r="346" spans="3:4" x14ac:dyDescent="0.25">
      <c r="C346" s="44"/>
      <c r="D346" s="44"/>
    </row>
    <row r="347" spans="3:4" x14ac:dyDescent="0.25">
      <c r="C347" s="44"/>
      <c r="D347" s="44"/>
    </row>
    <row r="348" spans="3:4" x14ac:dyDescent="0.25">
      <c r="C348" s="44"/>
      <c r="D348" s="44"/>
    </row>
    <row r="349" spans="3:4" x14ac:dyDescent="0.25">
      <c r="C349" s="44"/>
      <c r="D349" s="44"/>
    </row>
    <row r="350" spans="3:4" x14ac:dyDescent="0.25">
      <c r="C350" s="44"/>
      <c r="D350" s="44"/>
    </row>
    <row r="351" spans="3:4" x14ac:dyDescent="0.25">
      <c r="C351" s="44"/>
      <c r="D351" s="44"/>
    </row>
    <row r="352" spans="3:4" x14ac:dyDescent="0.25">
      <c r="C352" s="44"/>
      <c r="D352" s="44"/>
    </row>
    <row r="353" spans="3:4" x14ac:dyDescent="0.25">
      <c r="C353" s="44"/>
      <c r="D353" s="44"/>
    </row>
    <row r="354" spans="3:4" x14ac:dyDescent="0.25">
      <c r="C354" s="44"/>
      <c r="D354" s="44"/>
    </row>
    <row r="355" spans="3:4" x14ac:dyDescent="0.25">
      <c r="C355" s="44"/>
      <c r="D355" s="44"/>
    </row>
    <row r="356" spans="3:4" x14ac:dyDescent="0.25">
      <c r="C356" s="44"/>
      <c r="D356" s="44"/>
    </row>
    <row r="357" spans="3:4" x14ac:dyDescent="0.25">
      <c r="C357" s="44"/>
      <c r="D357" s="44"/>
    </row>
    <row r="358" spans="3:4" x14ac:dyDescent="0.25">
      <c r="C358" s="44"/>
      <c r="D358" s="44"/>
    </row>
    <row r="359" spans="3:4" x14ac:dyDescent="0.25">
      <c r="C359" s="44"/>
      <c r="D359" s="44"/>
    </row>
    <row r="360" spans="3:4" x14ac:dyDescent="0.25">
      <c r="C360" s="44"/>
      <c r="D360" s="44"/>
    </row>
    <row r="361" spans="3:4" x14ac:dyDescent="0.25">
      <c r="C361" s="44"/>
      <c r="D361" s="44"/>
    </row>
    <row r="362" spans="3:4" x14ac:dyDescent="0.25">
      <c r="C362" s="44"/>
      <c r="D362" s="44"/>
    </row>
    <row r="363" spans="3:4" x14ac:dyDescent="0.25">
      <c r="C363" s="44"/>
      <c r="D363" s="44"/>
    </row>
    <row r="364" spans="3:4" x14ac:dyDescent="0.25">
      <c r="C364" s="44"/>
      <c r="D364" s="44"/>
    </row>
    <row r="365" spans="3:4" x14ac:dyDescent="0.25">
      <c r="C365" s="44"/>
      <c r="D365" s="44"/>
    </row>
    <row r="366" spans="3:4" x14ac:dyDescent="0.25">
      <c r="C366" s="44"/>
      <c r="D366" s="44"/>
    </row>
    <row r="367" spans="3:4" x14ac:dyDescent="0.25">
      <c r="C367" s="44"/>
      <c r="D367" s="44"/>
    </row>
    <row r="368" spans="3:4" x14ac:dyDescent="0.25">
      <c r="C368" s="44"/>
      <c r="D368" s="44"/>
    </row>
    <row r="369" spans="3:4" x14ac:dyDescent="0.25">
      <c r="C369" s="44"/>
      <c r="D369" s="44"/>
    </row>
    <row r="370" spans="3:4" x14ac:dyDescent="0.25">
      <c r="C370" s="44"/>
      <c r="D370" s="44"/>
    </row>
    <row r="371" spans="3:4" x14ac:dyDescent="0.25">
      <c r="C371" s="44"/>
      <c r="D371" s="44"/>
    </row>
    <row r="372" spans="3:4" x14ac:dyDescent="0.25">
      <c r="C372" s="44"/>
      <c r="D372" s="44"/>
    </row>
    <row r="373" spans="3:4" x14ac:dyDescent="0.25">
      <c r="C373" s="44"/>
      <c r="D373" s="44"/>
    </row>
    <row r="374" spans="3:4" x14ac:dyDescent="0.25">
      <c r="C374" s="44"/>
      <c r="D374" s="44"/>
    </row>
    <row r="375" spans="3:4" x14ac:dyDescent="0.25">
      <c r="C375" s="44"/>
      <c r="D375" s="44"/>
    </row>
    <row r="376" spans="3:4" x14ac:dyDescent="0.25">
      <c r="C376" s="44"/>
      <c r="D376" s="44"/>
    </row>
    <row r="377" spans="3:4" x14ac:dyDescent="0.25">
      <c r="C377" s="44"/>
      <c r="D377" s="44"/>
    </row>
    <row r="378" spans="3:4" x14ac:dyDescent="0.25">
      <c r="C378" s="44"/>
      <c r="D378" s="44"/>
    </row>
    <row r="379" spans="3:4" x14ac:dyDescent="0.25">
      <c r="C379" s="44"/>
      <c r="D379" s="44"/>
    </row>
    <row r="380" spans="3:4" x14ac:dyDescent="0.25">
      <c r="C380" s="44"/>
      <c r="D380" s="44"/>
    </row>
    <row r="381" spans="3:4" x14ac:dyDescent="0.25">
      <c r="C381" s="44"/>
      <c r="D381" s="44"/>
    </row>
    <row r="382" spans="3:4" x14ac:dyDescent="0.25">
      <c r="C382" s="44"/>
      <c r="D382" s="44"/>
    </row>
    <row r="383" spans="3:4" x14ac:dyDescent="0.25">
      <c r="C383" s="44"/>
      <c r="D383" s="44"/>
    </row>
    <row r="384" spans="3:4" x14ac:dyDescent="0.25">
      <c r="C384" s="44"/>
      <c r="D384" s="44"/>
    </row>
    <row r="385" spans="3:4" x14ac:dyDescent="0.25">
      <c r="C385" s="44"/>
      <c r="D385" s="44"/>
    </row>
    <row r="386" spans="3:4" x14ac:dyDescent="0.25">
      <c r="C386" s="44"/>
      <c r="D386" s="44"/>
    </row>
    <row r="387" spans="3:4" x14ac:dyDescent="0.25">
      <c r="C387" s="44"/>
      <c r="D387" s="44"/>
    </row>
    <row r="388" spans="3:4" x14ac:dyDescent="0.25">
      <c r="C388" s="44"/>
      <c r="D388" s="44"/>
    </row>
    <row r="389" spans="3:4" x14ac:dyDescent="0.25">
      <c r="C389" s="44"/>
      <c r="D389" s="44"/>
    </row>
    <row r="390" spans="3:4" x14ac:dyDescent="0.25">
      <c r="C390" s="44"/>
      <c r="D390" s="44"/>
    </row>
    <row r="391" spans="3:4" x14ac:dyDescent="0.25">
      <c r="C391" s="44"/>
      <c r="D391" s="44"/>
    </row>
    <row r="392" spans="3:4" x14ac:dyDescent="0.25">
      <c r="C392" s="44"/>
      <c r="D392" s="44"/>
    </row>
    <row r="393" spans="3:4" x14ac:dyDescent="0.25">
      <c r="C393" s="44"/>
      <c r="D393" s="44"/>
    </row>
    <row r="394" spans="3:4" x14ac:dyDescent="0.25">
      <c r="C394" s="44"/>
      <c r="D394" s="44"/>
    </row>
    <row r="395" spans="3:4" x14ac:dyDescent="0.25">
      <c r="C395" s="44"/>
      <c r="D395" s="44"/>
    </row>
    <row r="396" spans="3:4" x14ac:dyDescent="0.25">
      <c r="C396" s="44"/>
      <c r="D396" s="44"/>
    </row>
    <row r="397" spans="3:4" x14ac:dyDescent="0.25">
      <c r="C397" s="44"/>
      <c r="D397" s="44"/>
    </row>
    <row r="398" spans="3:4" x14ac:dyDescent="0.25">
      <c r="C398" s="44"/>
      <c r="D398" s="44"/>
    </row>
    <row r="399" spans="3:4" x14ac:dyDescent="0.25">
      <c r="C399" s="44"/>
      <c r="D399" s="44"/>
    </row>
    <row r="400" spans="3:4" x14ac:dyDescent="0.25">
      <c r="C400" s="44"/>
      <c r="D400" s="44"/>
    </row>
    <row r="401" spans="3:4" x14ac:dyDescent="0.25">
      <c r="C401" s="44"/>
      <c r="D401" s="44"/>
    </row>
    <row r="402" spans="3:4" x14ac:dyDescent="0.25">
      <c r="C402" s="44"/>
      <c r="D402" s="44"/>
    </row>
    <row r="403" spans="3:4" x14ac:dyDescent="0.25">
      <c r="C403" s="44"/>
      <c r="D403" s="44"/>
    </row>
  </sheetData>
  <mergeCells count="4">
    <mergeCell ref="A1:D1"/>
    <mergeCell ref="A2:D2"/>
    <mergeCell ref="A3:D3"/>
    <mergeCell ref="A5:C5"/>
  </mergeCells>
  <pageMargins left="0.70866141732283472" right="0.70866141732283472" top="0.74803149606299213" bottom="0.74803149606299213" header="0.31496062992125984" footer="0.31496062992125984"/>
  <pageSetup paperSize="9" scale="9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47" workbookViewId="0">
      <selection activeCell="A40" sqref="A40:XFD40"/>
    </sheetView>
  </sheetViews>
  <sheetFormatPr defaultRowHeight="12.75" x14ac:dyDescent="0.2"/>
  <cols>
    <col min="1" max="1" width="16.5703125" style="106" customWidth="1"/>
    <col min="2" max="2" width="24.28515625" style="106" customWidth="1"/>
    <col min="3" max="3" width="51.42578125" style="106" customWidth="1"/>
    <col min="4" max="256" width="9.140625" style="106"/>
    <col min="257" max="257" width="16.5703125" style="106" customWidth="1"/>
    <col min="258" max="258" width="24.28515625" style="106" customWidth="1"/>
    <col min="259" max="259" width="51.42578125" style="106" customWidth="1"/>
    <col min="260" max="512" width="9.140625" style="106"/>
    <col min="513" max="513" width="16.5703125" style="106" customWidth="1"/>
    <col min="514" max="514" width="24.28515625" style="106" customWidth="1"/>
    <col min="515" max="515" width="51.42578125" style="106" customWidth="1"/>
    <col min="516" max="768" width="9.140625" style="106"/>
    <col min="769" max="769" width="16.5703125" style="106" customWidth="1"/>
    <col min="770" max="770" width="24.28515625" style="106" customWidth="1"/>
    <col min="771" max="771" width="51.42578125" style="106" customWidth="1"/>
    <col min="772" max="1024" width="9.140625" style="106"/>
    <col min="1025" max="1025" width="16.5703125" style="106" customWidth="1"/>
    <col min="1026" max="1026" width="24.28515625" style="106" customWidth="1"/>
    <col min="1027" max="1027" width="51.42578125" style="106" customWidth="1"/>
    <col min="1028" max="1280" width="9.140625" style="106"/>
    <col min="1281" max="1281" width="16.5703125" style="106" customWidth="1"/>
    <col min="1282" max="1282" width="24.28515625" style="106" customWidth="1"/>
    <col min="1283" max="1283" width="51.42578125" style="106" customWidth="1"/>
    <col min="1284" max="1536" width="9.140625" style="106"/>
    <col min="1537" max="1537" width="16.5703125" style="106" customWidth="1"/>
    <col min="1538" max="1538" width="24.28515625" style="106" customWidth="1"/>
    <col min="1539" max="1539" width="51.42578125" style="106" customWidth="1"/>
    <col min="1540" max="1792" width="9.140625" style="106"/>
    <col min="1793" max="1793" width="16.5703125" style="106" customWidth="1"/>
    <col min="1794" max="1794" width="24.28515625" style="106" customWidth="1"/>
    <col min="1795" max="1795" width="51.42578125" style="106" customWidth="1"/>
    <col min="1796" max="2048" width="9.140625" style="106"/>
    <col min="2049" max="2049" width="16.5703125" style="106" customWidth="1"/>
    <col min="2050" max="2050" width="24.28515625" style="106" customWidth="1"/>
    <col min="2051" max="2051" width="51.42578125" style="106" customWidth="1"/>
    <col min="2052" max="2304" width="9.140625" style="106"/>
    <col min="2305" max="2305" width="16.5703125" style="106" customWidth="1"/>
    <col min="2306" max="2306" width="24.28515625" style="106" customWidth="1"/>
    <col min="2307" max="2307" width="51.42578125" style="106" customWidth="1"/>
    <col min="2308" max="2560" width="9.140625" style="106"/>
    <col min="2561" max="2561" width="16.5703125" style="106" customWidth="1"/>
    <col min="2562" max="2562" width="24.28515625" style="106" customWidth="1"/>
    <col min="2563" max="2563" width="51.42578125" style="106" customWidth="1"/>
    <col min="2564" max="2816" width="9.140625" style="106"/>
    <col min="2817" max="2817" width="16.5703125" style="106" customWidth="1"/>
    <col min="2818" max="2818" width="24.28515625" style="106" customWidth="1"/>
    <col min="2819" max="2819" width="51.42578125" style="106" customWidth="1"/>
    <col min="2820" max="3072" width="9.140625" style="106"/>
    <col min="3073" max="3073" width="16.5703125" style="106" customWidth="1"/>
    <col min="3074" max="3074" width="24.28515625" style="106" customWidth="1"/>
    <col min="3075" max="3075" width="51.42578125" style="106" customWidth="1"/>
    <col min="3076" max="3328" width="9.140625" style="106"/>
    <col min="3329" max="3329" width="16.5703125" style="106" customWidth="1"/>
    <col min="3330" max="3330" width="24.28515625" style="106" customWidth="1"/>
    <col min="3331" max="3331" width="51.42578125" style="106" customWidth="1"/>
    <col min="3332" max="3584" width="9.140625" style="106"/>
    <col min="3585" max="3585" width="16.5703125" style="106" customWidth="1"/>
    <col min="3586" max="3586" width="24.28515625" style="106" customWidth="1"/>
    <col min="3587" max="3587" width="51.42578125" style="106" customWidth="1"/>
    <col min="3588" max="3840" width="9.140625" style="106"/>
    <col min="3841" max="3841" width="16.5703125" style="106" customWidth="1"/>
    <col min="3842" max="3842" width="24.28515625" style="106" customWidth="1"/>
    <col min="3843" max="3843" width="51.42578125" style="106" customWidth="1"/>
    <col min="3844" max="4096" width="9.140625" style="106"/>
    <col min="4097" max="4097" width="16.5703125" style="106" customWidth="1"/>
    <col min="4098" max="4098" width="24.28515625" style="106" customWidth="1"/>
    <col min="4099" max="4099" width="51.42578125" style="106" customWidth="1"/>
    <col min="4100" max="4352" width="9.140625" style="106"/>
    <col min="4353" max="4353" width="16.5703125" style="106" customWidth="1"/>
    <col min="4354" max="4354" width="24.28515625" style="106" customWidth="1"/>
    <col min="4355" max="4355" width="51.42578125" style="106" customWidth="1"/>
    <col min="4356" max="4608" width="9.140625" style="106"/>
    <col min="4609" max="4609" width="16.5703125" style="106" customWidth="1"/>
    <col min="4610" max="4610" width="24.28515625" style="106" customWidth="1"/>
    <col min="4611" max="4611" width="51.42578125" style="106" customWidth="1"/>
    <col min="4612" max="4864" width="9.140625" style="106"/>
    <col min="4865" max="4865" width="16.5703125" style="106" customWidth="1"/>
    <col min="4866" max="4866" width="24.28515625" style="106" customWidth="1"/>
    <col min="4867" max="4867" width="51.42578125" style="106" customWidth="1"/>
    <col min="4868" max="5120" width="9.140625" style="106"/>
    <col min="5121" max="5121" width="16.5703125" style="106" customWidth="1"/>
    <col min="5122" max="5122" width="24.28515625" style="106" customWidth="1"/>
    <col min="5123" max="5123" width="51.42578125" style="106" customWidth="1"/>
    <col min="5124" max="5376" width="9.140625" style="106"/>
    <col min="5377" max="5377" width="16.5703125" style="106" customWidth="1"/>
    <col min="5378" max="5378" width="24.28515625" style="106" customWidth="1"/>
    <col min="5379" max="5379" width="51.42578125" style="106" customWidth="1"/>
    <col min="5380" max="5632" width="9.140625" style="106"/>
    <col min="5633" max="5633" width="16.5703125" style="106" customWidth="1"/>
    <col min="5634" max="5634" width="24.28515625" style="106" customWidth="1"/>
    <col min="5635" max="5635" width="51.42578125" style="106" customWidth="1"/>
    <col min="5636" max="5888" width="9.140625" style="106"/>
    <col min="5889" max="5889" width="16.5703125" style="106" customWidth="1"/>
    <col min="5890" max="5890" width="24.28515625" style="106" customWidth="1"/>
    <col min="5891" max="5891" width="51.42578125" style="106" customWidth="1"/>
    <col min="5892" max="6144" width="9.140625" style="106"/>
    <col min="6145" max="6145" width="16.5703125" style="106" customWidth="1"/>
    <col min="6146" max="6146" width="24.28515625" style="106" customWidth="1"/>
    <col min="6147" max="6147" width="51.42578125" style="106" customWidth="1"/>
    <col min="6148" max="6400" width="9.140625" style="106"/>
    <col min="6401" max="6401" width="16.5703125" style="106" customWidth="1"/>
    <col min="6402" max="6402" width="24.28515625" style="106" customWidth="1"/>
    <col min="6403" max="6403" width="51.42578125" style="106" customWidth="1"/>
    <col min="6404" max="6656" width="9.140625" style="106"/>
    <col min="6657" max="6657" width="16.5703125" style="106" customWidth="1"/>
    <col min="6658" max="6658" width="24.28515625" style="106" customWidth="1"/>
    <col min="6659" max="6659" width="51.42578125" style="106" customWidth="1"/>
    <col min="6660" max="6912" width="9.140625" style="106"/>
    <col min="6913" max="6913" width="16.5703125" style="106" customWidth="1"/>
    <col min="6914" max="6914" width="24.28515625" style="106" customWidth="1"/>
    <col min="6915" max="6915" width="51.42578125" style="106" customWidth="1"/>
    <col min="6916" max="7168" width="9.140625" style="106"/>
    <col min="7169" max="7169" width="16.5703125" style="106" customWidth="1"/>
    <col min="7170" max="7170" width="24.28515625" style="106" customWidth="1"/>
    <col min="7171" max="7171" width="51.42578125" style="106" customWidth="1"/>
    <col min="7172" max="7424" width="9.140625" style="106"/>
    <col min="7425" max="7425" width="16.5703125" style="106" customWidth="1"/>
    <col min="7426" max="7426" width="24.28515625" style="106" customWidth="1"/>
    <col min="7427" max="7427" width="51.42578125" style="106" customWidth="1"/>
    <col min="7428" max="7680" width="9.140625" style="106"/>
    <col min="7681" max="7681" width="16.5703125" style="106" customWidth="1"/>
    <col min="7682" max="7682" width="24.28515625" style="106" customWidth="1"/>
    <col min="7683" max="7683" width="51.42578125" style="106" customWidth="1"/>
    <col min="7684" max="7936" width="9.140625" style="106"/>
    <col min="7937" max="7937" width="16.5703125" style="106" customWidth="1"/>
    <col min="7938" max="7938" width="24.28515625" style="106" customWidth="1"/>
    <col min="7939" max="7939" width="51.42578125" style="106" customWidth="1"/>
    <col min="7940" max="8192" width="9.140625" style="106"/>
    <col min="8193" max="8193" width="16.5703125" style="106" customWidth="1"/>
    <col min="8194" max="8194" width="24.28515625" style="106" customWidth="1"/>
    <col min="8195" max="8195" width="51.42578125" style="106" customWidth="1"/>
    <col min="8196" max="8448" width="9.140625" style="106"/>
    <col min="8449" max="8449" width="16.5703125" style="106" customWidth="1"/>
    <col min="8450" max="8450" width="24.28515625" style="106" customWidth="1"/>
    <col min="8451" max="8451" width="51.42578125" style="106" customWidth="1"/>
    <col min="8452" max="8704" width="9.140625" style="106"/>
    <col min="8705" max="8705" width="16.5703125" style="106" customWidth="1"/>
    <col min="8706" max="8706" width="24.28515625" style="106" customWidth="1"/>
    <col min="8707" max="8707" width="51.42578125" style="106" customWidth="1"/>
    <col min="8708" max="8960" width="9.140625" style="106"/>
    <col min="8961" max="8961" width="16.5703125" style="106" customWidth="1"/>
    <col min="8962" max="8962" width="24.28515625" style="106" customWidth="1"/>
    <col min="8963" max="8963" width="51.42578125" style="106" customWidth="1"/>
    <col min="8964" max="9216" width="9.140625" style="106"/>
    <col min="9217" max="9217" width="16.5703125" style="106" customWidth="1"/>
    <col min="9218" max="9218" width="24.28515625" style="106" customWidth="1"/>
    <col min="9219" max="9219" width="51.42578125" style="106" customWidth="1"/>
    <col min="9220" max="9472" width="9.140625" style="106"/>
    <col min="9473" max="9473" width="16.5703125" style="106" customWidth="1"/>
    <col min="9474" max="9474" width="24.28515625" style="106" customWidth="1"/>
    <col min="9475" max="9475" width="51.42578125" style="106" customWidth="1"/>
    <col min="9476" max="9728" width="9.140625" style="106"/>
    <col min="9729" max="9729" width="16.5703125" style="106" customWidth="1"/>
    <col min="9730" max="9730" width="24.28515625" style="106" customWidth="1"/>
    <col min="9731" max="9731" width="51.42578125" style="106" customWidth="1"/>
    <col min="9732" max="9984" width="9.140625" style="106"/>
    <col min="9985" max="9985" width="16.5703125" style="106" customWidth="1"/>
    <col min="9986" max="9986" width="24.28515625" style="106" customWidth="1"/>
    <col min="9987" max="9987" width="51.42578125" style="106" customWidth="1"/>
    <col min="9988" max="10240" width="9.140625" style="106"/>
    <col min="10241" max="10241" width="16.5703125" style="106" customWidth="1"/>
    <col min="10242" max="10242" width="24.28515625" style="106" customWidth="1"/>
    <col min="10243" max="10243" width="51.42578125" style="106" customWidth="1"/>
    <col min="10244" max="10496" width="9.140625" style="106"/>
    <col min="10497" max="10497" width="16.5703125" style="106" customWidth="1"/>
    <col min="10498" max="10498" width="24.28515625" style="106" customWidth="1"/>
    <col min="10499" max="10499" width="51.42578125" style="106" customWidth="1"/>
    <col min="10500" max="10752" width="9.140625" style="106"/>
    <col min="10753" max="10753" width="16.5703125" style="106" customWidth="1"/>
    <col min="10754" max="10754" width="24.28515625" style="106" customWidth="1"/>
    <col min="10755" max="10755" width="51.42578125" style="106" customWidth="1"/>
    <col min="10756" max="11008" width="9.140625" style="106"/>
    <col min="11009" max="11009" width="16.5703125" style="106" customWidth="1"/>
    <col min="11010" max="11010" width="24.28515625" style="106" customWidth="1"/>
    <col min="11011" max="11011" width="51.42578125" style="106" customWidth="1"/>
    <col min="11012" max="11264" width="9.140625" style="106"/>
    <col min="11265" max="11265" width="16.5703125" style="106" customWidth="1"/>
    <col min="11266" max="11266" width="24.28515625" style="106" customWidth="1"/>
    <col min="11267" max="11267" width="51.42578125" style="106" customWidth="1"/>
    <col min="11268" max="11520" width="9.140625" style="106"/>
    <col min="11521" max="11521" width="16.5703125" style="106" customWidth="1"/>
    <col min="11522" max="11522" width="24.28515625" style="106" customWidth="1"/>
    <col min="11523" max="11523" width="51.42578125" style="106" customWidth="1"/>
    <col min="11524" max="11776" width="9.140625" style="106"/>
    <col min="11777" max="11777" width="16.5703125" style="106" customWidth="1"/>
    <col min="11778" max="11778" width="24.28515625" style="106" customWidth="1"/>
    <col min="11779" max="11779" width="51.42578125" style="106" customWidth="1"/>
    <col min="11780" max="12032" width="9.140625" style="106"/>
    <col min="12033" max="12033" width="16.5703125" style="106" customWidth="1"/>
    <col min="12034" max="12034" width="24.28515625" style="106" customWidth="1"/>
    <col min="12035" max="12035" width="51.42578125" style="106" customWidth="1"/>
    <col min="12036" max="12288" width="9.140625" style="106"/>
    <col min="12289" max="12289" width="16.5703125" style="106" customWidth="1"/>
    <col min="12290" max="12290" width="24.28515625" style="106" customWidth="1"/>
    <col min="12291" max="12291" width="51.42578125" style="106" customWidth="1"/>
    <col min="12292" max="12544" width="9.140625" style="106"/>
    <col min="12545" max="12545" width="16.5703125" style="106" customWidth="1"/>
    <col min="12546" max="12546" width="24.28515625" style="106" customWidth="1"/>
    <col min="12547" max="12547" width="51.42578125" style="106" customWidth="1"/>
    <col min="12548" max="12800" width="9.140625" style="106"/>
    <col min="12801" max="12801" width="16.5703125" style="106" customWidth="1"/>
    <col min="12802" max="12802" width="24.28515625" style="106" customWidth="1"/>
    <col min="12803" max="12803" width="51.42578125" style="106" customWidth="1"/>
    <col min="12804" max="13056" width="9.140625" style="106"/>
    <col min="13057" max="13057" width="16.5703125" style="106" customWidth="1"/>
    <col min="13058" max="13058" width="24.28515625" style="106" customWidth="1"/>
    <col min="13059" max="13059" width="51.42578125" style="106" customWidth="1"/>
    <col min="13060" max="13312" width="9.140625" style="106"/>
    <col min="13313" max="13313" width="16.5703125" style="106" customWidth="1"/>
    <col min="13314" max="13314" width="24.28515625" style="106" customWidth="1"/>
    <col min="13315" max="13315" width="51.42578125" style="106" customWidth="1"/>
    <col min="13316" max="13568" width="9.140625" style="106"/>
    <col min="13569" max="13569" width="16.5703125" style="106" customWidth="1"/>
    <col min="13570" max="13570" width="24.28515625" style="106" customWidth="1"/>
    <col min="13571" max="13571" width="51.42578125" style="106" customWidth="1"/>
    <col min="13572" max="13824" width="9.140625" style="106"/>
    <col min="13825" max="13825" width="16.5703125" style="106" customWidth="1"/>
    <col min="13826" max="13826" width="24.28515625" style="106" customWidth="1"/>
    <col min="13827" max="13827" width="51.42578125" style="106" customWidth="1"/>
    <col min="13828" max="14080" width="9.140625" style="106"/>
    <col min="14081" max="14081" width="16.5703125" style="106" customWidth="1"/>
    <col min="14082" max="14082" width="24.28515625" style="106" customWidth="1"/>
    <col min="14083" max="14083" width="51.42578125" style="106" customWidth="1"/>
    <col min="14084" max="14336" width="9.140625" style="106"/>
    <col min="14337" max="14337" width="16.5703125" style="106" customWidth="1"/>
    <col min="14338" max="14338" width="24.28515625" style="106" customWidth="1"/>
    <col min="14339" max="14339" width="51.42578125" style="106" customWidth="1"/>
    <col min="14340" max="14592" width="9.140625" style="106"/>
    <col min="14593" max="14593" width="16.5703125" style="106" customWidth="1"/>
    <col min="14594" max="14594" width="24.28515625" style="106" customWidth="1"/>
    <col min="14595" max="14595" width="51.42578125" style="106" customWidth="1"/>
    <col min="14596" max="14848" width="9.140625" style="106"/>
    <col min="14849" max="14849" width="16.5703125" style="106" customWidth="1"/>
    <col min="14850" max="14850" width="24.28515625" style="106" customWidth="1"/>
    <col min="14851" max="14851" width="51.42578125" style="106" customWidth="1"/>
    <col min="14852" max="15104" width="9.140625" style="106"/>
    <col min="15105" max="15105" width="16.5703125" style="106" customWidth="1"/>
    <col min="15106" max="15106" width="24.28515625" style="106" customWidth="1"/>
    <col min="15107" max="15107" width="51.42578125" style="106" customWidth="1"/>
    <col min="15108" max="15360" width="9.140625" style="106"/>
    <col min="15361" max="15361" width="16.5703125" style="106" customWidth="1"/>
    <col min="15362" max="15362" width="24.28515625" style="106" customWidth="1"/>
    <col min="15363" max="15363" width="51.42578125" style="106" customWidth="1"/>
    <col min="15364" max="15616" width="9.140625" style="106"/>
    <col min="15617" max="15617" width="16.5703125" style="106" customWidth="1"/>
    <col min="15618" max="15618" width="24.28515625" style="106" customWidth="1"/>
    <col min="15619" max="15619" width="51.42578125" style="106" customWidth="1"/>
    <col min="15620" max="15872" width="9.140625" style="106"/>
    <col min="15873" max="15873" width="16.5703125" style="106" customWidth="1"/>
    <col min="15874" max="15874" width="24.28515625" style="106" customWidth="1"/>
    <col min="15875" max="15875" width="51.42578125" style="106" customWidth="1"/>
    <col min="15876" max="16128" width="9.140625" style="106"/>
    <col min="16129" max="16129" width="16.5703125" style="106" customWidth="1"/>
    <col min="16130" max="16130" width="24.28515625" style="106" customWidth="1"/>
    <col min="16131" max="16131" width="51.42578125" style="106" customWidth="1"/>
    <col min="16132" max="16384" width="9.140625" style="106"/>
  </cols>
  <sheetData>
    <row r="1" spans="1:4" s="1" customFormat="1" x14ac:dyDescent="0.2">
      <c r="A1" s="432" t="s">
        <v>250</v>
      </c>
      <c r="B1" s="432"/>
      <c r="C1" s="432"/>
      <c r="D1" s="105"/>
    </row>
    <row r="2" spans="1:4" s="1" customFormat="1" x14ac:dyDescent="0.2">
      <c r="A2" s="432" t="s">
        <v>1</v>
      </c>
      <c r="B2" s="432"/>
      <c r="C2" s="432"/>
      <c r="D2" s="105"/>
    </row>
    <row r="3" spans="1:4" s="1" customFormat="1" x14ac:dyDescent="0.2">
      <c r="A3" s="2"/>
      <c r="B3" s="432" t="s">
        <v>251</v>
      </c>
      <c r="C3" s="432"/>
      <c r="D3" s="105"/>
    </row>
    <row r="4" spans="1:4" ht="15.6" hidden="1" customHeight="1" x14ac:dyDescent="0.25">
      <c r="B4" s="107"/>
      <c r="C4" s="108"/>
    </row>
    <row r="5" spans="1:4" ht="21.75" customHeight="1" x14ac:dyDescent="0.25">
      <c r="A5" s="445" t="s">
        <v>252</v>
      </c>
      <c r="B5" s="445"/>
      <c r="C5" s="445"/>
    </row>
    <row r="6" spans="1:4" ht="19.5" customHeight="1" x14ac:dyDescent="0.25">
      <c r="A6" s="445" t="s">
        <v>253</v>
      </c>
      <c r="B6" s="445"/>
      <c r="C6" s="445"/>
    </row>
    <row r="7" spans="1:4" ht="15" x14ac:dyDescent="0.2">
      <c r="A7" s="109"/>
      <c r="B7" s="110"/>
      <c r="C7" s="109"/>
    </row>
    <row r="8" spans="1:4" ht="42.75" x14ac:dyDescent="0.2">
      <c r="A8" s="111" t="s">
        <v>254</v>
      </c>
      <c r="B8" s="112" t="s">
        <v>5</v>
      </c>
      <c r="C8" s="111" t="s">
        <v>255</v>
      </c>
    </row>
    <row r="9" spans="1:4" ht="14.25" x14ac:dyDescent="0.2">
      <c r="A9" s="446" t="s">
        <v>8</v>
      </c>
      <c r="B9" s="447"/>
      <c r="C9" s="448"/>
    </row>
    <row r="10" spans="1:4" ht="13.9" customHeight="1" x14ac:dyDescent="0.2">
      <c r="A10" s="111">
        <v>510</v>
      </c>
      <c r="B10" s="443" t="s">
        <v>256</v>
      </c>
      <c r="C10" s="444"/>
    </row>
    <row r="11" spans="1:4" ht="37.15" customHeight="1" x14ac:dyDescent="0.2">
      <c r="A11" s="113">
        <v>510</v>
      </c>
      <c r="B11" s="67" t="s">
        <v>257</v>
      </c>
      <c r="C11" s="114" t="s">
        <v>84</v>
      </c>
    </row>
    <row r="12" spans="1:4" ht="87.6" customHeight="1" x14ac:dyDescent="0.2">
      <c r="A12" s="113">
        <v>510</v>
      </c>
      <c r="B12" s="67" t="s">
        <v>258</v>
      </c>
      <c r="C12" s="114" t="s">
        <v>259</v>
      </c>
    </row>
    <row r="13" spans="1:4" ht="87.6" customHeight="1" x14ac:dyDescent="0.2">
      <c r="A13" s="113">
        <v>510</v>
      </c>
      <c r="B13" s="67" t="s">
        <v>260</v>
      </c>
      <c r="C13" s="114" t="s">
        <v>259</v>
      </c>
    </row>
    <row r="14" spans="1:4" ht="85.5" customHeight="1" x14ac:dyDescent="0.2">
      <c r="A14" s="113">
        <v>510</v>
      </c>
      <c r="B14" s="67" t="s">
        <v>261</v>
      </c>
      <c r="C14" s="114" t="s">
        <v>262</v>
      </c>
    </row>
    <row r="15" spans="1:4" ht="85.5" customHeight="1" x14ac:dyDescent="0.2">
      <c r="A15" s="113">
        <v>510</v>
      </c>
      <c r="B15" s="67" t="s">
        <v>263</v>
      </c>
      <c r="C15" s="114" t="s">
        <v>262</v>
      </c>
    </row>
    <row r="16" spans="1:4" ht="61.9" customHeight="1" x14ac:dyDescent="0.2">
      <c r="A16" s="113">
        <v>510</v>
      </c>
      <c r="B16" s="67" t="s">
        <v>264</v>
      </c>
      <c r="C16" s="114" t="s">
        <v>265</v>
      </c>
    </row>
    <row r="17" spans="1:3" ht="93" customHeight="1" x14ac:dyDescent="0.2">
      <c r="A17" s="113">
        <v>510</v>
      </c>
      <c r="B17" s="67" t="s">
        <v>266</v>
      </c>
      <c r="C17" s="114" t="s">
        <v>267</v>
      </c>
    </row>
    <row r="18" spans="1:3" ht="93" customHeight="1" x14ac:dyDescent="0.2">
      <c r="A18" s="113">
        <v>510</v>
      </c>
      <c r="B18" s="67" t="s">
        <v>268</v>
      </c>
      <c r="C18" s="114" t="s">
        <v>267</v>
      </c>
    </row>
    <row r="19" spans="1:3" ht="48" customHeight="1" x14ac:dyDescent="0.2">
      <c r="A19" s="113">
        <v>510</v>
      </c>
      <c r="B19" s="67" t="s">
        <v>269</v>
      </c>
      <c r="C19" s="67" t="s">
        <v>270</v>
      </c>
    </row>
    <row r="20" spans="1:3" ht="34.15" customHeight="1" x14ac:dyDescent="0.2">
      <c r="A20" s="113">
        <v>510</v>
      </c>
      <c r="B20" s="37" t="s">
        <v>271</v>
      </c>
      <c r="C20" s="37" t="s">
        <v>272</v>
      </c>
    </row>
    <row r="21" spans="1:3" ht="48.6" customHeight="1" x14ac:dyDescent="0.2">
      <c r="A21" s="113">
        <v>510</v>
      </c>
      <c r="B21" s="67" t="s">
        <v>273</v>
      </c>
      <c r="C21" s="67" t="s">
        <v>274</v>
      </c>
    </row>
    <row r="22" spans="1:3" ht="33" customHeight="1" x14ac:dyDescent="0.2">
      <c r="A22" s="113">
        <v>510</v>
      </c>
      <c r="B22" s="67" t="s">
        <v>275</v>
      </c>
      <c r="C22" s="114" t="s">
        <v>276</v>
      </c>
    </row>
    <row r="23" spans="1:3" ht="88.15" customHeight="1" x14ac:dyDescent="0.2">
      <c r="A23" s="113">
        <v>510</v>
      </c>
      <c r="B23" s="67" t="s">
        <v>277</v>
      </c>
      <c r="C23" s="114" t="s">
        <v>278</v>
      </c>
    </row>
    <row r="24" spans="1:3" ht="90" customHeight="1" x14ac:dyDescent="0.2">
      <c r="A24" s="113">
        <v>510</v>
      </c>
      <c r="B24" s="67" t="s">
        <v>279</v>
      </c>
      <c r="C24" s="114" t="s">
        <v>280</v>
      </c>
    </row>
    <row r="25" spans="1:3" ht="87" customHeight="1" x14ac:dyDescent="0.2">
      <c r="A25" s="113">
        <v>510</v>
      </c>
      <c r="B25" s="67" t="s">
        <v>281</v>
      </c>
      <c r="C25" s="114" t="s">
        <v>282</v>
      </c>
    </row>
    <row r="26" spans="1:3" ht="43.15" customHeight="1" x14ac:dyDescent="0.2">
      <c r="A26" s="113">
        <v>510</v>
      </c>
      <c r="B26" s="67" t="s">
        <v>283</v>
      </c>
      <c r="C26" s="114" t="s">
        <v>284</v>
      </c>
    </row>
    <row r="27" spans="1:3" ht="56.45" customHeight="1" x14ac:dyDescent="0.2">
      <c r="A27" s="113">
        <v>510</v>
      </c>
      <c r="B27" s="67" t="s">
        <v>285</v>
      </c>
      <c r="C27" s="114" t="s">
        <v>286</v>
      </c>
    </row>
    <row r="28" spans="1:3" ht="49.15" customHeight="1" x14ac:dyDescent="0.2">
      <c r="A28" s="113">
        <v>510</v>
      </c>
      <c r="B28" s="15" t="s">
        <v>287</v>
      </c>
      <c r="C28" s="114" t="s">
        <v>288</v>
      </c>
    </row>
    <row r="29" spans="1:3" ht="36.6" customHeight="1" x14ac:dyDescent="0.2">
      <c r="A29" s="113">
        <v>510</v>
      </c>
      <c r="B29" s="15" t="s">
        <v>289</v>
      </c>
      <c r="C29" s="114" t="s">
        <v>290</v>
      </c>
    </row>
    <row r="30" spans="1:3" ht="30" x14ac:dyDescent="0.2">
      <c r="A30" s="113">
        <v>510</v>
      </c>
      <c r="B30" s="15" t="s">
        <v>291</v>
      </c>
      <c r="C30" s="114" t="s">
        <v>184</v>
      </c>
    </row>
    <row r="31" spans="1:3" ht="31.15" customHeight="1" x14ac:dyDescent="0.25">
      <c r="A31" s="113">
        <v>510</v>
      </c>
      <c r="B31" s="115" t="s">
        <v>292</v>
      </c>
      <c r="C31" s="116" t="s">
        <v>246</v>
      </c>
    </row>
    <row r="32" spans="1:3" ht="34.9" customHeight="1" x14ac:dyDescent="0.25">
      <c r="A32" s="113">
        <v>510</v>
      </c>
      <c r="B32" s="117" t="s">
        <v>293</v>
      </c>
      <c r="C32" s="118" t="s">
        <v>197</v>
      </c>
    </row>
    <row r="33" spans="1:4" ht="30.6" customHeight="1" x14ac:dyDescent="0.25">
      <c r="A33" s="113">
        <v>510</v>
      </c>
      <c r="B33" s="117" t="s">
        <v>294</v>
      </c>
      <c r="C33" s="118" t="s">
        <v>295</v>
      </c>
    </row>
    <row r="34" spans="1:4" ht="19.149999999999999" customHeight="1" x14ac:dyDescent="0.25">
      <c r="A34" s="113">
        <v>510</v>
      </c>
      <c r="B34" s="117" t="s">
        <v>296</v>
      </c>
      <c r="C34" s="118" t="s">
        <v>247</v>
      </c>
    </row>
    <row r="35" spans="1:4" ht="47.25" customHeight="1" x14ac:dyDescent="0.25">
      <c r="A35" s="113">
        <v>510</v>
      </c>
      <c r="B35" s="117" t="s">
        <v>297</v>
      </c>
      <c r="C35" s="12" t="s">
        <v>298</v>
      </c>
    </row>
    <row r="36" spans="1:4" ht="45.75" customHeight="1" x14ac:dyDescent="0.25">
      <c r="A36" s="113">
        <v>510</v>
      </c>
      <c r="B36" s="117" t="s">
        <v>300</v>
      </c>
      <c r="C36" s="12" t="s">
        <v>301</v>
      </c>
    </row>
    <row r="37" spans="1:4" ht="46.15" customHeight="1" x14ac:dyDescent="0.25">
      <c r="A37" s="113">
        <v>510</v>
      </c>
      <c r="B37" s="117" t="s">
        <v>302</v>
      </c>
      <c r="C37" s="12" t="s">
        <v>298</v>
      </c>
    </row>
    <row r="38" spans="1:4" ht="72" customHeight="1" x14ac:dyDescent="0.25">
      <c r="A38" s="113">
        <v>510</v>
      </c>
      <c r="B38" s="117" t="s">
        <v>303</v>
      </c>
      <c r="C38" s="12" t="s">
        <v>299</v>
      </c>
    </row>
    <row r="39" spans="1:4" ht="41.45" customHeight="1" x14ac:dyDescent="0.25">
      <c r="A39" s="113">
        <v>510</v>
      </c>
      <c r="B39" s="117" t="s">
        <v>304</v>
      </c>
      <c r="C39" s="12" t="s">
        <v>301</v>
      </c>
    </row>
    <row r="40" spans="1:4" s="123" customFormat="1" ht="48" customHeight="1" x14ac:dyDescent="0.2">
      <c r="A40" s="120">
        <v>510</v>
      </c>
      <c r="B40" s="121" t="s">
        <v>305</v>
      </c>
      <c r="C40" s="122" t="s">
        <v>306</v>
      </c>
    </row>
    <row r="41" spans="1:4" ht="39.6" customHeight="1" x14ac:dyDescent="0.2">
      <c r="A41" s="113">
        <v>510</v>
      </c>
      <c r="B41" s="119" t="s">
        <v>307</v>
      </c>
      <c r="C41" s="114" t="s">
        <v>308</v>
      </c>
    </row>
    <row r="42" spans="1:4" s="123" customFormat="1" ht="63.6" customHeight="1" x14ac:dyDescent="0.2">
      <c r="A42" s="120">
        <v>510</v>
      </c>
      <c r="B42" s="121" t="s">
        <v>309</v>
      </c>
      <c r="C42" s="122" t="s">
        <v>310</v>
      </c>
      <c r="D42" s="124"/>
    </row>
    <row r="43" spans="1:4" ht="16.149999999999999" customHeight="1" x14ac:dyDescent="0.25">
      <c r="A43" s="113">
        <v>510</v>
      </c>
      <c r="B43" s="117" t="s">
        <v>311</v>
      </c>
      <c r="C43" s="118" t="s">
        <v>312</v>
      </c>
    </row>
    <row r="44" spans="1:4" ht="43.9" customHeight="1" x14ac:dyDescent="0.25">
      <c r="A44" s="113">
        <v>510</v>
      </c>
      <c r="B44" s="117" t="s">
        <v>313</v>
      </c>
      <c r="C44" s="118" t="s">
        <v>314</v>
      </c>
    </row>
    <row r="45" spans="1:4" ht="45.6" customHeight="1" x14ac:dyDescent="0.25">
      <c r="A45" s="113">
        <v>510</v>
      </c>
      <c r="B45" s="117" t="s">
        <v>315</v>
      </c>
      <c r="C45" s="118" t="s">
        <v>316</v>
      </c>
    </row>
    <row r="46" spans="1:4" ht="72" customHeight="1" x14ac:dyDescent="0.25">
      <c r="A46" s="113">
        <v>510</v>
      </c>
      <c r="B46" s="117" t="s">
        <v>317</v>
      </c>
      <c r="C46" s="118" t="s">
        <v>318</v>
      </c>
    </row>
    <row r="47" spans="1:4" ht="42" customHeight="1" x14ac:dyDescent="0.25">
      <c r="A47" s="113">
        <v>510</v>
      </c>
      <c r="B47" s="117" t="s">
        <v>319</v>
      </c>
      <c r="C47" s="118" t="s">
        <v>227</v>
      </c>
    </row>
    <row r="48" spans="1:4" ht="19.149999999999999" customHeight="1" x14ac:dyDescent="0.25">
      <c r="A48" s="113">
        <v>510</v>
      </c>
      <c r="B48" s="125" t="s">
        <v>320</v>
      </c>
      <c r="C48" s="126" t="s">
        <v>321</v>
      </c>
    </row>
    <row r="49" spans="1:3" ht="60" customHeight="1" x14ac:dyDescent="0.25">
      <c r="A49" s="113">
        <v>510</v>
      </c>
      <c r="B49" s="117" t="s">
        <v>322</v>
      </c>
      <c r="C49" s="118" t="s">
        <v>323</v>
      </c>
    </row>
    <row r="50" spans="1:3" ht="61.9" customHeight="1" x14ac:dyDescent="0.25">
      <c r="A50" s="113">
        <v>510</v>
      </c>
      <c r="B50" s="117" t="s">
        <v>324</v>
      </c>
      <c r="C50" s="118" t="s">
        <v>325</v>
      </c>
    </row>
    <row r="51" spans="1:3" ht="29.45" customHeight="1" x14ac:dyDescent="0.25">
      <c r="A51" s="113">
        <v>510</v>
      </c>
      <c r="B51" s="117" t="s">
        <v>326</v>
      </c>
      <c r="C51" s="118" t="s">
        <v>231</v>
      </c>
    </row>
    <row r="52" spans="1:3" ht="43.9" customHeight="1" x14ac:dyDescent="0.25">
      <c r="A52" s="113">
        <v>510</v>
      </c>
      <c r="B52" s="117" t="s">
        <v>327</v>
      </c>
      <c r="C52" s="118" t="s">
        <v>328</v>
      </c>
    </row>
    <row r="53" spans="1:3" ht="30" customHeight="1" x14ac:dyDescent="0.25">
      <c r="A53" s="113">
        <v>510</v>
      </c>
      <c r="B53" s="117" t="s">
        <v>329</v>
      </c>
      <c r="C53" s="118" t="s">
        <v>235</v>
      </c>
    </row>
    <row r="54" spans="1:3" ht="104.25" customHeight="1" x14ac:dyDescent="0.25">
      <c r="A54" s="113">
        <v>510</v>
      </c>
      <c r="B54" s="115" t="s">
        <v>330</v>
      </c>
      <c r="C54" s="116" t="s">
        <v>331</v>
      </c>
    </row>
    <row r="55" spans="1:3" ht="45" customHeight="1" x14ac:dyDescent="0.25">
      <c r="A55" s="113">
        <v>510</v>
      </c>
      <c r="B55" s="115" t="s">
        <v>332</v>
      </c>
      <c r="C55" s="116" t="s">
        <v>333</v>
      </c>
    </row>
    <row r="56" spans="1:3" ht="43.9" customHeight="1" x14ac:dyDescent="0.25">
      <c r="A56" s="113">
        <v>510</v>
      </c>
      <c r="B56" s="115" t="s">
        <v>334</v>
      </c>
      <c r="C56" s="116" t="s">
        <v>335</v>
      </c>
    </row>
    <row r="57" spans="1:3" ht="41.45" customHeight="1" x14ac:dyDescent="0.25">
      <c r="A57" s="113">
        <v>510</v>
      </c>
      <c r="B57" s="115" t="s">
        <v>336</v>
      </c>
      <c r="C57" s="116" t="s">
        <v>337</v>
      </c>
    </row>
  </sheetData>
  <mergeCells count="7">
    <mergeCell ref="B10:C10"/>
    <mergeCell ref="A1:C1"/>
    <mergeCell ref="A2:C2"/>
    <mergeCell ref="B3:C3"/>
    <mergeCell ref="A5:C5"/>
    <mergeCell ref="A6:C6"/>
    <mergeCell ref="A9:C9"/>
  </mergeCells>
  <pageMargins left="0.70866141732283472" right="0.70866141732283472" top="0.74803149606299213" bottom="0.74803149606299213" header="0.31496062992125984" footer="0.31496062992125984"/>
  <pageSetup paperSize="9" scale="94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opLeftCell="A3" workbookViewId="0">
      <selection activeCell="J13" sqref="J13"/>
    </sheetView>
  </sheetViews>
  <sheetFormatPr defaultRowHeight="15" x14ac:dyDescent="0.25"/>
  <cols>
    <col min="1" max="1" width="17.5703125" style="127" customWidth="1"/>
    <col min="2" max="2" width="27.42578125" style="127" customWidth="1"/>
    <col min="3" max="3" width="48.5703125" style="127" customWidth="1"/>
    <col min="4" max="256" width="9.140625" style="127"/>
    <col min="257" max="257" width="17.5703125" style="127" customWidth="1"/>
    <col min="258" max="258" width="27.42578125" style="127" customWidth="1"/>
    <col min="259" max="259" width="48.5703125" style="127" customWidth="1"/>
    <col min="260" max="512" width="9.140625" style="127"/>
    <col min="513" max="513" width="17.5703125" style="127" customWidth="1"/>
    <col min="514" max="514" width="27.42578125" style="127" customWidth="1"/>
    <col min="515" max="515" width="48.5703125" style="127" customWidth="1"/>
    <col min="516" max="768" width="9.140625" style="127"/>
    <col min="769" max="769" width="17.5703125" style="127" customWidth="1"/>
    <col min="770" max="770" width="27.42578125" style="127" customWidth="1"/>
    <col min="771" max="771" width="48.5703125" style="127" customWidth="1"/>
    <col min="772" max="1024" width="9.140625" style="127"/>
    <col min="1025" max="1025" width="17.5703125" style="127" customWidth="1"/>
    <col min="1026" max="1026" width="27.42578125" style="127" customWidth="1"/>
    <col min="1027" max="1027" width="48.5703125" style="127" customWidth="1"/>
    <col min="1028" max="1280" width="9.140625" style="127"/>
    <col min="1281" max="1281" width="17.5703125" style="127" customWidth="1"/>
    <col min="1282" max="1282" width="27.42578125" style="127" customWidth="1"/>
    <col min="1283" max="1283" width="48.5703125" style="127" customWidth="1"/>
    <col min="1284" max="1536" width="9.140625" style="127"/>
    <col min="1537" max="1537" width="17.5703125" style="127" customWidth="1"/>
    <col min="1538" max="1538" width="27.42578125" style="127" customWidth="1"/>
    <col min="1539" max="1539" width="48.5703125" style="127" customWidth="1"/>
    <col min="1540" max="1792" width="9.140625" style="127"/>
    <col min="1793" max="1793" width="17.5703125" style="127" customWidth="1"/>
    <col min="1794" max="1794" width="27.42578125" style="127" customWidth="1"/>
    <col min="1795" max="1795" width="48.5703125" style="127" customWidth="1"/>
    <col min="1796" max="2048" width="9.140625" style="127"/>
    <col min="2049" max="2049" width="17.5703125" style="127" customWidth="1"/>
    <col min="2050" max="2050" width="27.42578125" style="127" customWidth="1"/>
    <col min="2051" max="2051" width="48.5703125" style="127" customWidth="1"/>
    <col min="2052" max="2304" width="9.140625" style="127"/>
    <col min="2305" max="2305" width="17.5703125" style="127" customWidth="1"/>
    <col min="2306" max="2306" width="27.42578125" style="127" customWidth="1"/>
    <col min="2307" max="2307" width="48.5703125" style="127" customWidth="1"/>
    <col min="2308" max="2560" width="9.140625" style="127"/>
    <col min="2561" max="2561" width="17.5703125" style="127" customWidth="1"/>
    <col min="2562" max="2562" width="27.42578125" style="127" customWidth="1"/>
    <col min="2563" max="2563" width="48.5703125" style="127" customWidth="1"/>
    <col min="2564" max="2816" width="9.140625" style="127"/>
    <col min="2817" max="2817" width="17.5703125" style="127" customWidth="1"/>
    <col min="2818" max="2818" width="27.42578125" style="127" customWidth="1"/>
    <col min="2819" max="2819" width="48.5703125" style="127" customWidth="1"/>
    <col min="2820" max="3072" width="9.140625" style="127"/>
    <col min="3073" max="3073" width="17.5703125" style="127" customWidth="1"/>
    <col min="3074" max="3074" width="27.42578125" style="127" customWidth="1"/>
    <col min="3075" max="3075" width="48.5703125" style="127" customWidth="1"/>
    <col min="3076" max="3328" width="9.140625" style="127"/>
    <col min="3329" max="3329" width="17.5703125" style="127" customWidth="1"/>
    <col min="3330" max="3330" width="27.42578125" style="127" customWidth="1"/>
    <col min="3331" max="3331" width="48.5703125" style="127" customWidth="1"/>
    <col min="3332" max="3584" width="9.140625" style="127"/>
    <col min="3585" max="3585" width="17.5703125" style="127" customWidth="1"/>
    <col min="3586" max="3586" width="27.42578125" style="127" customWidth="1"/>
    <col min="3587" max="3587" width="48.5703125" style="127" customWidth="1"/>
    <col min="3588" max="3840" width="9.140625" style="127"/>
    <col min="3841" max="3841" width="17.5703125" style="127" customWidth="1"/>
    <col min="3842" max="3842" width="27.42578125" style="127" customWidth="1"/>
    <col min="3843" max="3843" width="48.5703125" style="127" customWidth="1"/>
    <col min="3844" max="4096" width="9.140625" style="127"/>
    <col min="4097" max="4097" width="17.5703125" style="127" customWidth="1"/>
    <col min="4098" max="4098" width="27.42578125" style="127" customWidth="1"/>
    <col min="4099" max="4099" width="48.5703125" style="127" customWidth="1"/>
    <col min="4100" max="4352" width="9.140625" style="127"/>
    <col min="4353" max="4353" width="17.5703125" style="127" customWidth="1"/>
    <col min="4354" max="4354" width="27.42578125" style="127" customWidth="1"/>
    <col min="4355" max="4355" width="48.5703125" style="127" customWidth="1"/>
    <col min="4356" max="4608" width="9.140625" style="127"/>
    <col min="4609" max="4609" width="17.5703125" style="127" customWidth="1"/>
    <col min="4610" max="4610" width="27.42578125" style="127" customWidth="1"/>
    <col min="4611" max="4611" width="48.5703125" style="127" customWidth="1"/>
    <col min="4612" max="4864" width="9.140625" style="127"/>
    <col min="4865" max="4865" width="17.5703125" style="127" customWidth="1"/>
    <col min="4866" max="4866" width="27.42578125" style="127" customWidth="1"/>
    <col min="4867" max="4867" width="48.5703125" style="127" customWidth="1"/>
    <col min="4868" max="5120" width="9.140625" style="127"/>
    <col min="5121" max="5121" width="17.5703125" style="127" customWidth="1"/>
    <col min="5122" max="5122" width="27.42578125" style="127" customWidth="1"/>
    <col min="5123" max="5123" width="48.5703125" style="127" customWidth="1"/>
    <col min="5124" max="5376" width="9.140625" style="127"/>
    <col min="5377" max="5377" width="17.5703125" style="127" customWidth="1"/>
    <col min="5378" max="5378" width="27.42578125" style="127" customWidth="1"/>
    <col min="5379" max="5379" width="48.5703125" style="127" customWidth="1"/>
    <col min="5380" max="5632" width="9.140625" style="127"/>
    <col min="5633" max="5633" width="17.5703125" style="127" customWidth="1"/>
    <col min="5634" max="5634" width="27.42578125" style="127" customWidth="1"/>
    <col min="5635" max="5635" width="48.5703125" style="127" customWidth="1"/>
    <col min="5636" max="5888" width="9.140625" style="127"/>
    <col min="5889" max="5889" width="17.5703125" style="127" customWidth="1"/>
    <col min="5890" max="5890" width="27.42578125" style="127" customWidth="1"/>
    <col min="5891" max="5891" width="48.5703125" style="127" customWidth="1"/>
    <col min="5892" max="6144" width="9.140625" style="127"/>
    <col min="6145" max="6145" width="17.5703125" style="127" customWidth="1"/>
    <col min="6146" max="6146" width="27.42578125" style="127" customWidth="1"/>
    <col min="6147" max="6147" width="48.5703125" style="127" customWidth="1"/>
    <col min="6148" max="6400" width="9.140625" style="127"/>
    <col min="6401" max="6401" width="17.5703125" style="127" customWidth="1"/>
    <col min="6402" max="6402" width="27.42578125" style="127" customWidth="1"/>
    <col min="6403" max="6403" width="48.5703125" style="127" customWidth="1"/>
    <col min="6404" max="6656" width="9.140625" style="127"/>
    <col min="6657" max="6657" width="17.5703125" style="127" customWidth="1"/>
    <col min="6658" max="6658" width="27.42578125" style="127" customWidth="1"/>
    <col min="6659" max="6659" width="48.5703125" style="127" customWidth="1"/>
    <col min="6660" max="6912" width="9.140625" style="127"/>
    <col min="6913" max="6913" width="17.5703125" style="127" customWidth="1"/>
    <col min="6914" max="6914" width="27.42578125" style="127" customWidth="1"/>
    <col min="6915" max="6915" width="48.5703125" style="127" customWidth="1"/>
    <col min="6916" max="7168" width="9.140625" style="127"/>
    <col min="7169" max="7169" width="17.5703125" style="127" customWidth="1"/>
    <col min="7170" max="7170" width="27.42578125" style="127" customWidth="1"/>
    <col min="7171" max="7171" width="48.5703125" style="127" customWidth="1"/>
    <col min="7172" max="7424" width="9.140625" style="127"/>
    <col min="7425" max="7425" width="17.5703125" style="127" customWidth="1"/>
    <col min="7426" max="7426" width="27.42578125" style="127" customWidth="1"/>
    <col min="7427" max="7427" width="48.5703125" style="127" customWidth="1"/>
    <col min="7428" max="7680" width="9.140625" style="127"/>
    <col min="7681" max="7681" width="17.5703125" style="127" customWidth="1"/>
    <col min="7682" max="7682" width="27.42578125" style="127" customWidth="1"/>
    <col min="7683" max="7683" width="48.5703125" style="127" customWidth="1"/>
    <col min="7684" max="7936" width="9.140625" style="127"/>
    <col min="7937" max="7937" width="17.5703125" style="127" customWidth="1"/>
    <col min="7938" max="7938" width="27.42578125" style="127" customWidth="1"/>
    <col min="7939" max="7939" width="48.5703125" style="127" customWidth="1"/>
    <col min="7940" max="8192" width="9.140625" style="127"/>
    <col min="8193" max="8193" width="17.5703125" style="127" customWidth="1"/>
    <col min="8194" max="8194" width="27.42578125" style="127" customWidth="1"/>
    <col min="8195" max="8195" width="48.5703125" style="127" customWidth="1"/>
    <col min="8196" max="8448" width="9.140625" style="127"/>
    <col min="8449" max="8449" width="17.5703125" style="127" customWidth="1"/>
    <col min="8450" max="8450" width="27.42578125" style="127" customWidth="1"/>
    <col min="8451" max="8451" width="48.5703125" style="127" customWidth="1"/>
    <col min="8452" max="8704" width="9.140625" style="127"/>
    <col min="8705" max="8705" width="17.5703125" style="127" customWidth="1"/>
    <col min="8706" max="8706" width="27.42578125" style="127" customWidth="1"/>
    <col min="8707" max="8707" width="48.5703125" style="127" customWidth="1"/>
    <col min="8708" max="8960" width="9.140625" style="127"/>
    <col min="8961" max="8961" width="17.5703125" style="127" customWidth="1"/>
    <col min="8962" max="8962" width="27.42578125" style="127" customWidth="1"/>
    <col min="8963" max="8963" width="48.5703125" style="127" customWidth="1"/>
    <col min="8964" max="9216" width="9.140625" style="127"/>
    <col min="9217" max="9217" width="17.5703125" style="127" customWidth="1"/>
    <col min="9218" max="9218" width="27.42578125" style="127" customWidth="1"/>
    <col min="9219" max="9219" width="48.5703125" style="127" customWidth="1"/>
    <col min="9220" max="9472" width="9.140625" style="127"/>
    <col min="9473" max="9473" width="17.5703125" style="127" customWidth="1"/>
    <col min="9474" max="9474" width="27.42578125" style="127" customWidth="1"/>
    <col min="9475" max="9475" width="48.5703125" style="127" customWidth="1"/>
    <col min="9476" max="9728" width="9.140625" style="127"/>
    <col min="9729" max="9729" width="17.5703125" style="127" customWidth="1"/>
    <col min="9730" max="9730" width="27.42578125" style="127" customWidth="1"/>
    <col min="9731" max="9731" width="48.5703125" style="127" customWidth="1"/>
    <col min="9732" max="9984" width="9.140625" style="127"/>
    <col min="9985" max="9985" width="17.5703125" style="127" customWidth="1"/>
    <col min="9986" max="9986" width="27.42578125" style="127" customWidth="1"/>
    <col min="9987" max="9987" width="48.5703125" style="127" customWidth="1"/>
    <col min="9988" max="10240" width="9.140625" style="127"/>
    <col min="10241" max="10241" width="17.5703125" style="127" customWidth="1"/>
    <col min="10242" max="10242" width="27.42578125" style="127" customWidth="1"/>
    <col min="10243" max="10243" width="48.5703125" style="127" customWidth="1"/>
    <col min="10244" max="10496" width="9.140625" style="127"/>
    <col min="10497" max="10497" width="17.5703125" style="127" customWidth="1"/>
    <col min="10498" max="10498" width="27.42578125" style="127" customWidth="1"/>
    <col min="10499" max="10499" width="48.5703125" style="127" customWidth="1"/>
    <col min="10500" max="10752" width="9.140625" style="127"/>
    <col min="10753" max="10753" width="17.5703125" style="127" customWidth="1"/>
    <col min="10754" max="10754" width="27.42578125" style="127" customWidth="1"/>
    <col min="10755" max="10755" width="48.5703125" style="127" customWidth="1"/>
    <col min="10756" max="11008" width="9.140625" style="127"/>
    <col min="11009" max="11009" width="17.5703125" style="127" customWidth="1"/>
    <col min="11010" max="11010" width="27.42578125" style="127" customWidth="1"/>
    <col min="11011" max="11011" width="48.5703125" style="127" customWidth="1"/>
    <col min="11012" max="11264" width="9.140625" style="127"/>
    <col min="11265" max="11265" width="17.5703125" style="127" customWidth="1"/>
    <col min="11266" max="11266" width="27.42578125" style="127" customWidth="1"/>
    <col min="11267" max="11267" width="48.5703125" style="127" customWidth="1"/>
    <col min="11268" max="11520" width="9.140625" style="127"/>
    <col min="11521" max="11521" width="17.5703125" style="127" customWidth="1"/>
    <col min="11522" max="11522" width="27.42578125" style="127" customWidth="1"/>
    <col min="11523" max="11523" width="48.5703125" style="127" customWidth="1"/>
    <col min="11524" max="11776" width="9.140625" style="127"/>
    <col min="11777" max="11777" width="17.5703125" style="127" customWidth="1"/>
    <col min="11778" max="11778" width="27.42578125" style="127" customWidth="1"/>
    <col min="11779" max="11779" width="48.5703125" style="127" customWidth="1"/>
    <col min="11780" max="12032" width="9.140625" style="127"/>
    <col min="12033" max="12033" width="17.5703125" style="127" customWidth="1"/>
    <col min="12034" max="12034" width="27.42578125" style="127" customWidth="1"/>
    <col min="12035" max="12035" width="48.5703125" style="127" customWidth="1"/>
    <col min="12036" max="12288" width="9.140625" style="127"/>
    <col min="12289" max="12289" width="17.5703125" style="127" customWidth="1"/>
    <col min="12290" max="12290" width="27.42578125" style="127" customWidth="1"/>
    <col min="12291" max="12291" width="48.5703125" style="127" customWidth="1"/>
    <col min="12292" max="12544" width="9.140625" style="127"/>
    <col min="12545" max="12545" width="17.5703125" style="127" customWidth="1"/>
    <col min="12546" max="12546" width="27.42578125" style="127" customWidth="1"/>
    <col min="12547" max="12547" width="48.5703125" style="127" customWidth="1"/>
    <col min="12548" max="12800" width="9.140625" style="127"/>
    <col min="12801" max="12801" width="17.5703125" style="127" customWidth="1"/>
    <col min="12802" max="12802" width="27.42578125" style="127" customWidth="1"/>
    <col min="12803" max="12803" width="48.5703125" style="127" customWidth="1"/>
    <col min="12804" max="13056" width="9.140625" style="127"/>
    <col min="13057" max="13057" width="17.5703125" style="127" customWidth="1"/>
    <col min="13058" max="13058" width="27.42578125" style="127" customWidth="1"/>
    <col min="13059" max="13059" width="48.5703125" style="127" customWidth="1"/>
    <col min="13060" max="13312" width="9.140625" style="127"/>
    <col min="13313" max="13313" width="17.5703125" style="127" customWidth="1"/>
    <col min="13314" max="13314" width="27.42578125" style="127" customWidth="1"/>
    <col min="13315" max="13315" width="48.5703125" style="127" customWidth="1"/>
    <col min="13316" max="13568" width="9.140625" style="127"/>
    <col min="13569" max="13569" width="17.5703125" style="127" customWidth="1"/>
    <col min="13570" max="13570" width="27.42578125" style="127" customWidth="1"/>
    <col min="13571" max="13571" width="48.5703125" style="127" customWidth="1"/>
    <col min="13572" max="13824" width="9.140625" style="127"/>
    <col min="13825" max="13825" width="17.5703125" style="127" customWidth="1"/>
    <col min="13826" max="13826" width="27.42578125" style="127" customWidth="1"/>
    <col min="13827" max="13827" width="48.5703125" style="127" customWidth="1"/>
    <col min="13828" max="14080" width="9.140625" style="127"/>
    <col min="14081" max="14081" width="17.5703125" style="127" customWidth="1"/>
    <col min="14082" max="14082" width="27.42578125" style="127" customWidth="1"/>
    <col min="14083" max="14083" width="48.5703125" style="127" customWidth="1"/>
    <col min="14084" max="14336" width="9.140625" style="127"/>
    <col min="14337" max="14337" width="17.5703125" style="127" customWidth="1"/>
    <col min="14338" max="14338" width="27.42578125" style="127" customWidth="1"/>
    <col min="14339" max="14339" width="48.5703125" style="127" customWidth="1"/>
    <col min="14340" max="14592" width="9.140625" style="127"/>
    <col min="14593" max="14593" width="17.5703125" style="127" customWidth="1"/>
    <col min="14594" max="14594" width="27.42578125" style="127" customWidth="1"/>
    <col min="14595" max="14595" width="48.5703125" style="127" customWidth="1"/>
    <col min="14596" max="14848" width="9.140625" style="127"/>
    <col min="14849" max="14849" width="17.5703125" style="127" customWidth="1"/>
    <col min="14850" max="14850" width="27.42578125" style="127" customWidth="1"/>
    <col min="14851" max="14851" width="48.5703125" style="127" customWidth="1"/>
    <col min="14852" max="15104" width="9.140625" style="127"/>
    <col min="15105" max="15105" width="17.5703125" style="127" customWidth="1"/>
    <col min="15106" max="15106" width="27.42578125" style="127" customWidth="1"/>
    <col min="15107" max="15107" width="48.5703125" style="127" customWidth="1"/>
    <col min="15108" max="15360" width="9.140625" style="127"/>
    <col min="15361" max="15361" width="17.5703125" style="127" customWidth="1"/>
    <col min="15362" max="15362" width="27.42578125" style="127" customWidth="1"/>
    <col min="15363" max="15363" width="48.5703125" style="127" customWidth="1"/>
    <col min="15364" max="15616" width="9.140625" style="127"/>
    <col min="15617" max="15617" width="17.5703125" style="127" customWidth="1"/>
    <col min="15618" max="15618" width="27.42578125" style="127" customWidth="1"/>
    <col min="15619" max="15619" width="48.5703125" style="127" customWidth="1"/>
    <col min="15620" max="15872" width="9.140625" style="127"/>
    <col min="15873" max="15873" width="17.5703125" style="127" customWidth="1"/>
    <col min="15874" max="15874" width="27.42578125" style="127" customWidth="1"/>
    <col min="15875" max="15875" width="48.5703125" style="127" customWidth="1"/>
    <col min="15876" max="16128" width="9.140625" style="127"/>
    <col min="16129" max="16129" width="17.5703125" style="127" customWidth="1"/>
    <col min="16130" max="16130" width="27.42578125" style="127" customWidth="1"/>
    <col min="16131" max="16131" width="48.5703125" style="127" customWidth="1"/>
    <col min="16132" max="16384" width="9.140625" style="127"/>
  </cols>
  <sheetData>
    <row r="1" spans="1:3" hidden="1" x14ac:dyDescent="0.25">
      <c r="C1" s="128"/>
    </row>
    <row r="2" spans="1:3" hidden="1" x14ac:dyDescent="0.25">
      <c r="C2" s="128"/>
    </row>
    <row r="3" spans="1:3" x14ac:dyDescent="0.25">
      <c r="C3" s="128" t="s">
        <v>338</v>
      </c>
    </row>
    <row r="4" spans="1:3" x14ac:dyDescent="0.25">
      <c r="C4" s="128" t="s">
        <v>339</v>
      </c>
    </row>
    <row r="5" spans="1:3" x14ac:dyDescent="0.25">
      <c r="C5" s="128" t="s">
        <v>340</v>
      </c>
    </row>
    <row r="6" spans="1:3" x14ac:dyDescent="0.25">
      <c r="A6" s="449" t="s">
        <v>341</v>
      </c>
      <c r="B6" s="449"/>
      <c r="C6" s="449"/>
    </row>
    <row r="7" spans="1:3" x14ac:dyDescent="0.25">
      <c r="A7" s="450" t="s">
        <v>342</v>
      </c>
      <c r="B7" s="450"/>
      <c r="C7" s="450"/>
    </row>
    <row r="8" spans="1:3" ht="42.75" x14ac:dyDescent="0.25">
      <c r="A8" s="129" t="s">
        <v>254</v>
      </c>
      <c r="B8" s="129" t="s">
        <v>343</v>
      </c>
      <c r="C8" s="130" t="s">
        <v>344</v>
      </c>
    </row>
    <row r="9" spans="1:3" x14ac:dyDescent="0.25">
      <c r="A9" s="130">
        <v>510</v>
      </c>
      <c r="B9" s="130"/>
      <c r="C9" s="130" t="s">
        <v>256</v>
      </c>
    </row>
    <row r="10" spans="1:3" ht="45" x14ac:dyDescent="0.25">
      <c r="A10" s="131">
        <v>510</v>
      </c>
      <c r="B10" s="131" t="s">
        <v>345</v>
      </c>
      <c r="C10" s="132" t="s">
        <v>346</v>
      </c>
    </row>
    <row r="11" spans="1:3" ht="45" x14ac:dyDescent="0.25">
      <c r="A11" s="131">
        <v>510</v>
      </c>
      <c r="B11" s="131" t="s">
        <v>347</v>
      </c>
      <c r="C11" s="132" t="s">
        <v>348</v>
      </c>
    </row>
    <row r="12" spans="1:3" ht="60" x14ac:dyDescent="0.25">
      <c r="A12" s="131">
        <v>510</v>
      </c>
      <c r="B12" s="131" t="s">
        <v>349</v>
      </c>
      <c r="C12" s="132" t="s">
        <v>350</v>
      </c>
    </row>
    <row r="13" spans="1:3" ht="60" x14ac:dyDescent="0.25">
      <c r="A13" s="131">
        <v>510</v>
      </c>
      <c r="B13" s="131" t="s">
        <v>351</v>
      </c>
      <c r="C13" s="132" t="s">
        <v>352</v>
      </c>
    </row>
    <row r="14" spans="1:3" ht="105" x14ac:dyDescent="0.25">
      <c r="A14" s="131">
        <v>510</v>
      </c>
      <c r="B14" s="131" t="s">
        <v>353</v>
      </c>
      <c r="C14" s="133" t="s">
        <v>354</v>
      </c>
    </row>
    <row r="15" spans="1:3" ht="75" x14ac:dyDescent="0.25">
      <c r="A15" s="131">
        <v>510</v>
      </c>
      <c r="B15" s="131" t="s">
        <v>355</v>
      </c>
      <c r="C15" s="133" t="s">
        <v>356</v>
      </c>
    </row>
    <row r="16" spans="1:3" x14ac:dyDescent="0.25">
      <c r="B16" s="451"/>
      <c r="C16" s="451"/>
    </row>
    <row r="17" spans="2:3" x14ac:dyDescent="0.25">
      <c r="B17" s="134"/>
      <c r="C17" s="134"/>
    </row>
    <row r="18" spans="2:3" x14ac:dyDescent="0.25">
      <c r="B18" s="134"/>
      <c r="C18" s="134"/>
    </row>
    <row r="19" spans="2:3" x14ac:dyDescent="0.25">
      <c r="B19" s="134"/>
      <c r="C19" s="134"/>
    </row>
    <row r="20" spans="2:3" x14ac:dyDescent="0.25">
      <c r="B20" s="134"/>
      <c r="C20" s="134"/>
    </row>
    <row r="21" spans="2:3" x14ac:dyDescent="0.25">
      <c r="B21" s="134"/>
      <c r="C21" s="134"/>
    </row>
    <row r="22" spans="2:3" x14ac:dyDescent="0.25">
      <c r="B22" s="134"/>
      <c r="C22" s="134"/>
    </row>
    <row r="23" spans="2:3" x14ac:dyDescent="0.25">
      <c r="B23" s="134"/>
      <c r="C23" s="134"/>
    </row>
    <row r="24" spans="2:3" x14ac:dyDescent="0.25">
      <c r="B24" s="134"/>
      <c r="C24" s="134"/>
    </row>
    <row r="25" spans="2:3" x14ac:dyDescent="0.25">
      <c r="B25" s="134"/>
      <c r="C25" s="134"/>
    </row>
    <row r="26" spans="2:3" x14ac:dyDescent="0.25">
      <c r="B26" s="134"/>
      <c r="C26" s="134"/>
    </row>
    <row r="27" spans="2:3" x14ac:dyDescent="0.25">
      <c r="B27" s="134"/>
      <c r="C27" s="134"/>
    </row>
    <row r="28" spans="2:3" x14ac:dyDescent="0.25">
      <c r="B28" s="134"/>
      <c r="C28" s="134"/>
    </row>
    <row r="29" spans="2:3" x14ac:dyDescent="0.25">
      <c r="B29" s="134"/>
      <c r="C29" s="134"/>
    </row>
    <row r="30" spans="2:3" x14ac:dyDescent="0.25">
      <c r="B30" s="134"/>
      <c r="C30" s="134"/>
    </row>
    <row r="31" spans="2:3" x14ac:dyDescent="0.25">
      <c r="B31" s="134"/>
      <c r="C31" s="134"/>
    </row>
    <row r="32" spans="2:3" x14ac:dyDescent="0.25">
      <c r="B32" s="134"/>
      <c r="C32" s="134"/>
    </row>
    <row r="33" spans="2:3" x14ac:dyDescent="0.25">
      <c r="B33" s="134"/>
      <c r="C33" s="134"/>
    </row>
    <row r="34" spans="2:3" x14ac:dyDescent="0.25">
      <c r="B34" s="134"/>
      <c r="C34" s="134"/>
    </row>
    <row r="35" spans="2:3" x14ac:dyDescent="0.25">
      <c r="B35" s="134"/>
      <c r="C35" s="134"/>
    </row>
    <row r="36" spans="2:3" x14ac:dyDescent="0.25">
      <c r="B36" s="134"/>
      <c r="C36" s="134"/>
    </row>
  </sheetData>
  <mergeCells count="3">
    <mergeCell ref="A6:C6"/>
    <mergeCell ref="A7:C7"/>
    <mergeCell ref="B16:C16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7"/>
  <sheetViews>
    <sheetView topLeftCell="A274" workbookViewId="0">
      <selection activeCell="K19" sqref="K19"/>
    </sheetView>
  </sheetViews>
  <sheetFormatPr defaultRowHeight="12.75" x14ac:dyDescent="0.2"/>
  <cols>
    <col min="1" max="1" width="50.85546875" style="135" customWidth="1"/>
    <col min="2" max="3" width="6.7109375" style="233" customWidth="1"/>
    <col min="4" max="4" width="12.85546875" style="233" customWidth="1"/>
    <col min="5" max="5" width="6" style="233" customWidth="1"/>
    <col min="6" max="6" width="14.140625" style="199" customWidth="1"/>
    <col min="7" max="248" width="9.140625" style="135"/>
    <col min="249" max="249" width="50.85546875" style="135" customWidth="1"/>
    <col min="250" max="251" width="6.7109375" style="135" customWidth="1"/>
    <col min="252" max="252" width="12.85546875" style="135" customWidth="1"/>
    <col min="253" max="253" width="6" style="135" customWidth="1"/>
    <col min="254" max="255" width="14.140625" style="135" customWidth="1"/>
    <col min="256" max="258" width="9.140625" style="135"/>
    <col min="259" max="259" width="10.42578125" style="135" bestFit="1" customWidth="1"/>
    <col min="260" max="504" width="9.140625" style="135"/>
    <col min="505" max="505" width="50.85546875" style="135" customWidth="1"/>
    <col min="506" max="507" width="6.7109375" style="135" customWidth="1"/>
    <col min="508" max="508" width="12.85546875" style="135" customWidth="1"/>
    <col min="509" max="509" width="6" style="135" customWidth="1"/>
    <col min="510" max="511" width="14.140625" style="135" customWidth="1"/>
    <col min="512" max="514" width="9.140625" style="135"/>
    <col min="515" max="515" width="10.42578125" style="135" bestFit="1" customWidth="1"/>
    <col min="516" max="760" width="9.140625" style="135"/>
    <col min="761" max="761" width="50.85546875" style="135" customWidth="1"/>
    <col min="762" max="763" width="6.7109375" style="135" customWidth="1"/>
    <col min="764" max="764" width="12.85546875" style="135" customWidth="1"/>
    <col min="765" max="765" width="6" style="135" customWidth="1"/>
    <col min="766" max="767" width="14.140625" style="135" customWidth="1"/>
    <col min="768" max="770" width="9.140625" style="135"/>
    <col min="771" max="771" width="10.42578125" style="135" bestFit="1" customWidth="1"/>
    <col min="772" max="1016" width="9.140625" style="135"/>
    <col min="1017" max="1017" width="50.85546875" style="135" customWidth="1"/>
    <col min="1018" max="1019" width="6.7109375" style="135" customWidth="1"/>
    <col min="1020" max="1020" width="12.85546875" style="135" customWidth="1"/>
    <col min="1021" max="1021" width="6" style="135" customWidth="1"/>
    <col min="1022" max="1023" width="14.140625" style="135" customWidth="1"/>
    <col min="1024" max="1026" width="9.140625" style="135"/>
    <col min="1027" max="1027" width="10.42578125" style="135" bestFit="1" customWidth="1"/>
    <col min="1028" max="1272" width="9.140625" style="135"/>
    <col min="1273" max="1273" width="50.85546875" style="135" customWidth="1"/>
    <col min="1274" max="1275" width="6.7109375" style="135" customWidth="1"/>
    <col min="1276" max="1276" width="12.85546875" style="135" customWidth="1"/>
    <col min="1277" max="1277" width="6" style="135" customWidth="1"/>
    <col min="1278" max="1279" width="14.140625" style="135" customWidth="1"/>
    <col min="1280" max="1282" width="9.140625" style="135"/>
    <col min="1283" max="1283" width="10.42578125" style="135" bestFit="1" customWidth="1"/>
    <col min="1284" max="1528" width="9.140625" style="135"/>
    <col min="1529" max="1529" width="50.85546875" style="135" customWidth="1"/>
    <col min="1530" max="1531" width="6.7109375" style="135" customWidth="1"/>
    <col min="1532" max="1532" width="12.85546875" style="135" customWidth="1"/>
    <col min="1533" max="1533" width="6" style="135" customWidth="1"/>
    <col min="1534" max="1535" width="14.140625" style="135" customWidth="1"/>
    <col min="1536" max="1538" width="9.140625" style="135"/>
    <col min="1539" max="1539" width="10.42578125" style="135" bestFit="1" customWidth="1"/>
    <col min="1540" max="1784" width="9.140625" style="135"/>
    <col min="1785" max="1785" width="50.85546875" style="135" customWidth="1"/>
    <col min="1786" max="1787" width="6.7109375" style="135" customWidth="1"/>
    <col min="1788" max="1788" width="12.85546875" style="135" customWidth="1"/>
    <col min="1789" max="1789" width="6" style="135" customWidth="1"/>
    <col min="1790" max="1791" width="14.140625" style="135" customWidth="1"/>
    <col min="1792" max="1794" width="9.140625" style="135"/>
    <col min="1795" max="1795" width="10.42578125" style="135" bestFit="1" customWidth="1"/>
    <col min="1796" max="2040" width="9.140625" style="135"/>
    <col min="2041" max="2041" width="50.85546875" style="135" customWidth="1"/>
    <col min="2042" max="2043" width="6.7109375" style="135" customWidth="1"/>
    <col min="2044" max="2044" width="12.85546875" style="135" customWidth="1"/>
    <col min="2045" max="2045" width="6" style="135" customWidth="1"/>
    <col min="2046" max="2047" width="14.140625" style="135" customWidth="1"/>
    <col min="2048" max="2050" width="9.140625" style="135"/>
    <col min="2051" max="2051" width="10.42578125" style="135" bestFit="1" customWidth="1"/>
    <col min="2052" max="2296" width="9.140625" style="135"/>
    <col min="2297" max="2297" width="50.85546875" style="135" customWidth="1"/>
    <col min="2298" max="2299" width="6.7109375" style="135" customWidth="1"/>
    <col min="2300" max="2300" width="12.85546875" style="135" customWidth="1"/>
    <col min="2301" max="2301" width="6" style="135" customWidth="1"/>
    <col min="2302" max="2303" width="14.140625" style="135" customWidth="1"/>
    <col min="2304" max="2306" width="9.140625" style="135"/>
    <col min="2307" max="2307" width="10.42578125" style="135" bestFit="1" customWidth="1"/>
    <col min="2308" max="2552" width="9.140625" style="135"/>
    <col min="2553" max="2553" width="50.85546875" style="135" customWidth="1"/>
    <col min="2554" max="2555" width="6.7109375" style="135" customWidth="1"/>
    <col min="2556" max="2556" width="12.85546875" style="135" customWidth="1"/>
    <col min="2557" max="2557" width="6" style="135" customWidth="1"/>
    <col min="2558" max="2559" width="14.140625" style="135" customWidth="1"/>
    <col min="2560" max="2562" width="9.140625" style="135"/>
    <col min="2563" max="2563" width="10.42578125" style="135" bestFit="1" customWidth="1"/>
    <col min="2564" max="2808" width="9.140625" style="135"/>
    <col min="2809" max="2809" width="50.85546875" style="135" customWidth="1"/>
    <col min="2810" max="2811" width="6.7109375" style="135" customWidth="1"/>
    <col min="2812" max="2812" width="12.85546875" style="135" customWidth="1"/>
    <col min="2813" max="2813" width="6" style="135" customWidth="1"/>
    <col min="2814" max="2815" width="14.140625" style="135" customWidth="1"/>
    <col min="2816" max="2818" width="9.140625" style="135"/>
    <col min="2819" max="2819" width="10.42578125" style="135" bestFit="1" customWidth="1"/>
    <col min="2820" max="3064" width="9.140625" style="135"/>
    <col min="3065" max="3065" width="50.85546875" style="135" customWidth="1"/>
    <col min="3066" max="3067" width="6.7109375" style="135" customWidth="1"/>
    <col min="3068" max="3068" width="12.85546875" style="135" customWidth="1"/>
    <col min="3069" max="3069" width="6" style="135" customWidth="1"/>
    <col min="3070" max="3071" width="14.140625" style="135" customWidth="1"/>
    <col min="3072" max="3074" width="9.140625" style="135"/>
    <col min="3075" max="3075" width="10.42578125" style="135" bestFit="1" customWidth="1"/>
    <col min="3076" max="3320" width="9.140625" style="135"/>
    <col min="3321" max="3321" width="50.85546875" style="135" customWidth="1"/>
    <col min="3322" max="3323" width="6.7109375" style="135" customWidth="1"/>
    <col min="3324" max="3324" width="12.85546875" style="135" customWidth="1"/>
    <col min="3325" max="3325" width="6" style="135" customWidth="1"/>
    <col min="3326" max="3327" width="14.140625" style="135" customWidth="1"/>
    <col min="3328" max="3330" width="9.140625" style="135"/>
    <col min="3331" max="3331" width="10.42578125" style="135" bestFit="1" customWidth="1"/>
    <col min="3332" max="3576" width="9.140625" style="135"/>
    <col min="3577" max="3577" width="50.85546875" style="135" customWidth="1"/>
    <col min="3578" max="3579" width="6.7109375" style="135" customWidth="1"/>
    <col min="3580" max="3580" width="12.85546875" style="135" customWidth="1"/>
    <col min="3581" max="3581" width="6" style="135" customWidth="1"/>
    <col min="3582" max="3583" width="14.140625" style="135" customWidth="1"/>
    <col min="3584" max="3586" width="9.140625" style="135"/>
    <col min="3587" max="3587" width="10.42578125" style="135" bestFit="1" customWidth="1"/>
    <col min="3588" max="3832" width="9.140625" style="135"/>
    <col min="3833" max="3833" width="50.85546875" style="135" customWidth="1"/>
    <col min="3834" max="3835" width="6.7109375" style="135" customWidth="1"/>
    <col min="3836" max="3836" width="12.85546875" style="135" customWidth="1"/>
    <col min="3837" max="3837" width="6" style="135" customWidth="1"/>
    <col min="3838" max="3839" width="14.140625" style="135" customWidth="1"/>
    <col min="3840" max="3842" width="9.140625" style="135"/>
    <col min="3843" max="3843" width="10.42578125" style="135" bestFit="1" customWidth="1"/>
    <col min="3844" max="4088" width="9.140625" style="135"/>
    <col min="4089" max="4089" width="50.85546875" style="135" customWidth="1"/>
    <col min="4090" max="4091" width="6.7109375" style="135" customWidth="1"/>
    <col min="4092" max="4092" width="12.85546875" style="135" customWidth="1"/>
    <col min="4093" max="4093" width="6" style="135" customWidth="1"/>
    <col min="4094" max="4095" width="14.140625" style="135" customWidth="1"/>
    <col min="4096" max="4098" width="9.140625" style="135"/>
    <col min="4099" max="4099" width="10.42578125" style="135" bestFit="1" customWidth="1"/>
    <col min="4100" max="4344" width="9.140625" style="135"/>
    <col min="4345" max="4345" width="50.85546875" style="135" customWidth="1"/>
    <col min="4346" max="4347" width="6.7109375" style="135" customWidth="1"/>
    <col min="4348" max="4348" width="12.85546875" style="135" customWidth="1"/>
    <col min="4349" max="4349" width="6" style="135" customWidth="1"/>
    <col min="4350" max="4351" width="14.140625" style="135" customWidth="1"/>
    <col min="4352" max="4354" width="9.140625" style="135"/>
    <col min="4355" max="4355" width="10.42578125" style="135" bestFit="1" customWidth="1"/>
    <col min="4356" max="4600" width="9.140625" style="135"/>
    <col min="4601" max="4601" width="50.85546875" style="135" customWidth="1"/>
    <col min="4602" max="4603" width="6.7109375" style="135" customWidth="1"/>
    <col min="4604" max="4604" width="12.85546875" style="135" customWidth="1"/>
    <col min="4605" max="4605" width="6" style="135" customWidth="1"/>
    <col min="4606" max="4607" width="14.140625" style="135" customWidth="1"/>
    <col min="4608" max="4610" width="9.140625" style="135"/>
    <col min="4611" max="4611" width="10.42578125" style="135" bestFit="1" customWidth="1"/>
    <col min="4612" max="4856" width="9.140625" style="135"/>
    <col min="4857" max="4857" width="50.85546875" style="135" customWidth="1"/>
    <col min="4858" max="4859" width="6.7109375" style="135" customWidth="1"/>
    <col min="4860" max="4860" width="12.85546875" style="135" customWidth="1"/>
    <col min="4861" max="4861" width="6" style="135" customWidth="1"/>
    <col min="4862" max="4863" width="14.140625" style="135" customWidth="1"/>
    <col min="4864" max="4866" width="9.140625" style="135"/>
    <col min="4867" max="4867" width="10.42578125" style="135" bestFit="1" customWidth="1"/>
    <col min="4868" max="5112" width="9.140625" style="135"/>
    <col min="5113" max="5113" width="50.85546875" style="135" customWidth="1"/>
    <col min="5114" max="5115" width="6.7109375" style="135" customWidth="1"/>
    <col min="5116" max="5116" width="12.85546875" style="135" customWidth="1"/>
    <col min="5117" max="5117" width="6" style="135" customWidth="1"/>
    <col min="5118" max="5119" width="14.140625" style="135" customWidth="1"/>
    <col min="5120" max="5122" width="9.140625" style="135"/>
    <col min="5123" max="5123" width="10.42578125" style="135" bestFit="1" customWidth="1"/>
    <col min="5124" max="5368" width="9.140625" style="135"/>
    <col min="5369" max="5369" width="50.85546875" style="135" customWidth="1"/>
    <col min="5370" max="5371" width="6.7109375" style="135" customWidth="1"/>
    <col min="5372" max="5372" width="12.85546875" style="135" customWidth="1"/>
    <col min="5373" max="5373" width="6" style="135" customWidth="1"/>
    <col min="5374" max="5375" width="14.140625" style="135" customWidth="1"/>
    <col min="5376" max="5378" width="9.140625" style="135"/>
    <col min="5379" max="5379" width="10.42578125" style="135" bestFit="1" customWidth="1"/>
    <col min="5380" max="5624" width="9.140625" style="135"/>
    <col min="5625" max="5625" width="50.85546875" style="135" customWidth="1"/>
    <col min="5626" max="5627" width="6.7109375" style="135" customWidth="1"/>
    <col min="5628" max="5628" width="12.85546875" style="135" customWidth="1"/>
    <col min="5629" max="5629" width="6" style="135" customWidth="1"/>
    <col min="5630" max="5631" width="14.140625" style="135" customWidth="1"/>
    <col min="5632" max="5634" width="9.140625" style="135"/>
    <col min="5635" max="5635" width="10.42578125" style="135" bestFit="1" customWidth="1"/>
    <col min="5636" max="5880" width="9.140625" style="135"/>
    <col min="5881" max="5881" width="50.85546875" style="135" customWidth="1"/>
    <col min="5882" max="5883" width="6.7109375" style="135" customWidth="1"/>
    <col min="5884" max="5884" width="12.85546875" style="135" customWidth="1"/>
    <col min="5885" max="5885" width="6" style="135" customWidth="1"/>
    <col min="5886" max="5887" width="14.140625" style="135" customWidth="1"/>
    <col min="5888" max="5890" width="9.140625" style="135"/>
    <col min="5891" max="5891" width="10.42578125" style="135" bestFit="1" customWidth="1"/>
    <col min="5892" max="6136" width="9.140625" style="135"/>
    <col min="6137" max="6137" width="50.85546875" style="135" customWidth="1"/>
    <col min="6138" max="6139" width="6.7109375" style="135" customWidth="1"/>
    <col min="6140" max="6140" width="12.85546875" style="135" customWidth="1"/>
    <col min="6141" max="6141" width="6" style="135" customWidth="1"/>
    <col min="6142" max="6143" width="14.140625" style="135" customWidth="1"/>
    <col min="6144" max="6146" width="9.140625" style="135"/>
    <col min="6147" max="6147" width="10.42578125" style="135" bestFit="1" customWidth="1"/>
    <col min="6148" max="6392" width="9.140625" style="135"/>
    <col min="6393" max="6393" width="50.85546875" style="135" customWidth="1"/>
    <col min="6394" max="6395" width="6.7109375" style="135" customWidth="1"/>
    <col min="6396" max="6396" width="12.85546875" style="135" customWidth="1"/>
    <col min="6397" max="6397" width="6" style="135" customWidth="1"/>
    <col min="6398" max="6399" width="14.140625" style="135" customWidth="1"/>
    <col min="6400" max="6402" width="9.140625" style="135"/>
    <col min="6403" max="6403" width="10.42578125" style="135" bestFit="1" customWidth="1"/>
    <col min="6404" max="6648" width="9.140625" style="135"/>
    <col min="6649" max="6649" width="50.85546875" style="135" customWidth="1"/>
    <col min="6650" max="6651" width="6.7109375" style="135" customWidth="1"/>
    <col min="6652" max="6652" width="12.85546875" style="135" customWidth="1"/>
    <col min="6653" max="6653" width="6" style="135" customWidth="1"/>
    <col min="6654" max="6655" width="14.140625" style="135" customWidth="1"/>
    <col min="6656" max="6658" width="9.140625" style="135"/>
    <col min="6659" max="6659" width="10.42578125" style="135" bestFit="1" customWidth="1"/>
    <col min="6660" max="6904" width="9.140625" style="135"/>
    <col min="6905" max="6905" width="50.85546875" style="135" customWidth="1"/>
    <col min="6906" max="6907" width="6.7109375" style="135" customWidth="1"/>
    <col min="6908" max="6908" width="12.85546875" style="135" customWidth="1"/>
    <col min="6909" max="6909" width="6" style="135" customWidth="1"/>
    <col min="6910" max="6911" width="14.140625" style="135" customWidth="1"/>
    <col min="6912" max="6914" width="9.140625" style="135"/>
    <col min="6915" max="6915" width="10.42578125" style="135" bestFit="1" customWidth="1"/>
    <col min="6916" max="7160" width="9.140625" style="135"/>
    <col min="7161" max="7161" width="50.85546875" style="135" customWidth="1"/>
    <col min="7162" max="7163" width="6.7109375" style="135" customWidth="1"/>
    <col min="7164" max="7164" width="12.85546875" style="135" customWidth="1"/>
    <col min="7165" max="7165" width="6" style="135" customWidth="1"/>
    <col min="7166" max="7167" width="14.140625" style="135" customWidth="1"/>
    <col min="7168" max="7170" width="9.140625" style="135"/>
    <col min="7171" max="7171" width="10.42578125" style="135" bestFit="1" customWidth="1"/>
    <col min="7172" max="7416" width="9.140625" style="135"/>
    <col min="7417" max="7417" width="50.85546875" style="135" customWidth="1"/>
    <col min="7418" max="7419" width="6.7109375" style="135" customWidth="1"/>
    <col min="7420" max="7420" width="12.85546875" style="135" customWidth="1"/>
    <col min="7421" max="7421" width="6" style="135" customWidth="1"/>
    <col min="7422" max="7423" width="14.140625" style="135" customWidth="1"/>
    <col min="7424" max="7426" width="9.140625" style="135"/>
    <col min="7427" max="7427" width="10.42578125" style="135" bestFit="1" customWidth="1"/>
    <col min="7428" max="7672" width="9.140625" style="135"/>
    <col min="7673" max="7673" width="50.85546875" style="135" customWidth="1"/>
    <col min="7674" max="7675" width="6.7109375" style="135" customWidth="1"/>
    <col min="7676" max="7676" width="12.85546875" style="135" customWidth="1"/>
    <col min="7677" max="7677" width="6" style="135" customWidth="1"/>
    <col min="7678" max="7679" width="14.140625" style="135" customWidth="1"/>
    <col min="7680" max="7682" width="9.140625" style="135"/>
    <col min="7683" max="7683" width="10.42578125" style="135" bestFit="1" customWidth="1"/>
    <col min="7684" max="7928" width="9.140625" style="135"/>
    <col min="7929" max="7929" width="50.85546875" style="135" customWidth="1"/>
    <col min="7930" max="7931" width="6.7109375" style="135" customWidth="1"/>
    <col min="7932" max="7932" width="12.85546875" style="135" customWidth="1"/>
    <col min="7933" max="7933" width="6" style="135" customWidth="1"/>
    <col min="7934" max="7935" width="14.140625" style="135" customWidth="1"/>
    <col min="7936" max="7938" width="9.140625" style="135"/>
    <col min="7939" max="7939" width="10.42578125" style="135" bestFit="1" customWidth="1"/>
    <col min="7940" max="8184" width="9.140625" style="135"/>
    <col min="8185" max="8185" width="50.85546875" style="135" customWidth="1"/>
    <col min="8186" max="8187" width="6.7109375" style="135" customWidth="1"/>
    <col min="8188" max="8188" width="12.85546875" style="135" customWidth="1"/>
    <col min="8189" max="8189" width="6" style="135" customWidth="1"/>
    <col min="8190" max="8191" width="14.140625" style="135" customWidth="1"/>
    <col min="8192" max="8194" width="9.140625" style="135"/>
    <col min="8195" max="8195" width="10.42578125" style="135" bestFit="1" customWidth="1"/>
    <col min="8196" max="8440" width="9.140625" style="135"/>
    <col min="8441" max="8441" width="50.85546875" style="135" customWidth="1"/>
    <col min="8442" max="8443" width="6.7109375" style="135" customWidth="1"/>
    <col min="8444" max="8444" width="12.85546875" style="135" customWidth="1"/>
    <col min="8445" max="8445" width="6" style="135" customWidth="1"/>
    <col min="8446" max="8447" width="14.140625" style="135" customWidth="1"/>
    <col min="8448" max="8450" width="9.140625" style="135"/>
    <col min="8451" max="8451" width="10.42578125" style="135" bestFit="1" customWidth="1"/>
    <col min="8452" max="8696" width="9.140625" style="135"/>
    <col min="8697" max="8697" width="50.85546875" style="135" customWidth="1"/>
    <col min="8698" max="8699" width="6.7109375" style="135" customWidth="1"/>
    <col min="8700" max="8700" width="12.85546875" style="135" customWidth="1"/>
    <col min="8701" max="8701" width="6" style="135" customWidth="1"/>
    <col min="8702" max="8703" width="14.140625" style="135" customWidth="1"/>
    <col min="8704" max="8706" width="9.140625" style="135"/>
    <col min="8707" max="8707" width="10.42578125" style="135" bestFit="1" customWidth="1"/>
    <col min="8708" max="8952" width="9.140625" style="135"/>
    <col min="8953" max="8953" width="50.85546875" style="135" customWidth="1"/>
    <col min="8954" max="8955" width="6.7109375" style="135" customWidth="1"/>
    <col min="8956" max="8956" width="12.85546875" style="135" customWidth="1"/>
    <col min="8957" max="8957" width="6" style="135" customWidth="1"/>
    <col min="8958" max="8959" width="14.140625" style="135" customWidth="1"/>
    <col min="8960" max="8962" width="9.140625" style="135"/>
    <col min="8963" max="8963" width="10.42578125" style="135" bestFit="1" customWidth="1"/>
    <col min="8964" max="9208" width="9.140625" style="135"/>
    <col min="9209" max="9209" width="50.85546875" style="135" customWidth="1"/>
    <col min="9210" max="9211" width="6.7109375" style="135" customWidth="1"/>
    <col min="9212" max="9212" width="12.85546875" style="135" customWidth="1"/>
    <col min="9213" max="9213" width="6" style="135" customWidth="1"/>
    <col min="9214" max="9215" width="14.140625" style="135" customWidth="1"/>
    <col min="9216" max="9218" width="9.140625" style="135"/>
    <col min="9219" max="9219" width="10.42578125" style="135" bestFit="1" customWidth="1"/>
    <col min="9220" max="9464" width="9.140625" style="135"/>
    <col min="9465" max="9465" width="50.85546875" style="135" customWidth="1"/>
    <col min="9466" max="9467" width="6.7109375" style="135" customWidth="1"/>
    <col min="9468" max="9468" width="12.85546875" style="135" customWidth="1"/>
    <col min="9469" max="9469" width="6" style="135" customWidth="1"/>
    <col min="9470" max="9471" width="14.140625" style="135" customWidth="1"/>
    <col min="9472" max="9474" width="9.140625" style="135"/>
    <col min="9475" max="9475" width="10.42578125" style="135" bestFit="1" customWidth="1"/>
    <col min="9476" max="9720" width="9.140625" style="135"/>
    <col min="9721" max="9721" width="50.85546875" style="135" customWidth="1"/>
    <col min="9722" max="9723" width="6.7109375" style="135" customWidth="1"/>
    <col min="9724" max="9724" width="12.85546875" style="135" customWidth="1"/>
    <col min="9725" max="9725" width="6" style="135" customWidth="1"/>
    <col min="9726" max="9727" width="14.140625" style="135" customWidth="1"/>
    <col min="9728" max="9730" width="9.140625" style="135"/>
    <col min="9731" max="9731" width="10.42578125" style="135" bestFit="1" customWidth="1"/>
    <col min="9732" max="9976" width="9.140625" style="135"/>
    <col min="9977" max="9977" width="50.85546875" style="135" customWidth="1"/>
    <col min="9978" max="9979" width="6.7109375" style="135" customWidth="1"/>
    <col min="9980" max="9980" width="12.85546875" style="135" customWidth="1"/>
    <col min="9981" max="9981" width="6" style="135" customWidth="1"/>
    <col min="9982" max="9983" width="14.140625" style="135" customWidth="1"/>
    <col min="9984" max="9986" width="9.140625" style="135"/>
    <col min="9987" max="9987" width="10.42578125" style="135" bestFit="1" customWidth="1"/>
    <col min="9988" max="10232" width="9.140625" style="135"/>
    <col min="10233" max="10233" width="50.85546875" style="135" customWidth="1"/>
    <col min="10234" max="10235" width="6.7109375" style="135" customWidth="1"/>
    <col min="10236" max="10236" width="12.85546875" style="135" customWidth="1"/>
    <col min="10237" max="10237" width="6" style="135" customWidth="1"/>
    <col min="10238" max="10239" width="14.140625" style="135" customWidth="1"/>
    <col min="10240" max="10242" width="9.140625" style="135"/>
    <col min="10243" max="10243" width="10.42578125" style="135" bestFit="1" customWidth="1"/>
    <col min="10244" max="10488" width="9.140625" style="135"/>
    <col min="10489" max="10489" width="50.85546875" style="135" customWidth="1"/>
    <col min="10490" max="10491" width="6.7109375" style="135" customWidth="1"/>
    <col min="10492" max="10492" width="12.85546875" style="135" customWidth="1"/>
    <col min="10493" max="10493" width="6" style="135" customWidth="1"/>
    <col min="10494" max="10495" width="14.140625" style="135" customWidth="1"/>
    <col min="10496" max="10498" width="9.140625" style="135"/>
    <col min="10499" max="10499" width="10.42578125" style="135" bestFit="1" customWidth="1"/>
    <col min="10500" max="10744" width="9.140625" style="135"/>
    <col min="10745" max="10745" width="50.85546875" style="135" customWidth="1"/>
    <col min="10746" max="10747" width="6.7109375" style="135" customWidth="1"/>
    <col min="10748" max="10748" width="12.85546875" style="135" customWidth="1"/>
    <col min="10749" max="10749" width="6" style="135" customWidth="1"/>
    <col min="10750" max="10751" width="14.140625" style="135" customWidth="1"/>
    <col min="10752" max="10754" width="9.140625" style="135"/>
    <col min="10755" max="10755" width="10.42578125" style="135" bestFit="1" customWidth="1"/>
    <col min="10756" max="11000" width="9.140625" style="135"/>
    <col min="11001" max="11001" width="50.85546875" style="135" customWidth="1"/>
    <col min="11002" max="11003" width="6.7109375" style="135" customWidth="1"/>
    <col min="11004" max="11004" width="12.85546875" style="135" customWidth="1"/>
    <col min="11005" max="11005" width="6" style="135" customWidth="1"/>
    <col min="11006" max="11007" width="14.140625" style="135" customWidth="1"/>
    <col min="11008" max="11010" width="9.140625" style="135"/>
    <col min="11011" max="11011" width="10.42578125" style="135" bestFit="1" customWidth="1"/>
    <col min="11012" max="11256" width="9.140625" style="135"/>
    <col min="11257" max="11257" width="50.85546875" style="135" customWidth="1"/>
    <col min="11258" max="11259" width="6.7109375" style="135" customWidth="1"/>
    <col min="11260" max="11260" width="12.85546875" style="135" customWidth="1"/>
    <col min="11261" max="11261" width="6" style="135" customWidth="1"/>
    <col min="11262" max="11263" width="14.140625" style="135" customWidth="1"/>
    <col min="11264" max="11266" width="9.140625" style="135"/>
    <col min="11267" max="11267" width="10.42578125" style="135" bestFit="1" customWidth="1"/>
    <col min="11268" max="11512" width="9.140625" style="135"/>
    <col min="11513" max="11513" width="50.85546875" style="135" customWidth="1"/>
    <col min="11514" max="11515" width="6.7109375" style="135" customWidth="1"/>
    <col min="11516" max="11516" width="12.85546875" style="135" customWidth="1"/>
    <col min="11517" max="11517" width="6" style="135" customWidth="1"/>
    <col min="11518" max="11519" width="14.140625" style="135" customWidth="1"/>
    <col min="11520" max="11522" width="9.140625" style="135"/>
    <col min="11523" max="11523" width="10.42578125" style="135" bestFit="1" customWidth="1"/>
    <col min="11524" max="11768" width="9.140625" style="135"/>
    <col min="11769" max="11769" width="50.85546875" style="135" customWidth="1"/>
    <col min="11770" max="11771" width="6.7109375" style="135" customWidth="1"/>
    <col min="11772" max="11772" width="12.85546875" style="135" customWidth="1"/>
    <col min="11773" max="11773" width="6" style="135" customWidth="1"/>
    <col min="11774" max="11775" width="14.140625" style="135" customWidth="1"/>
    <col min="11776" max="11778" width="9.140625" style="135"/>
    <col min="11779" max="11779" width="10.42578125" style="135" bestFit="1" customWidth="1"/>
    <col min="11780" max="12024" width="9.140625" style="135"/>
    <col min="12025" max="12025" width="50.85546875" style="135" customWidth="1"/>
    <col min="12026" max="12027" width="6.7109375" style="135" customWidth="1"/>
    <col min="12028" max="12028" width="12.85546875" style="135" customWidth="1"/>
    <col min="12029" max="12029" width="6" style="135" customWidth="1"/>
    <col min="12030" max="12031" width="14.140625" style="135" customWidth="1"/>
    <col min="12032" max="12034" width="9.140625" style="135"/>
    <col min="12035" max="12035" width="10.42578125" style="135" bestFit="1" customWidth="1"/>
    <col min="12036" max="12280" width="9.140625" style="135"/>
    <col min="12281" max="12281" width="50.85546875" style="135" customWidth="1"/>
    <col min="12282" max="12283" width="6.7109375" style="135" customWidth="1"/>
    <col min="12284" max="12284" width="12.85546875" style="135" customWidth="1"/>
    <col min="12285" max="12285" width="6" style="135" customWidth="1"/>
    <col min="12286" max="12287" width="14.140625" style="135" customWidth="1"/>
    <col min="12288" max="12290" width="9.140625" style="135"/>
    <col min="12291" max="12291" width="10.42578125" style="135" bestFit="1" customWidth="1"/>
    <col min="12292" max="12536" width="9.140625" style="135"/>
    <col min="12537" max="12537" width="50.85546875" style="135" customWidth="1"/>
    <col min="12538" max="12539" width="6.7109375" style="135" customWidth="1"/>
    <col min="12540" max="12540" width="12.85546875" style="135" customWidth="1"/>
    <col min="12541" max="12541" width="6" style="135" customWidth="1"/>
    <col min="12542" max="12543" width="14.140625" style="135" customWidth="1"/>
    <col min="12544" max="12546" width="9.140625" style="135"/>
    <col min="12547" max="12547" width="10.42578125" style="135" bestFit="1" customWidth="1"/>
    <col min="12548" max="12792" width="9.140625" style="135"/>
    <col min="12793" max="12793" width="50.85546875" style="135" customWidth="1"/>
    <col min="12794" max="12795" width="6.7109375" style="135" customWidth="1"/>
    <col min="12796" max="12796" width="12.85546875" style="135" customWidth="1"/>
    <col min="12797" max="12797" width="6" style="135" customWidth="1"/>
    <col min="12798" max="12799" width="14.140625" style="135" customWidth="1"/>
    <col min="12800" max="12802" width="9.140625" style="135"/>
    <col min="12803" max="12803" width="10.42578125" style="135" bestFit="1" customWidth="1"/>
    <col min="12804" max="13048" width="9.140625" style="135"/>
    <col min="13049" max="13049" width="50.85546875" style="135" customWidth="1"/>
    <col min="13050" max="13051" width="6.7109375" style="135" customWidth="1"/>
    <col min="13052" max="13052" width="12.85546875" style="135" customWidth="1"/>
    <col min="13053" max="13053" width="6" style="135" customWidth="1"/>
    <col min="13054" max="13055" width="14.140625" style="135" customWidth="1"/>
    <col min="13056" max="13058" width="9.140625" style="135"/>
    <col min="13059" max="13059" width="10.42578125" style="135" bestFit="1" customWidth="1"/>
    <col min="13060" max="13304" width="9.140625" style="135"/>
    <col min="13305" max="13305" width="50.85546875" style="135" customWidth="1"/>
    <col min="13306" max="13307" width="6.7109375" style="135" customWidth="1"/>
    <col min="13308" max="13308" width="12.85546875" style="135" customWidth="1"/>
    <col min="13309" max="13309" width="6" style="135" customWidth="1"/>
    <col min="13310" max="13311" width="14.140625" style="135" customWidth="1"/>
    <col min="13312" max="13314" width="9.140625" style="135"/>
    <col min="13315" max="13315" width="10.42578125" style="135" bestFit="1" customWidth="1"/>
    <col min="13316" max="13560" width="9.140625" style="135"/>
    <col min="13561" max="13561" width="50.85546875" style="135" customWidth="1"/>
    <col min="13562" max="13563" width="6.7109375" style="135" customWidth="1"/>
    <col min="13564" max="13564" width="12.85546875" style="135" customWidth="1"/>
    <col min="13565" max="13565" width="6" style="135" customWidth="1"/>
    <col min="13566" max="13567" width="14.140625" style="135" customWidth="1"/>
    <col min="13568" max="13570" width="9.140625" style="135"/>
    <col min="13571" max="13571" width="10.42578125" style="135" bestFit="1" customWidth="1"/>
    <col min="13572" max="13816" width="9.140625" style="135"/>
    <col min="13817" max="13817" width="50.85546875" style="135" customWidth="1"/>
    <col min="13818" max="13819" width="6.7109375" style="135" customWidth="1"/>
    <col min="13820" max="13820" width="12.85546875" style="135" customWidth="1"/>
    <col min="13821" max="13821" width="6" style="135" customWidth="1"/>
    <col min="13822" max="13823" width="14.140625" style="135" customWidth="1"/>
    <col min="13824" max="13826" width="9.140625" style="135"/>
    <col min="13827" max="13827" width="10.42578125" style="135" bestFit="1" customWidth="1"/>
    <col min="13828" max="14072" width="9.140625" style="135"/>
    <col min="14073" max="14073" width="50.85546875" style="135" customWidth="1"/>
    <col min="14074" max="14075" width="6.7109375" style="135" customWidth="1"/>
    <col min="14076" max="14076" width="12.85546875" style="135" customWidth="1"/>
    <col min="14077" max="14077" width="6" style="135" customWidth="1"/>
    <col min="14078" max="14079" width="14.140625" style="135" customWidth="1"/>
    <col min="14080" max="14082" width="9.140625" style="135"/>
    <col min="14083" max="14083" width="10.42578125" style="135" bestFit="1" customWidth="1"/>
    <col min="14084" max="14328" width="9.140625" style="135"/>
    <col min="14329" max="14329" width="50.85546875" style="135" customWidth="1"/>
    <col min="14330" max="14331" width="6.7109375" style="135" customWidth="1"/>
    <col min="14332" max="14332" width="12.85546875" style="135" customWidth="1"/>
    <col min="14333" max="14333" width="6" style="135" customWidth="1"/>
    <col min="14334" max="14335" width="14.140625" style="135" customWidth="1"/>
    <col min="14336" max="14338" width="9.140625" style="135"/>
    <col min="14339" max="14339" width="10.42578125" style="135" bestFit="1" customWidth="1"/>
    <col min="14340" max="14584" width="9.140625" style="135"/>
    <col min="14585" max="14585" width="50.85546875" style="135" customWidth="1"/>
    <col min="14586" max="14587" width="6.7109375" style="135" customWidth="1"/>
    <col min="14588" max="14588" width="12.85546875" style="135" customWidth="1"/>
    <col min="14589" max="14589" width="6" style="135" customWidth="1"/>
    <col min="14590" max="14591" width="14.140625" style="135" customWidth="1"/>
    <col min="14592" max="14594" width="9.140625" style="135"/>
    <col min="14595" max="14595" width="10.42578125" style="135" bestFit="1" customWidth="1"/>
    <col min="14596" max="14840" width="9.140625" style="135"/>
    <col min="14841" max="14841" width="50.85546875" style="135" customWidth="1"/>
    <col min="14842" max="14843" width="6.7109375" style="135" customWidth="1"/>
    <col min="14844" max="14844" width="12.85546875" style="135" customWidth="1"/>
    <col min="14845" max="14845" width="6" style="135" customWidth="1"/>
    <col min="14846" max="14847" width="14.140625" style="135" customWidth="1"/>
    <col min="14848" max="14850" width="9.140625" style="135"/>
    <col min="14851" max="14851" width="10.42578125" style="135" bestFit="1" customWidth="1"/>
    <col min="14852" max="15096" width="9.140625" style="135"/>
    <col min="15097" max="15097" width="50.85546875" style="135" customWidth="1"/>
    <col min="15098" max="15099" width="6.7109375" style="135" customWidth="1"/>
    <col min="15100" max="15100" width="12.85546875" style="135" customWidth="1"/>
    <col min="15101" max="15101" width="6" style="135" customWidth="1"/>
    <col min="15102" max="15103" width="14.140625" style="135" customWidth="1"/>
    <col min="15104" max="15106" width="9.140625" style="135"/>
    <col min="15107" max="15107" width="10.42578125" style="135" bestFit="1" customWidth="1"/>
    <col min="15108" max="15352" width="9.140625" style="135"/>
    <col min="15353" max="15353" width="50.85546875" style="135" customWidth="1"/>
    <col min="15354" max="15355" width="6.7109375" style="135" customWidth="1"/>
    <col min="15356" max="15356" width="12.85546875" style="135" customWidth="1"/>
    <col min="15357" max="15357" width="6" style="135" customWidth="1"/>
    <col min="15358" max="15359" width="14.140625" style="135" customWidth="1"/>
    <col min="15360" max="15362" width="9.140625" style="135"/>
    <col min="15363" max="15363" width="10.42578125" style="135" bestFit="1" customWidth="1"/>
    <col min="15364" max="15608" width="9.140625" style="135"/>
    <col min="15609" max="15609" width="50.85546875" style="135" customWidth="1"/>
    <col min="15610" max="15611" width="6.7109375" style="135" customWidth="1"/>
    <col min="15612" max="15612" width="12.85546875" style="135" customWidth="1"/>
    <col min="15613" max="15613" width="6" style="135" customWidth="1"/>
    <col min="15614" max="15615" width="14.140625" style="135" customWidth="1"/>
    <col min="15616" max="15618" width="9.140625" style="135"/>
    <col min="15619" max="15619" width="10.42578125" style="135" bestFit="1" customWidth="1"/>
    <col min="15620" max="15864" width="9.140625" style="135"/>
    <col min="15865" max="15865" width="50.85546875" style="135" customWidth="1"/>
    <col min="15866" max="15867" width="6.7109375" style="135" customWidth="1"/>
    <col min="15868" max="15868" width="12.85546875" style="135" customWidth="1"/>
    <col min="15869" max="15869" width="6" style="135" customWidth="1"/>
    <col min="15870" max="15871" width="14.140625" style="135" customWidth="1"/>
    <col min="15872" max="15874" width="9.140625" style="135"/>
    <col min="15875" max="15875" width="10.42578125" style="135" bestFit="1" customWidth="1"/>
    <col min="15876" max="16120" width="9.140625" style="135"/>
    <col min="16121" max="16121" width="50.85546875" style="135" customWidth="1"/>
    <col min="16122" max="16123" width="6.7109375" style="135" customWidth="1"/>
    <col min="16124" max="16124" width="12.85546875" style="135" customWidth="1"/>
    <col min="16125" max="16125" width="6" style="135" customWidth="1"/>
    <col min="16126" max="16127" width="14.140625" style="135" customWidth="1"/>
    <col min="16128" max="16130" width="9.140625" style="135"/>
    <col min="16131" max="16131" width="10.42578125" style="135" bestFit="1" customWidth="1"/>
    <col min="16132" max="16384" width="9.140625" style="135"/>
  </cols>
  <sheetData>
    <row r="1" spans="1:6" ht="17.25" customHeight="1" x14ac:dyDescent="0.2">
      <c r="A1" s="452" t="s">
        <v>357</v>
      </c>
      <c r="B1" s="452"/>
      <c r="C1" s="452"/>
      <c r="D1" s="452"/>
      <c r="E1" s="452"/>
      <c r="F1" s="452"/>
    </row>
    <row r="2" spans="1:6" ht="12.95" customHeight="1" x14ac:dyDescent="0.2">
      <c r="A2" s="452" t="s">
        <v>358</v>
      </c>
      <c r="B2" s="452"/>
      <c r="C2" s="452"/>
      <c r="D2" s="452"/>
      <c r="E2" s="452"/>
      <c r="F2" s="452"/>
    </row>
    <row r="3" spans="1:6" x14ac:dyDescent="0.2">
      <c r="A3" s="452" t="s">
        <v>359</v>
      </c>
      <c r="B3" s="452"/>
      <c r="C3" s="452"/>
      <c r="D3" s="452"/>
      <c r="E3" s="452"/>
      <c r="F3" s="452"/>
    </row>
    <row r="4" spans="1:6" x14ac:dyDescent="0.2">
      <c r="A4" s="136"/>
      <c r="B4" s="136"/>
      <c r="C4" s="136"/>
      <c r="D4" s="136"/>
      <c r="E4" s="136"/>
      <c r="F4" s="137"/>
    </row>
    <row r="5" spans="1:6" ht="49.5" customHeight="1" x14ac:dyDescent="0.3">
      <c r="A5" s="453" t="s">
        <v>360</v>
      </c>
      <c r="B5" s="453"/>
      <c r="C5" s="453"/>
      <c r="D5" s="453"/>
      <c r="E5" s="453"/>
      <c r="F5" s="453"/>
    </row>
    <row r="6" spans="1:6" ht="15.75" customHeight="1" x14ac:dyDescent="0.3">
      <c r="A6" s="138"/>
      <c r="B6" s="138"/>
      <c r="C6" s="138"/>
      <c r="D6" s="138"/>
      <c r="E6" s="138"/>
      <c r="F6" s="139" t="s">
        <v>4</v>
      </c>
    </row>
    <row r="7" spans="1:6" ht="12.95" customHeight="1" x14ac:dyDescent="0.2">
      <c r="A7" s="454" t="s">
        <v>6</v>
      </c>
      <c r="B7" s="455" t="s">
        <v>361</v>
      </c>
      <c r="C7" s="455" t="s">
        <v>362</v>
      </c>
      <c r="D7" s="455" t="s">
        <v>363</v>
      </c>
      <c r="E7" s="455" t="s">
        <v>364</v>
      </c>
      <c r="F7" s="456" t="s">
        <v>365</v>
      </c>
    </row>
    <row r="8" spans="1:6" x14ac:dyDescent="0.2">
      <c r="A8" s="454"/>
      <c r="B8" s="455"/>
      <c r="C8" s="455"/>
      <c r="D8" s="455"/>
      <c r="E8" s="455"/>
      <c r="F8" s="456"/>
    </row>
    <row r="9" spans="1:6" x14ac:dyDescent="0.2">
      <c r="A9" s="140">
        <v>1</v>
      </c>
      <c r="B9" s="141" t="s">
        <v>366</v>
      </c>
      <c r="C9" s="141" t="s">
        <v>367</v>
      </c>
      <c r="D9" s="141" t="s">
        <v>368</v>
      </c>
      <c r="E9" s="141" t="s">
        <v>369</v>
      </c>
      <c r="F9" s="142">
        <v>6</v>
      </c>
    </row>
    <row r="10" spans="1:6" ht="15.75" x14ac:dyDescent="0.25">
      <c r="A10" s="143" t="s">
        <v>370</v>
      </c>
      <c r="B10" s="144" t="s">
        <v>371</v>
      </c>
      <c r="C10" s="144"/>
      <c r="D10" s="144"/>
      <c r="E10" s="144"/>
      <c r="F10" s="145">
        <f>SUM(F11+F15+F20+F33+F37+F30)</f>
        <v>113014.99</v>
      </c>
    </row>
    <row r="11" spans="1:6" ht="26.45" customHeight="1" x14ac:dyDescent="0.2">
      <c r="A11" s="146" t="s">
        <v>372</v>
      </c>
      <c r="B11" s="147" t="s">
        <v>371</v>
      </c>
      <c r="C11" s="147" t="s">
        <v>373</v>
      </c>
      <c r="D11" s="147"/>
      <c r="E11" s="147"/>
      <c r="F11" s="148">
        <f>SUM(F14)</f>
        <v>1946.78</v>
      </c>
    </row>
    <row r="12" spans="1:6" ht="19.149999999999999" customHeight="1" x14ac:dyDescent="0.25">
      <c r="A12" s="149" t="s">
        <v>374</v>
      </c>
      <c r="B12" s="150" t="s">
        <v>371</v>
      </c>
      <c r="C12" s="150" t="s">
        <v>373</v>
      </c>
      <c r="D12" s="150" t="s">
        <v>375</v>
      </c>
      <c r="E12" s="150"/>
      <c r="F12" s="151">
        <f>SUM(F14)</f>
        <v>1946.78</v>
      </c>
    </row>
    <row r="13" spans="1:6" s="155" customFormat="1" ht="24.6" customHeight="1" x14ac:dyDescent="0.2">
      <c r="A13" s="152" t="s">
        <v>376</v>
      </c>
      <c r="B13" s="153" t="s">
        <v>371</v>
      </c>
      <c r="C13" s="153" t="s">
        <v>373</v>
      </c>
      <c r="D13" s="153" t="s">
        <v>375</v>
      </c>
      <c r="E13" s="153"/>
      <c r="F13" s="154">
        <f>SUM(F14)</f>
        <v>1946.78</v>
      </c>
    </row>
    <row r="14" spans="1:6" ht="52.5" customHeight="1" x14ac:dyDescent="0.2">
      <c r="A14" s="156" t="s">
        <v>377</v>
      </c>
      <c r="B14" s="157" t="s">
        <v>371</v>
      </c>
      <c r="C14" s="157" t="s">
        <v>373</v>
      </c>
      <c r="D14" s="157" t="s">
        <v>375</v>
      </c>
      <c r="E14" s="157" t="s">
        <v>378</v>
      </c>
      <c r="F14" s="158">
        <v>1946.78</v>
      </c>
    </row>
    <row r="15" spans="1:6" ht="26.45" customHeight="1" x14ac:dyDescent="0.2">
      <c r="A15" s="146" t="s">
        <v>379</v>
      </c>
      <c r="B15" s="147" t="s">
        <v>371</v>
      </c>
      <c r="C15" s="147" t="s">
        <v>380</v>
      </c>
      <c r="D15" s="147"/>
      <c r="E15" s="147"/>
      <c r="F15" s="148">
        <f>SUM(F16)</f>
        <v>4996.29</v>
      </c>
    </row>
    <row r="16" spans="1:6" s="159" customFormat="1" ht="16.899999999999999" customHeight="1" x14ac:dyDescent="0.25">
      <c r="A16" s="149" t="s">
        <v>374</v>
      </c>
      <c r="B16" s="150" t="s">
        <v>371</v>
      </c>
      <c r="C16" s="150" t="s">
        <v>380</v>
      </c>
      <c r="D16" s="150" t="s">
        <v>381</v>
      </c>
      <c r="E16" s="150"/>
      <c r="F16" s="151">
        <f>SUM(F17)</f>
        <v>4996.29</v>
      </c>
    </row>
    <row r="17" spans="1:6" ht="12" customHeight="1" x14ac:dyDescent="0.2">
      <c r="A17" s="156" t="s">
        <v>382</v>
      </c>
      <c r="B17" s="157" t="s">
        <v>371</v>
      </c>
      <c r="C17" s="157" t="s">
        <v>380</v>
      </c>
      <c r="D17" s="157" t="s">
        <v>381</v>
      </c>
      <c r="E17" s="157"/>
      <c r="F17" s="158">
        <f>SUM(F18+F19)</f>
        <v>4996.29</v>
      </c>
    </row>
    <row r="18" spans="1:6" s="155" customFormat="1" ht="51.6" customHeight="1" x14ac:dyDescent="0.2">
      <c r="A18" s="152" t="s">
        <v>377</v>
      </c>
      <c r="B18" s="153" t="s">
        <v>371</v>
      </c>
      <c r="C18" s="153" t="s">
        <v>380</v>
      </c>
      <c r="D18" s="153" t="s">
        <v>381</v>
      </c>
      <c r="E18" s="153" t="s">
        <v>378</v>
      </c>
      <c r="F18" s="154">
        <v>4490.96</v>
      </c>
    </row>
    <row r="19" spans="1:6" s="155" customFormat="1" ht="25.5" customHeight="1" x14ac:dyDescent="0.2">
      <c r="A19" s="152" t="s">
        <v>383</v>
      </c>
      <c r="B19" s="153" t="s">
        <v>371</v>
      </c>
      <c r="C19" s="153" t="s">
        <v>380</v>
      </c>
      <c r="D19" s="153" t="s">
        <v>381</v>
      </c>
      <c r="E19" s="153" t="s">
        <v>384</v>
      </c>
      <c r="F19" s="154">
        <v>505.33</v>
      </c>
    </row>
    <row r="20" spans="1:6" ht="14.25" x14ac:dyDescent="0.2">
      <c r="A20" s="146" t="s">
        <v>387</v>
      </c>
      <c r="B20" s="162" t="s">
        <v>371</v>
      </c>
      <c r="C20" s="162" t="s">
        <v>388</v>
      </c>
      <c r="D20" s="162"/>
      <c r="E20" s="162"/>
      <c r="F20" s="163">
        <f>SUM(F23+F21)</f>
        <v>74244.899999999994</v>
      </c>
    </row>
    <row r="21" spans="1:6" s="159" customFormat="1" ht="25.5" customHeight="1" x14ac:dyDescent="0.25">
      <c r="A21" s="149" t="s">
        <v>389</v>
      </c>
      <c r="B21" s="164" t="s">
        <v>371</v>
      </c>
      <c r="C21" s="165" t="s">
        <v>388</v>
      </c>
      <c r="D21" s="150" t="s">
        <v>390</v>
      </c>
      <c r="E21" s="165"/>
      <c r="F21" s="151">
        <f>SUM(F22)</f>
        <v>2396.37</v>
      </c>
    </row>
    <row r="22" spans="1:6" ht="53.25" customHeight="1" x14ac:dyDescent="0.2">
      <c r="A22" s="152" t="s">
        <v>377</v>
      </c>
      <c r="B22" s="153" t="s">
        <v>371</v>
      </c>
      <c r="C22" s="153" t="s">
        <v>388</v>
      </c>
      <c r="D22" s="153" t="s">
        <v>390</v>
      </c>
      <c r="E22" s="153" t="s">
        <v>378</v>
      </c>
      <c r="F22" s="154">
        <v>2396.37</v>
      </c>
    </row>
    <row r="23" spans="1:6" ht="21.6" customHeight="1" x14ac:dyDescent="0.25">
      <c r="A23" s="149" t="s">
        <v>374</v>
      </c>
      <c r="B23" s="150" t="s">
        <v>371</v>
      </c>
      <c r="C23" s="150" t="s">
        <v>388</v>
      </c>
      <c r="D23" s="150"/>
      <c r="E23" s="150"/>
      <c r="F23" s="151">
        <f>SUM(F26+F24)</f>
        <v>71848.53</v>
      </c>
    </row>
    <row r="24" spans="1:6" ht="18" customHeight="1" x14ac:dyDescent="0.2">
      <c r="A24" s="152" t="s">
        <v>391</v>
      </c>
      <c r="B24" s="153" t="s">
        <v>371</v>
      </c>
      <c r="C24" s="153" t="s">
        <v>388</v>
      </c>
      <c r="D24" s="153" t="s">
        <v>392</v>
      </c>
      <c r="E24" s="153"/>
      <c r="F24" s="154">
        <f>SUM(F25)</f>
        <v>8810.59</v>
      </c>
    </row>
    <row r="25" spans="1:6" ht="54" customHeight="1" x14ac:dyDescent="0.2">
      <c r="A25" s="156" t="s">
        <v>377</v>
      </c>
      <c r="B25" s="157" t="s">
        <v>371</v>
      </c>
      <c r="C25" s="157" t="s">
        <v>388</v>
      </c>
      <c r="D25" s="157" t="s">
        <v>392</v>
      </c>
      <c r="E25" s="157" t="s">
        <v>378</v>
      </c>
      <c r="F25" s="158">
        <v>8810.59</v>
      </c>
    </row>
    <row r="26" spans="1:6" ht="18" customHeight="1" x14ac:dyDescent="0.2">
      <c r="A26" s="152" t="s">
        <v>382</v>
      </c>
      <c r="B26" s="153" t="s">
        <v>371</v>
      </c>
      <c r="C26" s="153" t="s">
        <v>388</v>
      </c>
      <c r="D26" s="153" t="s">
        <v>381</v>
      </c>
      <c r="E26" s="153"/>
      <c r="F26" s="154">
        <f>SUM(F27+F28+F29)</f>
        <v>63037.94</v>
      </c>
    </row>
    <row r="27" spans="1:6" ht="53.25" customHeight="1" x14ac:dyDescent="0.2">
      <c r="A27" s="156" t="s">
        <v>377</v>
      </c>
      <c r="B27" s="157" t="s">
        <v>371</v>
      </c>
      <c r="C27" s="157" t="s">
        <v>388</v>
      </c>
      <c r="D27" s="157" t="s">
        <v>381</v>
      </c>
      <c r="E27" s="157" t="s">
        <v>378</v>
      </c>
      <c r="F27" s="158">
        <v>54248.98</v>
      </c>
    </row>
    <row r="28" spans="1:6" ht="25.5" customHeight="1" x14ac:dyDescent="0.2">
      <c r="A28" s="156" t="s">
        <v>395</v>
      </c>
      <c r="B28" s="157" t="s">
        <v>371</v>
      </c>
      <c r="C28" s="157" t="s">
        <v>388</v>
      </c>
      <c r="D28" s="157" t="s">
        <v>381</v>
      </c>
      <c r="E28" s="157" t="s">
        <v>384</v>
      </c>
      <c r="F28" s="158">
        <v>8728.9599999999991</v>
      </c>
    </row>
    <row r="29" spans="1:6" x14ac:dyDescent="0.2">
      <c r="A29" s="156" t="s">
        <v>385</v>
      </c>
      <c r="B29" s="160" t="s">
        <v>371</v>
      </c>
      <c r="C29" s="161" t="s">
        <v>388</v>
      </c>
      <c r="D29" s="157" t="s">
        <v>381</v>
      </c>
      <c r="E29" s="161" t="s">
        <v>386</v>
      </c>
      <c r="F29" s="154">
        <v>60</v>
      </c>
    </row>
    <row r="30" spans="1:6" s="168" customFormat="1" ht="15" x14ac:dyDescent="0.25">
      <c r="A30" s="146" t="s">
        <v>396</v>
      </c>
      <c r="B30" s="144" t="s">
        <v>371</v>
      </c>
      <c r="C30" s="167" t="s">
        <v>397</v>
      </c>
      <c r="D30" s="167"/>
      <c r="E30" s="167"/>
      <c r="F30" s="145">
        <f>SUM(F31)</f>
        <v>16</v>
      </c>
    </row>
    <row r="31" spans="1:6" s="159" customFormat="1" ht="54" customHeight="1" x14ac:dyDescent="0.25">
      <c r="A31" s="149" t="s">
        <v>398</v>
      </c>
      <c r="B31" s="150" t="s">
        <v>371</v>
      </c>
      <c r="C31" s="150" t="s">
        <v>397</v>
      </c>
      <c r="D31" s="150" t="s">
        <v>695</v>
      </c>
      <c r="E31" s="150"/>
      <c r="F31" s="151">
        <f>SUM(F32)</f>
        <v>16</v>
      </c>
    </row>
    <row r="32" spans="1:6" s="159" customFormat="1" ht="27.2" customHeight="1" x14ac:dyDescent="0.25">
      <c r="A32" s="152" t="s">
        <v>400</v>
      </c>
      <c r="B32" s="153" t="s">
        <v>371</v>
      </c>
      <c r="C32" s="153" t="s">
        <v>397</v>
      </c>
      <c r="D32" s="153" t="s">
        <v>695</v>
      </c>
      <c r="E32" s="153" t="s">
        <v>384</v>
      </c>
      <c r="F32" s="154">
        <v>16</v>
      </c>
    </row>
    <row r="33" spans="1:6" ht="14.25" x14ac:dyDescent="0.2">
      <c r="A33" s="169" t="s">
        <v>401</v>
      </c>
      <c r="B33" s="144" t="s">
        <v>371</v>
      </c>
      <c r="C33" s="144" t="s">
        <v>402</v>
      </c>
      <c r="D33" s="144"/>
      <c r="E33" s="144"/>
      <c r="F33" s="145">
        <f t="shared" ref="F33:F35" si="0">SUM(F34)</f>
        <v>2500</v>
      </c>
    </row>
    <row r="34" spans="1:6" ht="13.5" x14ac:dyDescent="0.25">
      <c r="A34" s="170" t="s">
        <v>401</v>
      </c>
      <c r="B34" s="164" t="s">
        <v>371</v>
      </c>
      <c r="C34" s="164" t="s">
        <v>402</v>
      </c>
      <c r="D34" s="164" t="s">
        <v>403</v>
      </c>
      <c r="E34" s="164"/>
      <c r="F34" s="151">
        <f t="shared" si="0"/>
        <v>2500</v>
      </c>
    </row>
    <row r="35" spans="1:6" s="155" customFormat="1" ht="25.5" x14ac:dyDescent="0.2">
      <c r="A35" s="152" t="s">
        <v>404</v>
      </c>
      <c r="B35" s="171" t="s">
        <v>371</v>
      </c>
      <c r="C35" s="171" t="s">
        <v>402</v>
      </c>
      <c r="D35" s="171" t="s">
        <v>403</v>
      </c>
      <c r="E35" s="171"/>
      <c r="F35" s="154">
        <f t="shared" si="0"/>
        <v>2500</v>
      </c>
    </row>
    <row r="36" spans="1:6" ht="15.2" customHeight="1" x14ac:dyDescent="0.2">
      <c r="A36" s="156" t="s">
        <v>385</v>
      </c>
      <c r="B36" s="160" t="s">
        <v>371</v>
      </c>
      <c r="C36" s="160" t="s">
        <v>402</v>
      </c>
      <c r="D36" s="160" t="s">
        <v>403</v>
      </c>
      <c r="E36" s="160" t="s">
        <v>386</v>
      </c>
      <c r="F36" s="158">
        <v>2500</v>
      </c>
    </row>
    <row r="37" spans="1:6" ht="15.75" customHeight="1" x14ac:dyDescent="0.2">
      <c r="A37" s="169" t="s">
        <v>405</v>
      </c>
      <c r="B37" s="144" t="s">
        <v>371</v>
      </c>
      <c r="C37" s="144" t="s">
        <v>406</v>
      </c>
      <c r="D37" s="144"/>
      <c r="E37" s="144"/>
      <c r="F37" s="145">
        <f>SUM(F38+F49+F61+F42+F54)</f>
        <v>29311.02</v>
      </c>
    </row>
    <row r="38" spans="1:6" ht="19.899999999999999" customHeight="1" x14ac:dyDescent="0.25">
      <c r="A38" s="149" t="s">
        <v>374</v>
      </c>
      <c r="B38" s="150" t="s">
        <v>371</v>
      </c>
      <c r="C38" s="150" t="s">
        <v>406</v>
      </c>
      <c r="D38" s="150" t="s">
        <v>694</v>
      </c>
      <c r="E38" s="150"/>
      <c r="F38" s="151">
        <f>SUM(F39)</f>
        <v>1696.3</v>
      </c>
    </row>
    <row r="39" spans="1:6" ht="17.25" customHeight="1" x14ac:dyDescent="0.2">
      <c r="A39" s="156" t="s">
        <v>408</v>
      </c>
      <c r="B39" s="157" t="s">
        <v>409</v>
      </c>
      <c r="C39" s="157" t="s">
        <v>406</v>
      </c>
      <c r="D39" s="157" t="s">
        <v>694</v>
      </c>
      <c r="E39" s="157"/>
      <c r="F39" s="158">
        <f>SUM(F40+F41)</f>
        <v>1696.3</v>
      </c>
    </row>
    <row r="40" spans="1:6" ht="52.9" customHeight="1" x14ac:dyDescent="0.2">
      <c r="A40" s="152" t="s">
        <v>377</v>
      </c>
      <c r="B40" s="153" t="s">
        <v>371</v>
      </c>
      <c r="C40" s="153" t="s">
        <v>406</v>
      </c>
      <c r="D40" s="153" t="s">
        <v>694</v>
      </c>
      <c r="E40" s="153" t="s">
        <v>378</v>
      </c>
      <c r="F40" s="154">
        <v>1268.3</v>
      </c>
    </row>
    <row r="41" spans="1:6" s="155" customFormat="1" ht="25.5" customHeight="1" x14ac:dyDescent="0.2">
      <c r="A41" s="152" t="s">
        <v>395</v>
      </c>
      <c r="B41" s="153" t="s">
        <v>371</v>
      </c>
      <c r="C41" s="153" t="s">
        <v>406</v>
      </c>
      <c r="D41" s="153" t="s">
        <v>694</v>
      </c>
      <c r="E41" s="153" t="s">
        <v>384</v>
      </c>
      <c r="F41" s="154">
        <v>428</v>
      </c>
    </row>
    <row r="42" spans="1:6" ht="26.25" customHeight="1" x14ac:dyDescent="0.2">
      <c r="A42" s="173" t="s">
        <v>410</v>
      </c>
      <c r="B42" s="174" t="s">
        <v>371</v>
      </c>
      <c r="C42" s="174" t="s">
        <v>406</v>
      </c>
      <c r="D42" s="174" t="s">
        <v>692</v>
      </c>
      <c r="E42" s="174"/>
      <c r="F42" s="148">
        <f>SUM(F43+F47)</f>
        <v>886.22</v>
      </c>
    </row>
    <row r="43" spans="1:6" ht="38.25" x14ac:dyDescent="0.2">
      <c r="A43" s="166" t="s">
        <v>412</v>
      </c>
      <c r="B43" s="160" t="s">
        <v>371</v>
      </c>
      <c r="C43" s="160" t="s">
        <v>406</v>
      </c>
      <c r="D43" s="160" t="s">
        <v>692</v>
      </c>
      <c r="E43" s="160"/>
      <c r="F43" s="158">
        <f>SUM(F44+F46+F45)</f>
        <v>886</v>
      </c>
    </row>
    <row r="44" spans="1:6" ht="53.25" customHeight="1" x14ac:dyDescent="0.2">
      <c r="A44" s="152" t="s">
        <v>377</v>
      </c>
      <c r="B44" s="153" t="s">
        <v>371</v>
      </c>
      <c r="C44" s="153" t="s">
        <v>406</v>
      </c>
      <c r="D44" s="171" t="s">
        <v>692</v>
      </c>
      <c r="E44" s="153" t="s">
        <v>378</v>
      </c>
      <c r="F44" s="154">
        <v>571.1</v>
      </c>
    </row>
    <row r="45" spans="1:6" ht="50.45" customHeight="1" x14ac:dyDescent="0.2">
      <c r="A45" s="152" t="s">
        <v>377</v>
      </c>
      <c r="B45" s="157" t="s">
        <v>371</v>
      </c>
      <c r="C45" s="157" t="s">
        <v>406</v>
      </c>
      <c r="D45" s="171" t="s">
        <v>693</v>
      </c>
      <c r="E45" s="153" t="s">
        <v>378</v>
      </c>
      <c r="F45" s="154">
        <v>178.4</v>
      </c>
    </row>
    <row r="46" spans="1:6" s="155" customFormat="1" ht="25.5" customHeight="1" x14ac:dyDescent="0.2">
      <c r="A46" s="152" t="s">
        <v>395</v>
      </c>
      <c r="B46" s="153" t="s">
        <v>371</v>
      </c>
      <c r="C46" s="153" t="s">
        <v>406</v>
      </c>
      <c r="D46" s="171" t="s">
        <v>692</v>
      </c>
      <c r="E46" s="153" t="s">
        <v>384</v>
      </c>
      <c r="F46" s="154">
        <v>136.5</v>
      </c>
    </row>
    <row r="47" spans="1:6" ht="51" x14ac:dyDescent="0.2">
      <c r="A47" s="156" t="s">
        <v>414</v>
      </c>
      <c r="B47" s="157" t="s">
        <v>371</v>
      </c>
      <c r="C47" s="157" t="s">
        <v>406</v>
      </c>
      <c r="D47" s="157" t="s">
        <v>415</v>
      </c>
      <c r="E47" s="157"/>
      <c r="F47" s="158">
        <f>SUM(F48)</f>
        <v>0.22</v>
      </c>
    </row>
    <row r="48" spans="1:6" ht="54" customHeight="1" x14ac:dyDescent="0.2">
      <c r="A48" s="152" t="s">
        <v>377</v>
      </c>
      <c r="B48" s="153" t="s">
        <v>371</v>
      </c>
      <c r="C48" s="153" t="s">
        <v>406</v>
      </c>
      <c r="D48" s="153" t="s">
        <v>415</v>
      </c>
      <c r="E48" s="153" t="s">
        <v>378</v>
      </c>
      <c r="F48" s="154">
        <v>0.22</v>
      </c>
    </row>
    <row r="49" spans="1:6" ht="29.25" customHeight="1" x14ac:dyDescent="0.25">
      <c r="A49" s="149" t="s">
        <v>416</v>
      </c>
      <c r="B49" s="150" t="s">
        <v>371</v>
      </c>
      <c r="C49" s="150" t="s">
        <v>406</v>
      </c>
      <c r="D49" s="150" t="s">
        <v>417</v>
      </c>
      <c r="E49" s="150"/>
      <c r="F49" s="151">
        <f>SUM(F50)</f>
        <v>5600.5</v>
      </c>
    </row>
    <row r="50" spans="1:6" s="155" customFormat="1" ht="16.5" customHeight="1" x14ac:dyDescent="0.2">
      <c r="A50" s="175" t="s">
        <v>418</v>
      </c>
      <c r="B50" s="153" t="s">
        <v>371</v>
      </c>
      <c r="C50" s="153" t="s">
        <v>406</v>
      </c>
      <c r="D50" s="153" t="s">
        <v>417</v>
      </c>
      <c r="E50" s="153"/>
      <c r="F50" s="154">
        <f>SUM(F51+F53+F52)</f>
        <v>5600.5</v>
      </c>
    </row>
    <row r="51" spans="1:6" ht="26.25" customHeight="1" x14ac:dyDescent="0.2">
      <c r="A51" s="152" t="s">
        <v>395</v>
      </c>
      <c r="B51" s="153" t="s">
        <v>371</v>
      </c>
      <c r="C51" s="153" t="s">
        <v>406</v>
      </c>
      <c r="D51" s="153" t="s">
        <v>419</v>
      </c>
      <c r="E51" s="153" t="s">
        <v>384</v>
      </c>
      <c r="F51" s="154">
        <v>4900</v>
      </c>
    </row>
    <row r="52" spans="1:6" ht="18" customHeight="1" x14ac:dyDescent="0.2">
      <c r="A52" s="152" t="s">
        <v>385</v>
      </c>
      <c r="B52" s="153" t="s">
        <v>371</v>
      </c>
      <c r="C52" s="153" t="s">
        <v>406</v>
      </c>
      <c r="D52" s="153" t="s">
        <v>419</v>
      </c>
      <c r="E52" s="153" t="s">
        <v>386</v>
      </c>
      <c r="F52" s="154">
        <v>200.5</v>
      </c>
    </row>
    <row r="53" spans="1:6" x14ac:dyDescent="0.2">
      <c r="A53" s="156" t="s">
        <v>385</v>
      </c>
      <c r="B53" s="157" t="s">
        <v>371</v>
      </c>
      <c r="C53" s="157" t="s">
        <v>406</v>
      </c>
      <c r="D53" s="157" t="s">
        <v>420</v>
      </c>
      <c r="E53" s="157" t="s">
        <v>386</v>
      </c>
      <c r="F53" s="158">
        <v>500</v>
      </c>
    </row>
    <row r="54" spans="1:6" s="159" customFormat="1" ht="26.25" x14ac:dyDescent="0.25">
      <c r="A54" s="173" t="s">
        <v>421</v>
      </c>
      <c r="B54" s="174" t="s">
        <v>371</v>
      </c>
      <c r="C54" s="174" t="s">
        <v>406</v>
      </c>
      <c r="D54" s="174"/>
      <c r="E54" s="174"/>
      <c r="F54" s="148">
        <f>SUM(F57+F55)</f>
        <v>10806</v>
      </c>
    </row>
    <row r="55" spans="1:6" s="155" customFormat="1" ht="51" x14ac:dyDescent="0.2">
      <c r="A55" s="156" t="s">
        <v>205</v>
      </c>
      <c r="B55" s="160" t="s">
        <v>371</v>
      </c>
      <c r="C55" s="160" t="s">
        <v>406</v>
      </c>
      <c r="D55" s="160" t="s">
        <v>422</v>
      </c>
      <c r="E55" s="160"/>
      <c r="F55" s="154">
        <f>SUM(F56)</f>
        <v>5403</v>
      </c>
    </row>
    <row r="56" spans="1:6" s="159" customFormat="1" ht="55.5" customHeight="1" x14ac:dyDescent="0.25">
      <c r="A56" s="152" t="s">
        <v>377</v>
      </c>
      <c r="B56" s="171" t="s">
        <v>371</v>
      </c>
      <c r="C56" s="171" t="s">
        <v>406</v>
      </c>
      <c r="D56" s="171" t="s">
        <v>422</v>
      </c>
      <c r="E56" s="171" t="s">
        <v>378</v>
      </c>
      <c r="F56" s="154">
        <v>5403</v>
      </c>
    </row>
    <row r="57" spans="1:6" ht="25.5" customHeight="1" x14ac:dyDescent="0.2">
      <c r="A57" s="166" t="s">
        <v>423</v>
      </c>
      <c r="B57" s="160" t="s">
        <v>371</v>
      </c>
      <c r="C57" s="160" t="s">
        <v>406</v>
      </c>
      <c r="D57" s="160" t="s">
        <v>424</v>
      </c>
      <c r="E57" s="160"/>
      <c r="F57" s="158">
        <f>SUM(F58+F59+F60)</f>
        <v>5403</v>
      </c>
    </row>
    <row r="58" spans="1:6" ht="51.75" customHeight="1" x14ac:dyDescent="0.2">
      <c r="A58" s="152" t="s">
        <v>377</v>
      </c>
      <c r="B58" s="153" t="s">
        <v>371</v>
      </c>
      <c r="C58" s="153" t="s">
        <v>406</v>
      </c>
      <c r="D58" s="171" t="s">
        <v>424</v>
      </c>
      <c r="E58" s="153" t="s">
        <v>378</v>
      </c>
      <c r="F58" s="154">
        <v>3887.7</v>
      </c>
    </row>
    <row r="59" spans="1:6" ht="25.5" x14ac:dyDescent="0.2">
      <c r="A59" s="152" t="s">
        <v>395</v>
      </c>
      <c r="B59" s="153" t="s">
        <v>371</v>
      </c>
      <c r="C59" s="153" t="s">
        <v>406</v>
      </c>
      <c r="D59" s="171" t="s">
        <v>424</v>
      </c>
      <c r="E59" s="153" t="s">
        <v>384</v>
      </c>
      <c r="F59" s="154">
        <v>1514.7</v>
      </c>
    </row>
    <row r="60" spans="1:6" x14ac:dyDescent="0.2">
      <c r="A60" s="152" t="s">
        <v>385</v>
      </c>
      <c r="B60" s="153" t="s">
        <v>371</v>
      </c>
      <c r="C60" s="153" t="s">
        <v>406</v>
      </c>
      <c r="D60" s="171" t="s">
        <v>424</v>
      </c>
      <c r="E60" s="153" t="s">
        <v>386</v>
      </c>
      <c r="F60" s="154">
        <v>0.6</v>
      </c>
    </row>
    <row r="61" spans="1:6" s="159" customFormat="1" ht="13.5" x14ac:dyDescent="0.25">
      <c r="A61" s="149" t="s">
        <v>425</v>
      </c>
      <c r="B61" s="164" t="s">
        <v>371</v>
      </c>
      <c r="C61" s="164" t="s">
        <v>406</v>
      </c>
      <c r="D61" s="164" t="s">
        <v>426</v>
      </c>
      <c r="E61" s="150"/>
      <c r="F61" s="151">
        <f>SUM(F62+F64+F69+F71)</f>
        <v>10322</v>
      </c>
    </row>
    <row r="62" spans="1:6" ht="24" customHeight="1" x14ac:dyDescent="0.2">
      <c r="A62" s="156" t="s">
        <v>427</v>
      </c>
      <c r="B62" s="160" t="s">
        <v>371</v>
      </c>
      <c r="C62" s="160" t="s">
        <v>406</v>
      </c>
      <c r="D62" s="160" t="s">
        <v>428</v>
      </c>
      <c r="E62" s="160"/>
      <c r="F62" s="158">
        <f>SUM(F63)</f>
        <v>92</v>
      </c>
    </row>
    <row r="63" spans="1:6" s="155" customFormat="1" ht="25.5" x14ac:dyDescent="0.2">
      <c r="A63" s="152" t="s">
        <v>395</v>
      </c>
      <c r="B63" s="171" t="s">
        <v>371</v>
      </c>
      <c r="C63" s="171" t="s">
        <v>406</v>
      </c>
      <c r="D63" s="171" t="s">
        <v>428</v>
      </c>
      <c r="E63" s="171" t="s">
        <v>384</v>
      </c>
      <c r="F63" s="154">
        <v>92</v>
      </c>
    </row>
    <row r="64" spans="1:6" ht="39.6" customHeight="1" x14ac:dyDescent="0.2">
      <c r="A64" s="176" t="s">
        <v>429</v>
      </c>
      <c r="B64" s="160" t="s">
        <v>371</v>
      </c>
      <c r="C64" s="160" t="s">
        <v>430</v>
      </c>
      <c r="D64" s="160" t="s">
        <v>431</v>
      </c>
      <c r="E64" s="160"/>
      <c r="F64" s="158">
        <f>SUM(F65+F68+F67+F66)</f>
        <v>10050</v>
      </c>
    </row>
    <row r="65" spans="1:6" s="155" customFormat="1" ht="25.5" x14ac:dyDescent="0.2">
      <c r="A65" s="152" t="s">
        <v>395</v>
      </c>
      <c r="B65" s="171" t="s">
        <v>371</v>
      </c>
      <c r="C65" s="171" t="s">
        <v>406</v>
      </c>
      <c r="D65" s="171" t="s">
        <v>431</v>
      </c>
      <c r="E65" s="171" t="s">
        <v>384</v>
      </c>
      <c r="F65" s="154">
        <v>5850</v>
      </c>
    </row>
    <row r="66" spans="1:6" s="155" customFormat="1" ht="25.5" x14ac:dyDescent="0.2">
      <c r="A66" s="152" t="s">
        <v>432</v>
      </c>
      <c r="B66" s="171" t="s">
        <v>371</v>
      </c>
      <c r="C66" s="171" t="s">
        <v>406</v>
      </c>
      <c r="D66" s="171" t="s">
        <v>431</v>
      </c>
      <c r="E66" s="171" t="s">
        <v>433</v>
      </c>
      <c r="F66" s="154">
        <v>2700</v>
      </c>
    </row>
    <row r="67" spans="1:6" s="155" customFormat="1" ht="25.5" customHeight="1" x14ac:dyDescent="0.2">
      <c r="A67" s="152" t="s">
        <v>434</v>
      </c>
      <c r="B67" s="171" t="s">
        <v>371</v>
      </c>
      <c r="C67" s="171" t="s">
        <v>406</v>
      </c>
      <c r="D67" s="171" t="s">
        <v>431</v>
      </c>
      <c r="E67" s="171" t="s">
        <v>435</v>
      </c>
      <c r="F67" s="154">
        <v>500</v>
      </c>
    </row>
    <row r="68" spans="1:6" s="155" customFormat="1" ht="18.600000000000001" customHeight="1" x14ac:dyDescent="0.2">
      <c r="A68" s="152" t="s">
        <v>385</v>
      </c>
      <c r="B68" s="171" t="s">
        <v>371</v>
      </c>
      <c r="C68" s="171" t="s">
        <v>406</v>
      </c>
      <c r="D68" s="171" t="s">
        <v>431</v>
      </c>
      <c r="E68" s="171" t="s">
        <v>386</v>
      </c>
      <c r="F68" s="154">
        <v>1000</v>
      </c>
    </row>
    <row r="69" spans="1:6" s="155" customFormat="1" ht="25.9" customHeight="1" x14ac:dyDescent="0.2">
      <c r="A69" s="176" t="s">
        <v>436</v>
      </c>
      <c r="B69" s="160" t="s">
        <v>371</v>
      </c>
      <c r="C69" s="160" t="s">
        <v>430</v>
      </c>
      <c r="D69" s="160" t="s">
        <v>437</v>
      </c>
      <c r="E69" s="160"/>
      <c r="F69" s="158">
        <f>SUM(F70)</f>
        <v>60</v>
      </c>
    </row>
    <row r="70" spans="1:6" s="155" customFormat="1" ht="26.25" customHeight="1" x14ac:dyDescent="0.2">
      <c r="A70" s="152" t="s">
        <v>395</v>
      </c>
      <c r="B70" s="171" t="s">
        <v>371</v>
      </c>
      <c r="C70" s="171" t="s">
        <v>406</v>
      </c>
      <c r="D70" s="171" t="s">
        <v>437</v>
      </c>
      <c r="E70" s="171" t="s">
        <v>384</v>
      </c>
      <c r="F70" s="154">
        <v>60</v>
      </c>
    </row>
    <row r="71" spans="1:6" ht="37.5" customHeight="1" x14ac:dyDescent="0.2">
      <c r="A71" s="156" t="s">
        <v>438</v>
      </c>
      <c r="B71" s="160" t="s">
        <v>371</v>
      </c>
      <c r="C71" s="160" t="s">
        <v>406</v>
      </c>
      <c r="D71" s="160" t="s">
        <v>439</v>
      </c>
      <c r="E71" s="160"/>
      <c r="F71" s="158">
        <f>SUM(F72)</f>
        <v>120</v>
      </c>
    </row>
    <row r="72" spans="1:6" s="155" customFormat="1" ht="26.25" customHeight="1" x14ac:dyDescent="0.2">
      <c r="A72" s="152" t="s">
        <v>395</v>
      </c>
      <c r="B72" s="171" t="s">
        <v>371</v>
      </c>
      <c r="C72" s="171" t="s">
        <v>406</v>
      </c>
      <c r="D72" s="171" t="s">
        <v>439</v>
      </c>
      <c r="E72" s="171" t="s">
        <v>384</v>
      </c>
      <c r="F72" s="154">
        <v>120</v>
      </c>
    </row>
    <row r="73" spans="1:6" s="180" customFormat="1" ht="20.45" customHeight="1" x14ac:dyDescent="0.25">
      <c r="A73" s="177" t="s">
        <v>440</v>
      </c>
      <c r="B73" s="178" t="s">
        <v>373</v>
      </c>
      <c r="C73" s="178"/>
      <c r="D73" s="178"/>
      <c r="E73" s="178"/>
      <c r="F73" s="179">
        <f t="shared" ref="F73:F75" si="1">SUM(F74)</f>
        <v>35</v>
      </c>
    </row>
    <row r="74" spans="1:6" s="159" customFormat="1" ht="18" customHeight="1" x14ac:dyDescent="0.25">
      <c r="A74" s="149" t="s">
        <v>441</v>
      </c>
      <c r="B74" s="164" t="s">
        <v>373</v>
      </c>
      <c r="C74" s="164" t="s">
        <v>388</v>
      </c>
      <c r="D74" s="164"/>
      <c r="E74" s="164"/>
      <c r="F74" s="151">
        <f t="shared" si="1"/>
        <v>35</v>
      </c>
    </row>
    <row r="75" spans="1:6" s="159" customFormat="1" ht="30" customHeight="1" x14ac:dyDescent="0.25">
      <c r="A75" s="156" t="s">
        <v>427</v>
      </c>
      <c r="B75" s="164" t="s">
        <v>373</v>
      </c>
      <c r="C75" s="164" t="s">
        <v>388</v>
      </c>
      <c r="D75" s="164" t="s">
        <v>428</v>
      </c>
      <c r="E75" s="164"/>
      <c r="F75" s="151">
        <f t="shared" si="1"/>
        <v>35</v>
      </c>
    </row>
    <row r="76" spans="1:6" s="155" customFormat="1" ht="26.25" customHeight="1" x14ac:dyDescent="0.2">
      <c r="A76" s="156" t="s">
        <v>395</v>
      </c>
      <c r="B76" s="171" t="s">
        <v>373</v>
      </c>
      <c r="C76" s="171" t="s">
        <v>388</v>
      </c>
      <c r="D76" s="171" t="s">
        <v>428</v>
      </c>
      <c r="E76" s="171" t="s">
        <v>384</v>
      </c>
      <c r="F76" s="154">
        <v>35</v>
      </c>
    </row>
    <row r="77" spans="1:6" s="155" customFormat="1" ht="29.45" customHeight="1" x14ac:dyDescent="0.25">
      <c r="A77" s="177" t="s">
        <v>442</v>
      </c>
      <c r="B77" s="181" t="s">
        <v>380</v>
      </c>
      <c r="C77" s="181"/>
      <c r="D77" s="181"/>
      <c r="E77" s="181"/>
      <c r="F77" s="179">
        <f t="shared" ref="F77:F79" si="2">SUM(F78)</f>
        <v>600</v>
      </c>
    </row>
    <row r="78" spans="1:6" s="155" customFormat="1" ht="26.25" customHeight="1" x14ac:dyDescent="0.25">
      <c r="A78" s="149" t="s">
        <v>443</v>
      </c>
      <c r="B78" s="150" t="s">
        <v>380</v>
      </c>
      <c r="C78" s="150" t="s">
        <v>444</v>
      </c>
      <c r="D78" s="150"/>
      <c r="E78" s="150"/>
      <c r="F78" s="151">
        <f t="shared" si="2"/>
        <v>600</v>
      </c>
    </row>
    <row r="79" spans="1:6" s="155" customFormat="1" ht="20.45" customHeight="1" x14ac:dyDescent="0.25">
      <c r="A79" s="149" t="s">
        <v>425</v>
      </c>
      <c r="B79" s="150" t="s">
        <v>380</v>
      </c>
      <c r="C79" s="150" t="s">
        <v>444</v>
      </c>
      <c r="D79" s="150" t="s">
        <v>426</v>
      </c>
      <c r="E79" s="150"/>
      <c r="F79" s="151">
        <f t="shared" si="2"/>
        <v>600</v>
      </c>
    </row>
    <row r="80" spans="1:6" s="155" customFormat="1" ht="26.25" customHeight="1" x14ac:dyDescent="0.2">
      <c r="A80" s="156" t="s">
        <v>427</v>
      </c>
      <c r="B80" s="147" t="s">
        <v>380</v>
      </c>
      <c r="C80" s="147" t="s">
        <v>444</v>
      </c>
      <c r="D80" s="147" t="s">
        <v>428</v>
      </c>
      <c r="E80" s="147"/>
      <c r="F80" s="148">
        <f>SUM(F85+F82)</f>
        <v>600</v>
      </c>
    </row>
    <row r="81" spans="1:6" s="155" customFormat="1" ht="13.9" customHeight="1" x14ac:dyDescent="0.2">
      <c r="A81" s="152" t="s">
        <v>445</v>
      </c>
      <c r="B81" s="153" t="s">
        <v>380</v>
      </c>
      <c r="C81" s="153" t="s">
        <v>444</v>
      </c>
      <c r="D81" s="153" t="s">
        <v>428</v>
      </c>
      <c r="E81" s="153"/>
      <c r="F81" s="154">
        <f>SUM(F82)</f>
        <v>300</v>
      </c>
    </row>
    <row r="82" spans="1:6" s="155" customFormat="1" ht="53.45" customHeight="1" x14ac:dyDescent="0.2">
      <c r="A82" s="152" t="s">
        <v>377</v>
      </c>
      <c r="B82" s="157" t="s">
        <v>380</v>
      </c>
      <c r="C82" s="157" t="s">
        <v>444</v>
      </c>
      <c r="D82" s="157" t="s">
        <v>428</v>
      </c>
      <c r="E82" s="157" t="s">
        <v>378</v>
      </c>
      <c r="F82" s="158">
        <v>300</v>
      </c>
    </row>
    <row r="83" spans="1:6" s="155" customFormat="1" ht="27" customHeight="1" x14ac:dyDescent="0.2">
      <c r="A83" s="156" t="s">
        <v>427</v>
      </c>
      <c r="B83" s="153" t="s">
        <v>380</v>
      </c>
      <c r="C83" s="153" t="s">
        <v>444</v>
      </c>
      <c r="D83" s="153" t="s">
        <v>428</v>
      </c>
      <c r="E83" s="153"/>
      <c r="F83" s="154">
        <f>SUM(F85)</f>
        <v>300</v>
      </c>
    </row>
    <row r="84" spans="1:6" s="155" customFormat="1" ht="40.15" customHeight="1" x14ac:dyDescent="0.2">
      <c r="A84" s="152" t="s">
        <v>446</v>
      </c>
      <c r="B84" s="153" t="s">
        <v>380</v>
      </c>
      <c r="C84" s="153" t="s">
        <v>444</v>
      </c>
      <c r="D84" s="153" t="s">
        <v>428</v>
      </c>
      <c r="E84" s="153"/>
      <c r="F84" s="154">
        <v>300</v>
      </c>
    </row>
    <row r="85" spans="1:6" s="155" customFormat="1" ht="26.25" customHeight="1" x14ac:dyDescent="0.2">
      <c r="A85" s="156" t="s">
        <v>434</v>
      </c>
      <c r="B85" s="157" t="s">
        <v>380</v>
      </c>
      <c r="C85" s="157" t="s">
        <v>444</v>
      </c>
      <c r="D85" s="157" t="s">
        <v>428</v>
      </c>
      <c r="E85" s="157" t="s">
        <v>435</v>
      </c>
      <c r="F85" s="158">
        <v>300</v>
      </c>
    </row>
    <row r="86" spans="1:6" ht="15.75" x14ac:dyDescent="0.25">
      <c r="A86" s="143" t="s">
        <v>447</v>
      </c>
      <c r="B86" s="178" t="s">
        <v>388</v>
      </c>
      <c r="C86" s="178"/>
      <c r="D86" s="178"/>
      <c r="E86" s="178"/>
      <c r="F86" s="179">
        <f>SUM(F99+F94+F87+F91)</f>
        <v>12011</v>
      </c>
    </row>
    <row r="87" spans="1:6" ht="12.95" customHeight="1" x14ac:dyDescent="0.2">
      <c r="A87" s="173" t="s">
        <v>448</v>
      </c>
      <c r="B87" s="174" t="s">
        <v>388</v>
      </c>
      <c r="C87" s="174" t="s">
        <v>373</v>
      </c>
      <c r="D87" s="174"/>
      <c r="E87" s="174"/>
      <c r="F87" s="148">
        <f>SUM(F88)</f>
        <v>5000</v>
      </c>
    </row>
    <row r="88" spans="1:6" ht="17.25" customHeight="1" x14ac:dyDescent="0.25">
      <c r="A88" s="149" t="s">
        <v>425</v>
      </c>
      <c r="B88" s="164" t="s">
        <v>388</v>
      </c>
      <c r="C88" s="164" t="s">
        <v>373</v>
      </c>
      <c r="D88" s="150" t="s">
        <v>426</v>
      </c>
      <c r="E88" s="174"/>
      <c r="F88" s="148">
        <f>SUM(F89)</f>
        <v>5000</v>
      </c>
    </row>
    <row r="89" spans="1:6" ht="26.25" customHeight="1" x14ac:dyDescent="0.2">
      <c r="A89" s="156" t="s">
        <v>449</v>
      </c>
      <c r="B89" s="157" t="s">
        <v>388</v>
      </c>
      <c r="C89" s="157" t="s">
        <v>373</v>
      </c>
      <c r="D89" s="160"/>
      <c r="E89" s="157"/>
      <c r="F89" s="158">
        <f>SUM(F90)</f>
        <v>5000</v>
      </c>
    </row>
    <row r="90" spans="1:6" ht="26.25" customHeight="1" x14ac:dyDescent="0.2">
      <c r="A90" s="152" t="s">
        <v>395</v>
      </c>
      <c r="B90" s="153" t="s">
        <v>388</v>
      </c>
      <c r="C90" s="153" t="s">
        <v>373</v>
      </c>
      <c r="D90" s="171" t="s">
        <v>450</v>
      </c>
      <c r="E90" s="153" t="s">
        <v>384</v>
      </c>
      <c r="F90" s="158">
        <v>5000</v>
      </c>
    </row>
    <row r="91" spans="1:6" s="182" customFormat="1" ht="16.899999999999999" customHeight="1" x14ac:dyDescent="0.2">
      <c r="A91" s="173" t="s">
        <v>452</v>
      </c>
      <c r="B91" s="174" t="s">
        <v>388</v>
      </c>
      <c r="C91" s="174" t="s">
        <v>453</v>
      </c>
      <c r="D91" s="174"/>
      <c r="E91" s="174"/>
      <c r="F91" s="148">
        <f>SUM(F92)</f>
        <v>11</v>
      </c>
    </row>
    <row r="92" spans="1:6" ht="37.15" customHeight="1" x14ac:dyDescent="0.2">
      <c r="A92" s="156" t="s">
        <v>454</v>
      </c>
      <c r="B92" s="160" t="s">
        <v>388</v>
      </c>
      <c r="C92" s="160" t="s">
        <v>453</v>
      </c>
      <c r="D92" s="160" t="s">
        <v>455</v>
      </c>
      <c r="E92" s="160"/>
      <c r="F92" s="158">
        <f>SUM(F93)</f>
        <v>11</v>
      </c>
    </row>
    <row r="93" spans="1:6" s="155" customFormat="1" ht="16.899999999999999" customHeight="1" x14ac:dyDescent="0.2">
      <c r="A93" s="152" t="s">
        <v>385</v>
      </c>
      <c r="B93" s="171" t="s">
        <v>388</v>
      </c>
      <c r="C93" s="171" t="s">
        <v>453</v>
      </c>
      <c r="D93" s="171" t="s">
        <v>455</v>
      </c>
      <c r="E93" s="171" t="s">
        <v>386</v>
      </c>
      <c r="F93" s="154">
        <v>11</v>
      </c>
    </row>
    <row r="94" spans="1:6" s="182" customFormat="1" ht="13.9" customHeight="1" x14ac:dyDescent="0.2">
      <c r="A94" s="173" t="s">
        <v>456</v>
      </c>
      <c r="B94" s="147" t="s">
        <v>388</v>
      </c>
      <c r="C94" s="147" t="s">
        <v>457</v>
      </c>
      <c r="D94" s="147"/>
      <c r="E94" s="147"/>
      <c r="F94" s="148">
        <f>SUM(F95)</f>
        <v>6550</v>
      </c>
    </row>
    <row r="95" spans="1:6" ht="14.25" customHeight="1" x14ac:dyDescent="0.25">
      <c r="A95" s="149" t="s">
        <v>425</v>
      </c>
      <c r="B95" s="164" t="s">
        <v>388</v>
      </c>
      <c r="C95" s="164" t="s">
        <v>457</v>
      </c>
      <c r="D95" s="150" t="s">
        <v>426</v>
      </c>
      <c r="E95" s="164"/>
      <c r="F95" s="151">
        <f>SUM(F96)</f>
        <v>6550</v>
      </c>
    </row>
    <row r="96" spans="1:6" ht="39.75" customHeight="1" x14ac:dyDescent="0.2">
      <c r="A96" s="184" t="s">
        <v>458</v>
      </c>
      <c r="B96" s="157" t="s">
        <v>388</v>
      </c>
      <c r="C96" s="157" t="s">
        <v>457</v>
      </c>
      <c r="D96" s="157" t="s">
        <v>459</v>
      </c>
      <c r="E96" s="157"/>
      <c r="F96" s="158">
        <f>SUM(F97:F98)</f>
        <v>6550</v>
      </c>
    </row>
    <row r="97" spans="1:6" ht="25.9" customHeight="1" x14ac:dyDescent="0.2">
      <c r="A97" s="152" t="s">
        <v>395</v>
      </c>
      <c r="B97" s="153" t="s">
        <v>388</v>
      </c>
      <c r="C97" s="153" t="s">
        <v>457</v>
      </c>
      <c r="D97" s="153" t="s">
        <v>459</v>
      </c>
      <c r="E97" s="153" t="s">
        <v>384</v>
      </c>
      <c r="F97" s="154">
        <v>4500</v>
      </c>
    </row>
    <row r="98" spans="1:6" s="155" customFormat="1" ht="27.75" customHeight="1" x14ac:dyDescent="0.2">
      <c r="A98" s="152" t="s">
        <v>434</v>
      </c>
      <c r="B98" s="153" t="s">
        <v>460</v>
      </c>
      <c r="C98" s="153" t="s">
        <v>457</v>
      </c>
      <c r="D98" s="153" t="s">
        <v>459</v>
      </c>
      <c r="E98" s="153" t="s">
        <v>435</v>
      </c>
      <c r="F98" s="154">
        <v>2050</v>
      </c>
    </row>
    <row r="99" spans="1:6" ht="12.95" customHeight="1" x14ac:dyDescent="0.2">
      <c r="A99" s="173" t="s">
        <v>461</v>
      </c>
      <c r="B99" s="174" t="s">
        <v>388</v>
      </c>
      <c r="C99" s="174" t="s">
        <v>462</v>
      </c>
      <c r="D99" s="174"/>
      <c r="E99" s="174"/>
      <c r="F99" s="148">
        <f>SUM(F100)</f>
        <v>450</v>
      </c>
    </row>
    <row r="100" spans="1:6" ht="18.95" customHeight="1" x14ac:dyDescent="0.25">
      <c r="A100" s="149" t="s">
        <v>425</v>
      </c>
      <c r="B100" s="174" t="s">
        <v>388</v>
      </c>
      <c r="C100" s="174" t="s">
        <v>462</v>
      </c>
      <c r="D100" s="150" t="s">
        <v>426</v>
      </c>
      <c r="E100" s="174"/>
      <c r="F100" s="148">
        <f>SUM(F103+F101)</f>
        <v>450</v>
      </c>
    </row>
    <row r="101" spans="1:6" ht="39" x14ac:dyDescent="0.25">
      <c r="A101" s="176" t="s">
        <v>429</v>
      </c>
      <c r="B101" s="164" t="s">
        <v>388</v>
      </c>
      <c r="C101" s="164" t="s">
        <v>462</v>
      </c>
      <c r="D101" s="150" t="s">
        <v>431</v>
      </c>
      <c r="E101" s="164"/>
      <c r="F101" s="151">
        <f>SUM(F102)</f>
        <v>400</v>
      </c>
    </row>
    <row r="102" spans="1:6" s="155" customFormat="1" ht="26.25" customHeight="1" x14ac:dyDescent="0.2">
      <c r="A102" s="152" t="s">
        <v>395</v>
      </c>
      <c r="B102" s="153" t="s">
        <v>388</v>
      </c>
      <c r="C102" s="153" t="s">
        <v>462</v>
      </c>
      <c r="D102" s="153" t="s">
        <v>431</v>
      </c>
      <c r="E102" s="153" t="s">
        <v>384</v>
      </c>
      <c r="F102" s="185">
        <v>400</v>
      </c>
    </row>
    <row r="103" spans="1:6" ht="50.25" customHeight="1" x14ac:dyDescent="0.2">
      <c r="A103" s="156" t="s">
        <v>463</v>
      </c>
      <c r="B103" s="160" t="s">
        <v>388</v>
      </c>
      <c r="C103" s="160" t="s">
        <v>462</v>
      </c>
      <c r="D103" s="160" t="s">
        <v>464</v>
      </c>
      <c r="E103" s="160"/>
      <c r="F103" s="158">
        <f>SUM(F104:F104)</f>
        <v>50</v>
      </c>
    </row>
    <row r="104" spans="1:6" s="155" customFormat="1" ht="17.25" customHeight="1" x14ac:dyDescent="0.2">
      <c r="A104" s="152" t="s">
        <v>385</v>
      </c>
      <c r="B104" s="171" t="s">
        <v>388</v>
      </c>
      <c r="C104" s="171" t="s">
        <v>462</v>
      </c>
      <c r="D104" s="171" t="s">
        <v>464</v>
      </c>
      <c r="E104" s="153" t="s">
        <v>386</v>
      </c>
      <c r="F104" s="154">
        <v>50</v>
      </c>
    </row>
    <row r="105" spans="1:6" ht="15.75" x14ac:dyDescent="0.25">
      <c r="A105" s="143" t="s">
        <v>465</v>
      </c>
      <c r="B105" s="178" t="s">
        <v>397</v>
      </c>
      <c r="C105" s="178"/>
      <c r="D105" s="178"/>
      <c r="E105" s="178"/>
      <c r="F105" s="179">
        <f>SUM(F106+F114+F132+F111)</f>
        <v>113592</v>
      </c>
    </row>
    <row r="106" spans="1:6" s="155" customFormat="1" ht="16.5" customHeight="1" x14ac:dyDescent="0.25">
      <c r="A106" s="186" t="s">
        <v>466</v>
      </c>
      <c r="B106" s="187" t="s">
        <v>397</v>
      </c>
      <c r="C106" s="187" t="s">
        <v>371</v>
      </c>
      <c r="D106" s="187"/>
      <c r="E106" s="187"/>
      <c r="F106" s="188">
        <f>SUM(F107)</f>
        <v>10000</v>
      </c>
    </row>
    <row r="107" spans="1:6" ht="17.25" customHeight="1" x14ac:dyDescent="0.25">
      <c r="A107" s="149" t="s">
        <v>425</v>
      </c>
      <c r="B107" s="150" t="s">
        <v>397</v>
      </c>
      <c r="C107" s="150" t="s">
        <v>371</v>
      </c>
      <c r="D107" s="150" t="s">
        <v>426</v>
      </c>
      <c r="E107" s="150"/>
      <c r="F107" s="190">
        <f>SUM(F108)</f>
        <v>10000</v>
      </c>
    </row>
    <row r="108" spans="1:6" s="191" customFormat="1" ht="51.6" customHeight="1" x14ac:dyDescent="0.2">
      <c r="A108" s="156" t="s">
        <v>467</v>
      </c>
      <c r="B108" s="160" t="s">
        <v>397</v>
      </c>
      <c r="C108" s="160" t="s">
        <v>371</v>
      </c>
      <c r="D108" s="160" t="s">
        <v>468</v>
      </c>
      <c r="E108" s="160"/>
      <c r="F108" s="158">
        <f>SUM(F109+F110)</f>
        <v>10000</v>
      </c>
    </row>
    <row r="109" spans="1:6" s="192" customFormat="1" ht="25.5" customHeight="1" x14ac:dyDescent="0.2">
      <c r="A109" s="152" t="s">
        <v>395</v>
      </c>
      <c r="B109" s="171" t="s">
        <v>397</v>
      </c>
      <c r="C109" s="171" t="s">
        <v>371</v>
      </c>
      <c r="D109" s="171" t="s">
        <v>468</v>
      </c>
      <c r="E109" s="171" t="s">
        <v>384</v>
      </c>
      <c r="F109" s="154">
        <v>5500</v>
      </c>
    </row>
    <row r="110" spans="1:6" s="192" customFormat="1" ht="27.2" customHeight="1" x14ac:dyDescent="0.2">
      <c r="A110" s="152" t="s">
        <v>395</v>
      </c>
      <c r="B110" s="153" t="s">
        <v>397</v>
      </c>
      <c r="C110" s="153" t="s">
        <v>371</v>
      </c>
      <c r="D110" s="153" t="s">
        <v>469</v>
      </c>
      <c r="E110" s="171" t="s">
        <v>384</v>
      </c>
      <c r="F110" s="154">
        <v>4500</v>
      </c>
    </row>
    <row r="111" spans="1:6" s="196" customFormat="1" ht="21" customHeight="1" x14ac:dyDescent="0.25">
      <c r="A111" s="194" t="s">
        <v>470</v>
      </c>
      <c r="B111" s="195" t="s">
        <v>397</v>
      </c>
      <c r="C111" s="195" t="s">
        <v>373</v>
      </c>
      <c r="D111" s="195"/>
      <c r="E111" s="187"/>
      <c r="F111" s="188">
        <f>SUM(F112)</f>
        <v>8000</v>
      </c>
    </row>
    <row r="112" spans="1:6" s="198" customFormat="1" ht="15.6" customHeight="1" x14ac:dyDescent="0.25">
      <c r="A112" s="197" t="s">
        <v>418</v>
      </c>
      <c r="B112" s="157" t="s">
        <v>397</v>
      </c>
      <c r="C112" s="157" t="s">
        <v>373</v>
      </c>
      <c r="D112" s="157" t="s">
        <v>419</v>
      </c>
      <c r="E112" s="157"/>
      <c r="F112" s="172">
        <f>SUM(F113)</f>
        <v>8000</v>
      </c>
    </row>
    <row r="113" spans="1:6" s="196" customFormat="1" ht="17.45" customHeight="1" x14ac:dyDescent="0.25">
      <c r="A113" s="152" t="s">
        <v>385</v>
      </c>
      <c r="B113" s="153" t="s">
        <v>397</v>
      </c>
      <c r="C113" s="153" t="s">
        <v>373</v>
      </c>
      <c r="D113" s="153" t="s">
        <v>419</v>
      </c>
      <c r="E113" s="153" t="s">
        <v>386</v>
      </c>
      <c r="F113" s="189">
        <v>8000</v>
      </c>
    </row>
    <row r="114" spans="1:6" ht="13.5" x14ac:dyDescent="0.25">
      <c r="A114" s="170" t="s">
        <v>471</v>
      </c>
      <c r="B114" s="164" t="s">
        <v>397</v>
      </c>
      <c r="C114" s="164" t="s">
        <v>380</v>
      </c>
      <c r="D114" s="164"/>
      <c r="E114" s="164"/>
      <c r="F114" s="151">
        <f>SUM(F115+F130)</f>
        <v>76042</v>
      </c>
    </row>
    <row r="115" spans="1:6" ht="14.25" customHeight="1" x14ac:dyDescent="0.25">
      <c r="A115" s="149" t="s">
        <v>425</v>
      </c>
      <c r="B115" s="164" t="s">
        <v>397</v>
      </c>
      <c r="C115" s="164" t="s">
        <v>380</v>
      </c>
      <c r="D115" s="164" t="s">
        <v>426</v>
      </c>
      <c r="E115" s="164"/>
      <c r="F115" s="151">
        <f>SUM(F118+F116)</f>
        <v>66042</v>
      </c>
    </row>
    <row r="116" spans="1:6" ht="27.75" customHeight="1" x14ac:dyDescent="0.2">
      <c r="A116" s="152" t="s">
        <v>427</v>
      </c>
      <c r="B116" s="171" t="s">
        <v>397</v>
      </c>
      <c r="C116" s="171" t="s">
        <v>380</v>
      </c>
      <c r="D116" s="153" t="s">
        <v>428</v>
      </c>
      <c r="E116" s="171"/>
      <c r="F116" s="154">
        <f>SUM(F117)</f>
        <v>42</v>
      </c>
    </row>
    <row r="117" spans="1:6" ht="27" customHeight="1" x14ac:dyDescent="0.2">
      <c r="A117" s="156" t="s">
        <v>434</v>
      </c>
      <c r="B117" s="160" t="s">
        <v>397</v>
      </c>
      <c r="C117" s="160" t="s">
        <v>380</v>
      </c>
      <c r="D117" s="157" t="s">
        <v>428</v>
      </c>
      <c r="E117" s="160" t="s">
        <v>435</v>
      </c>
      <c r="F117" s="158">
        <v>42</v>
      </c>
    </row>
    <row r="118" spans="1:6" ht="39.200000000000003" customHeight="1" x14ac:dyDescent="0.2">
      <c r="A118" s="156" t="s">
        <v>474</v>
      </c>
      <c r="B118" s="157" t="s">
        <v>397</v>
      </c>
      <c r="C118" s="157" t="s">
        <v>380</v>
      </c>
      <c r="D118" s="157" t="s">
        <v>475</v>
      </c>
      <c r="E118" s="157"/>
      <c r="F118" s="183">
        <f>SUM(F119+F122+F121+F120+F123)</f>
        <v>66000</v>
      </c>
    </row>
    <row r="119" spans="1:6" ht="25.5" customHeight="1" x14ac:dyDescent="0.2">
      <c r="A119" s="152" t="s">
        <v>395</v>
      </c>
      <c r="B119" s="153" t="s">
        <v>397</v>
      </c>
      <c r="C119" s="153" t="s">
        <v>380</v>
      </c>
      <c r="D119" s="153" t="s">
        <v>475</v>
      </c>
      <c r="E119" s="153" t="s">
        <v>384</v>
      </c>
      <c r="F119" s="185">
        <v>12600</v>
      </c>
    </row>
    <row r="120" spans="1:6" ht="25.5" customHeight="1" x14ac:dyDescent="0.2">
      <c r="A120" s="152" t="s">
        <v>432</v>
      </c>
      <c r="B120" s="153" t="s">
        <v>397</v>
      </c>
      <c r="C120" s="153" t="s">
        <v>380</v>
      </c>
      <c r="D120" s="153" t="s">
        <v>475</v>
      </c>
      <c r="E120" s="153" t="s">
        <v>433</v>
      </c>
      <c r="F120" s="185">
        <v>7000</v>
      </c>
    </row>
    <row r="121" spans="1:6" ht="25.5" customHeight="1" x14ac:dyDescent="0.2">
      <c r="A121" s="152" t="s">
        <v>434</v>
      </c>
      <c r="B121" s="153" t="s">
        <v>397</v>
      </c>
      <c r="C121" s="153" t="s">
        <v>380</v>
      </c>
      <c r="D121" s="153" t="s">
        <v>475</v>
      </c>
      <c r="E121" s="153" t="s">
        <v>435</v>
      </c>
      <c r="F121" s="185">
        <v>800</v>
      </c>
    </row>
    <row r="122" spans="1:6" s="155" customFormat="1" ht="16.5" customHeight="1" x14ac:dyDescent="0.2">
      <c r="A122" s="152" t="s">
        <v>385</v>
      </c>
      <c r="B122" s="153" t="s">
        <v>397</v>
      </c>
      <c r="C122" s="153" t="s">
        <v>380</v>
      </c>
      <c r="D122" s="153" t="s">
        <v>475</v>
      </c>
      <c r="E122" s="153" t="s">
        <v>386</v>
      </c>
      <c r="F122" s="185">
        <v>100</v>
      </c>
    </row>
    <row r="123" spans="1:6" s="155" customFormat="1" ht="16.5" customHeight="1" x14ac:dyDescent="0.2">
      <c r="A123" s="175" t="s">
        <v>471</v>
      </c>
      <c r="B123" s="171" t="s">
        <v>397</v>
      </c>
      <c r="C123" s="171" t="s">
        <v>380</v>
      </c>
      <c r="D123" s="171" t="s">
        <v>475</v>
      </c>
      <c r="E123" s="171"/>
      <c r="F123" s="154">
        <f>SUM(F124+F128+F126)</f>
        <v>45500</v>
      </c>
    </row>
    <row r="124" spans="1:6" ht="15.75" customHeight="1" x14ac:dyDescent="0.2">
      <c r="A124" s="176" t="s">
        <v>476</v>
      </c>
      <c r="B124" s="160" t="s">
        <v>397</v>
      </c>
      <c r="C124" s="160" t="s">
        <v>380</v>
      </c>
      <c r="D124" s="160" t="s">
        <v>477</v>
      </c>
      <c r="E124" s="160"/>
      <c r="F124" s="158">
        <f>SUM(F125)</f>
        <v>6450</v>
      </c>
    </row>
    <row r="125" spans="1:6" s="155" customFormat="1" ht="25.5" customHeight="1" x14ac:dyDescent="0.2">
      <c r="A125" s="152" t="s">
        <v>434</v>
      </c>
      <c r="B125" s="171" t="s">
        <v>397</v>
      </c>
      <c r="C125" s="171" t="s">
        <v>380</v>
      </c>
      <c r="D125" s="171" t="s">
        <v>477</v>
      </c>
      <c r="E125" s="171" t="s">
        <v>435</v>
      </c>
      <c r="F125" s="154">
        <v>6450</v>
      </c>
    </row>
    <row r="126" spans="1:6" ht="15.6" customHeight="1" x14ac:dyDescent="0.2">
      <c r="A126" s="156" t="s">
        <v>478</v>
      </c>
      <c r="B126" s="160" t="s">
        <v>397</v>
      </c>
      <c r="C126" s="160" t="s">
        <v>380</v>
      </c>
      <c r="D126" s="160" t="s">
        <v>479</v>
      </c>
      <c r="E126" s="160"/>
      <c r="F126" s="158">
        <f>SUM(F127)</f>
        <v>35800</v>
      </c>
    </row>
    <row r="127" spans="1:6" s="155" customFormat="1" ht="25.5" customHeight="1" x14ac:dyDescent="0.2">
      <c r="A127" s="152" t="s">
        <v>434</v>
      </c>
      <c r="B127" s="171" t="s">
        <v>397</v>
      </c>
      <c r="C127" s="171" t="s">
        <v>380</v>
      </c>
      <c r="D127" s="171" t="s">
        <v>479</v>
      </c>
      <c r="E127" s="171" t="s">
        <v>435</v>
      </c>
      <c r="F127" s="154">
        <v>35800</v>
      </c>
    </row>
    <row r="128" spans="1:6" ht="15.75" customHeight="1" x14ac:dyDescent="0.2">
      <c r="A128" s="176" t="s">
        <v>480</v>
      </c>
      <c r="B128" s="160" t="s">
        <v>397</v>
      </c>
      <c r="C128" s="160" t="s">
        <v>380</v>
      </c>
      <c r="D128" s="160" t="s">
        <v>481</v>
      </c>
      <c r="E128" s="160"/>
      <c r="F128" s="158">
        <f>SUM(F129)</f>
        <v>3250</v>
      </c>
    </row>
    <row r="129" spans="1:6" s="155" customFormat="1" ht="26.25" customHeight="1" x14ac:dyDescent="0.2">
      <c r="A129" s="152" t="s">
        <v>434</v>
      </c>
      <c r="B129" s="171" t="s">
        <v>397</v>
      </c>
      <c r="C129" s="171" t="s">
        <v>380</v>
      </c>
      <c r="D129" s="171" t="s">
        <v>481</v>
      </c>
      <c r="E129" s="171" t="s">
        <v>435</v>
      </c>
      <c r="F129" s="154">
        <v>3250</v>
      </c>
    </row>
    <row r="130" spans="1:6" s="159" customFormat="1" ht="40.5" customHeight="1" x14ac:dyDescent="0.25">
      <c r="A130" s="156" t="s">
        <v>472</v>
      </c>
      <c r="B130" s="171" t="s">
        <v>397</v>
      </c>
      <c r="C130" s="200" t="s">
        <v>380</v>
      </c>
      <c r="D130" s="161" t="s">
        <v>473</v>
      </c>
      <c r="E130" s="200"/>
      <c r="F130" s="154">
        <f>SUM(F131)</f>
        <v>10000</v>
      </c>
    </row>
    <row r="131" spans="1:6" s="159" customFormat="1" ht="26.25" customHeight="1" x14ac:dyDescent="0.25">
      <c r="A131" s="152" t="s">
        <v>395</v>
      </c>
      <c r="B131" s="171" t="s">
        <v>397</v>
      </c>
      <c r="C131" s="200" t="s">
        <v>380</v>
      </c>
      <c r="D131" s="200" t="s">
        <v>473</v>
      </c>
      <c r="E131" s="200" t="s">
        <v>384</v>
      </c>
      <c r="F131" s="154">
        <v>10000</v>
      </c>
    </row>
    <row r="132" spans="1:6" s="198" customFormat="1" ht="26.25" customHeight="1" x14ac:dyDescent="0.2">
      <c r="A132" s="201" t="s">
        <v>482</v>
      </c>
      <c r="B132" s="162" t="s">
        <v>397</v>
      </c>
      <c r="C132" s="202" t="s">
        <v>397</v>
      </c>
      <c r="D132" s="167"/>
      <c r="E132" s="167"/>
      <c r="F132" s="145">
        <f>SUM(F133)</f>
        <v>19550</v>
      </c>
    </row>
    <row r="133" spans="1:6" ht="14.25" customHeight="1" x14ac:dyDescent="0.25">
      <c r="A133" s="170" t="s">
        <v>483</v>
      </c>
      <c r="B133" s="164" t="s">
        <v>397</v>
      </c>
      <c r="C133" s="164" t="s">
        <v>397</v>
      </c>
      <c r="D133" s="150"/>
      <c r="E133" s="164"/>
      <c r="F133" s="151">
        <f>SUM(F136+F134)</f>
        <v>19550</v>
      </c>
    </row>
    <row r="134" spans="1:6" ht="26.25" customHeight="1" x14ac:dyDescent="0.2">
      <c r="A134" s="166" t="s">
        <v>484</v>
      </c>
      <c r="B134" s="160" t="s">
        <v>397</v>
      </c>
      <c r="C134" s="160" t="s">
        <v>397</v>
      </c>
      <c r="D134" s="160" t="s">
        <v>485</v>
      </c>
      <c r="E134" s="160"/>
      <c r="F134" s="158">
        <f>SUM(F135)</f>
        <v>14000</v>
      </c>
    </row>
    <row r="135" spans="1:6" ht="27.2" customHeight="1" x14ac:dyDescent="0.2">
      <c r="A135" s="152" t="s">
        <v>395</v>
      </c>
      <c r="B135" s="171" t="s">
        <v>397</v>
      </c>
      <c r="C135" s="171" t="s">
        <v>397</v>
      </c>
      <c r="D135" s="171" t="s">
        <v>485</v>
      </c>
      <c r="E135" s="171" t="s">
        <v>384</v>
      </c>
      <c r="F135" s="154">
        <v>14000</v>
      </c>
    </row>
    <row r="136" spans="1:6" s="205" customFormat="1" ht="18" customHeight="1" x14ac:dyDescent="0.25">
      <c r="A136" s="149" t="s">
        <v>425</v>
      </c>
      <c r="B136" s="147" t="s">
        <v>397</v>
      </c>
      <c r="C136" s="203" t="s">
        <v>397</v>
      </c>
      <c r="D136" s="204" t="s">
        <v>426</v>
      </c>
      <c r="E136" s="204"/>
      <c r="F136" s="148">
        <f>SUM(F139+F141+F137)</f>
        <v>5550</v>
      </c>
    </row>
    <row r="137" spans="1:6" s="155" customFormat="1" ht="39.75" customHeight="1" x14ac:dyDescent="0.2">
      <c r="A137" s="152" t="s">
        <v>486</v>
      </c>
      <c r="B137" s="153" t="s">
        <v>397</v>
      </c>
      <c r="C137" s="153" t="s">
        <v>397</v>
      </c>
      <c r="D137" s="153" t="s">
        <v>487</v>
      </c>
      <c r="E137" s="153"/>
      <c r="F137" s="185">
        <f>SUM(F138)</f>
        <v>450</v>
      </c>
    </row>
    <row r="138" spans="1:6" s="155" customFormat="1" ht="19.5" customHeight="1" x14ac:dyDescent="0.2">
      <c r="A138" s="156" t="s">
        <v>385</v>
      </c>
      <c r="B138" s="157" t="s">
        <v>397</v>
      </c>
      <c r="C138" s="157" t="s">
        <v>397</v>
      </c>
      <c r="D138" s="157" t="s">
        <v>487</v>
      </c>
      <c r="E138" s="157" t="s">
        <v>386</v>
      </c>
      <c r="F138" s="158">
        <v>450</v>
      </c>
    </row>
    <row r="139" spans="1:6" s="208" customFormat="1" ht="54" customHeight="1" x14ac:dyDescent="0.25">
      <c r="A139" s="206" t="s">
        <v>488</v>
      </c>
      <c r="B139" s="153" t="s">
        <v>397</v>
      </c>
      <c r="C139" s="207" t="s">
        <v>397</v>
      </c>
      <c r="D139" s="200" t="s">
        <v>489</v>
      </c>
      <c r="E139" s="200"/>
      <c r="F139" s="154">
        <f>SUM(F140)</f>
        <v>500</v>
      </c>
    </row>
    <row r="140" spans="1:6" s="210" customFormat="1" ht="26.25" customHeight="1" x14ac:dyDescent="0.25">
      <c r="A140" s="156" t="s">
        <v>395</v>
      </c>
      <c r="B140" s="157" t="s">
        <v>397</v>
      </c>
      <c r="C140" s="209" t="s">
        <v>397</v>
      </c>
      <c r="D140" s="161" t="s">
        <v>489</v>
      </c>
      <c r="E140" s="161" t="s">
        <v>384</v>
      </c>
      <c r="F140" s="158">
        <v>500</v>
      </c>
    </row>
    <row r="141" spans="1:6" s="155" customFormat="1" ht="37.5" customHeight="1" x14ac:dyDescent="0.2">
      <c r="A141" s="152" t="s">
        <v>490</v>
      </c>
      <c r="B141" s="171" t="s">
        <v>397</v>
      </c>
      <c r="C141" s="200" t="s">
        <v>397</v>
      </c>
      <c r="D141" s="211" t="s">
        <v>491</v>
      </c>
      <c r="E141" s="200"/>
      <c r="F141" s="154">
        <f>SUM(F143+F142)</f>
        <v>4600</v>
      </c>
    </row>
    <row r="142" spans="1:6" ht="24.75" customHeight="1" x14ac:dyDescent="0.2">
      <c r="A142" s="156" t="s">
        <v>395</v>
      </c>
      <c r="B142" s="212" t="s">
        <v>397</v>
      </c>
      <c r="C142" s="213" t="s">
        <v>397</v>
      </c>
      <c r="D142" s="212" t="s">
        <v>491</v>
      </c>
      <c r="E142" s="161" t="s">
        <v>384</v>
      </c>
      <c r="F142" s="158">
        <v>3800</v>
      </c>
    </row>
    <row r="143" spans="1:6" s="205" customFormat="1" ht="26.25" customHeight="1" x14ac:dyDescent="0.2">
      <c r="A143" s="156" t="s">
        <v>434</v>
      </c>
      <c r="B143" s="212" t="s">
        <v>397</v>
      </c>
      <c r="C143" s="212" t="s">
        <v>397</v>
      </c>
      <c r="D143" s="212" t="s">
        <v>491</v>
      </c>
      <c r="E143" s="157" t="s">
        <v>435</v>
      </c>
      <c r="F143" s="183">
        <v>800</v>
      </c>
    </row>
    <row r="144" spans="1:6" s="218" customFormat="1" ht="20.25" customHeight="1" x14ac:dyDescent="0.25">
      <c r="A144" s="214" t="s">
        <v>492</v>
      </c>
      <c r="B144" s="215" t="s">
        <v>493</v>
      </c>
      <c r="C144" s="215"/>
      <c r="D144" s="215"/>
      <c r="E144" s="216"/>
      <c r="F144" s="217">
        <f>SUM(F145)</f>
        <v>6630</v>
      </c>
    </row>
    <row r="145" spans="1:6" s="205" customFormat="1" ht="20.45" customHeight="1" x14ac:dyDescent="0.25">
      <c r="A145" s="219" t="s">
        <v>494</v>
      </c>
      <c r="B145" s="220" t="s">
        <v>493</v>
      </c>
      <c r="C145" s="220" t="s">
        <v>397</v>
      </c>
      <c r="D145" s="220"/>
      <c r="E145" s="150"/>
      <c r="F145" s="190">
        <f>SUM(F146)</f>
        <v>6630</v>
      </c>
    </row>
    <row r="146" spans="1:6" s="205" customFormat="1" ht="39.200000000000003" customHeight="1" x14ac:dyDescent="0.2">
      <c r="A146" s="221" t="s">
        <v>495</v>
      </c>
      <c r="B146" s="211" t="s">
        <v>493</v>
      </c>
      <c r="C146" s="211" t="s">
        <v>397</v>
      </c>
      <c r="D146" s="211" t="s">
        <v>496</v>
      </c>
      <c r="E146" s="153"/>
      <c r="F146" s="185">
        <f>SUM(F147)</f>
        <v>6630</v>
      </c>
    </row>
    <row r="147" spans="1:6" s="205" customFormat="1" ht="24" customHeight="1" x14ac:dyDescent="0.2">
      <c r="A147" s="156" t="s">
        <v>395</v>
      </c>
      <c r="B147" s="212" t="s">
        <v>493</v>
      </c>
      <c r="C147" s="212" t="s">
        <v>397</v>
      </c>
      <c r="D147" s="212" t="s">
        <v>496</v>
      </c>
      <c r="E147" s="157" t="s">
        <v>384</v>
      </c>
      <c r="F147" s="183">
        <v>6630</v>
      </c>
    </row>
    <row r="148" spans="1:6" ht="15.75" x14ac:dyDescent="0.25">
      <c r="A148" s="143" t="s">
        <v>497</v>
      </c>
      <c r="B148" s="178" t="s">
        <v>498</v>
      </c>
      <c r="C148" s="178"/>
      <c r="D148" s="178"/>
      <c r="E148" s="178"/>
      <c r="F148" s="179">
        <f>SUM(F149+F157+F177+F188+F170)</f>
        <v>459441.17</v>
      </c>
    </row>
    <row r="149" spans="1:6" x14ac:dyDescent="0.2">
      <c r="A149" s="222" t="s">
        <v>499</v>
      </c>
      <c r="B149" s="174" t="s">
        <v>498</v>
      </c>
      <c r="C149" s="174" t="s">
        <v>371</v>
      </c>
      <c r="D149" s="174"/>
      <c r="E149" s="174"/>
      <c r="F149" s="148">
        <f>SUM(F150+F154+F152)</f>
        <v>159386.38999999998</v>
      </c>
    </row>
    <row r="150" spans="1:6" s="155" customFormat="1" ht="24.95" customHeight="1" x14ac:dyDescent="0.2">
      <c r="A150" s="152" t="s">
        <v>500</v>
      </c>
      <c r="B150" s="171" t="s">
        <v>498</v>
      </c>
      <c r="C150" s="171" t="s">
        <v>371</v>
      </c>
      <c r="D150" s="171" t="s">
        <v>501</v>
      </c>
      <c r="E150" s="171"/>
      <c r="F150" s="154">
        <f>SUM(F151)</f>
        <v>44033.27</v>
      </c>
    </row>
    <row r="151" spans="1:6" ht="25.5" x14ac:dyDescent="0.2">
      <c r="A151" s="156" t="s">
        <v>434</v>
      </c>
      <c r="B151" s="160" t="s">
        <v>498</v>
      </c>
      <c r="C151" s="160" t="s">
        <v>371</v>
      </c>
      <c r="D151" s="160" t="s">
        <v>501</v>
      </c>
      <c r="E151" s="160" t="s">
        <v>435</v>
      </c>
      <c r="F151" s="158">
        <v>44033.27</v>
      </c>
    </row>
    <row r="152" spans="1:6" s="155" customFormat="1" ht="118.5" customHeight="1" x14ac:dyDescent="0.2">
      <c r="A152" s="152" t="s">
        <v>502</v>
      </c>
      <c r="B152" s="171" t="s">
        <v>498</v>
      </c>
      <c r="C152" s="171" t="s">
        <v>371</v>
      </c>
      <c r="D152" s="171" t="s">
        <v>503</v>
      </c>
      <c r="E152" s="171"/>
      <c r="F152" s="154">
        <f>SUM(F153)</f>
        <v>114307.12</v>
      </c>
    </row>
    <row r="153" spans="1:6" ht="25.5" x14ac:dyDescent="0.2">
      <c r="A153" s="156" t="s">
        <v>434</v>
      </c>
      <c r="B153" s="160" t="s">
        <v>498</v>
      </c>
      <c r="C153" s="160" t="s">
        <v>371</v>
      </c>
      <c r="D153" s="160" t="s">
        <v>503</v>
      </c>
      <c r="E153" s="160" t="s">
        <v>435</v>
      </c>
      <c r="F153" s="158">
        <v>114307.12</v>
      </c>
    </row>
    <row r="154" spans="1:6" ht="14.25" customHeight="1" x14ac:dyDescent="0.25">
      <c r="A154" s="149" t="s">
        <v>425</v>
      </c>
      <c r="B154" s="164" t="s">
        <v>498</v>
      </c>
      <c r="C154" s="164" t="s">
        <v>371</v>
      </c>
      <c r="D154" s="164" t="s">
        <v>426</v>
      </c>
      <c r="E154" s="164"/>
      <c r="F154" s="151">
        <f>SUM(F155)</f>
        <v>1046</v>
      </c>
    </row>
    <row r="155" spans="1:6" ht="26.25" customHeight="1" x14ac:dyDescent="0.2">
      <c r="A155" s="152" t="s">
        <v>427</v>
      </c>
      <c r="B155" s="160" t="s">
        <v>498</v>
      </c>
      <c r="C155" s="160" t="s">
        <v>371</v>
      </c>
      <c r="D155" s="171" t="s">
        <v>428</v>
      </c>
      <c r="E155" s="160"/>
      <c r="F155" s="158">
        <f>SUM(F156)</f>
        <v>1046</v>
      </c>
    </row>
    <row r="156" spans="1:6" s="155" customFormat="1" ht="25.5" x14ac:dyDescent="0.2">
      <c r="A156" s="152" t="s">
        <v>434</v>
      </c>
      <c r="B156" s="171" t="s">
        <v>498</v>
      </c>
      <c r="C156" s="171" t="s">
        <v>371</v>
      </c>
      <c r="D156" s="171" t="s">
        <v>428</v>
      </c>
      <c r="E156" s="171" t="s">
        <v>435</v>
      </c>
      <c r="F156" s="154">
        <v>1046</v>
      </c>
    </row>
    <row r="157" spans="1:6" x14ac:dyDescent="0.2">
      <c r="A157" s="222" t="s">
        <v>506</v>
      </c>
      <c r="B157" s="174" t="s">
        <v>498</v>
      </c>
      <c r="C157" s="174" t="s">
        <v>373</v>
      </c>
      <c r="D157" s="174"/>
      <c r="E157" s="174"/>
      <c r="F157" s="148">
        <f>SUM(F158+F160+F164+F166+F168+F162)</f>
        <v>245511.47</v>
      </c>
    </row>
    <row r="158" spans="1:6" s="155" customFormat="1" ht="25.5" customHeight="1" x14ac:dyDescent="0.2">
      <c r="A158" s="152" t="s">
        <v>427</v>
      </c>
      <c r="B158" s="223" t="s">
        <v>498</v>
      </c>
      <c r="C158" s="223" t="s">
        <v>373</v>
      </c>
      <c r="D158" s="171" t="s">
        <v>428</v>
      </c>
      <c r="E158" s="223"/>
      <c r="F158" s="224">
        <f>SUM(F159)</f>
        <v>563</v>
      </c>
    </row>
    <row r="159" spans="1:6" ht="25.5" customHeight="1" x14ac:dyDescent="0.2">
      <c r="A159" s="156" t="s">
        <v>434</v>
      </c>
      <c r="B159" s="160" t="s">
        <v>498</v>
      </c>
      <c r="C159" s="160" t="s">
        <v>373</v>
      </c>
      <c r="D159" s="160" t="s">
        <v>428</v>
      </c>
      <c r="E159" s="160" t="s">
        <v>435</v>
      </c>
      <c r="F159" s="158">
        <v>563</v>
      </c>
    </row>
    <row r="160" spans="1:6" s="155" customFormat="1" ht="27.2" customHeight="1" x14ac:dyDescent="0.2">
      <c r="A160" s="152" t="s">
        <v>500</v>
      </c>
      <c r="B160" s="171" t="s">
        <v>498</v>
      </c>
      <c r="C160" s="171" t="s">
        <v>373</v>
      </c>
      <c r="D160" s="171" t="s">
        <v>507</v>
      </c>
      <c r="E160" s="171"/>
      <c r="F160" s="154">
        <f>SUM(F161)</f>
        <v>38930</v>
      </c>
    </row>
    <row r="161" spans="1:6" ht="25.5" x14ac:dyDescent="0.2">
      <c r="A161" s="156" t="s">
        <v>434</v>
      </c>
      <c r="B161" s="160" t="s">
        <v>498</v>
      </c>
      <c r="C161" s="160" t="s">
        <v>373</v>
      </c>
      <c r="D161" s="160" t="s">
        <v>507</v>
      </c>
      <c r="E161" s="160" t="s">
        <v>435</v>
      </c>
      <c r="F161" s="158">
        <v>38930</v>
      </c>
    </row>
    <row r="162" spans="1:6" s="155" customFormat="1" ht="38.25" customHeight="1" x14ac:dyDescent="0.2">
      <c r="A162" s="152" t="s">
        <v>508</v>
      </c>
      <c r="B162" s="171" t="s">
        <v>498</v>
      </c>
      <c r="C162" s="171" t="s">
        <v>373</v>
      </c>
      <c r="D162" s="171" t="s">
        <v>509</v>
      </c>
      <c r="E162" s="171"/>
      <c r="F162" s="154">
        <f>SUM(F163)</f>
        <v>15121.54</v>
      </c>
    </row>
    <row r="163" spans="1:6" ht="25.5" x14ac:dyDescent="0.2">
      <c r="A163" s="156" t="s">
        <v>434</v>
      </c>
      <c r="B163" s="160" t="s">
        <v>498</v>
      </c>
      <c r="C163" s="160" t="s">
        <v>373</v>
      </c>
      <c r="D163" s="171" t="s">
        <v>509</v>
      </c>
      <c r="E163" s="160" t="s">
        <v>435</v>
      </c>
      <c r="F163" s="158">
        <v>15121.54</v>
      </c>
    </row>
    <row r="164" spans="1:6" s="155" customFormat="1" ht="117.6" customHeight="1" x14ac:dyDescent="0.2">
      <c r="A164" s="152" t="s">
        <v>502</v>
      </c>
      <c r="B164" s="171" t="s">
        <v>498</v>
      </c>
      <c r="C164" s="171" t="s">
        <v>373</v>
      </c>
      <c r="D164" s="171" t="s">
        <v>510</v>
      </c>
      <c r="E164" s="171"/>
      <c r="F164" s="154">
        <f>SUM(F165)</f>
        <v>110500</v>
      </c>
    </row>
    <row r="165" spans="1:6" ht="25.5" x14ac:dyDescent="0.2">
      <c r="A165" s="156" t="s">
        <v>434</v>
      </c>
      <c r="B165" s="160" t="s">
        <v>498</v>
      </c>
      <c r="C165" s="160" t="s">
        <v>373</v>
      </c>
      <c r="D165" s="160" t="s">
        <v>510</v>
      </c>
      <c r="E165" s="160" t="s">
        <v>435</v>
      </c>
      <c r="F165" s="158">
        <v>110500</v>
      </c>
    </row>
    <row r="166" spans="1:6" s="155" customFormat="1" ht="25.5" customHeight="1" x14ac:dyDescent="0.2">
      <c r="A166" s="152" t="s">
        <v>500</v>
      </c>
      <c r="B166" s="171" t="s">
        <v>498</v>
      </c>
      <c r="C166" s="171" t="s">
        <v>511</v>
      </c>
      <c r="D166" s="153" t="s">
        <v>512</v>
      </c>
      <c r="E166" s="171"/>
      <c r="F166" s="154">
        <f>SUM(F167)</f>
        <v>17902.46</v>
      </c>
    </row>
    <row r="167" spans="1:6" ht="28.5" customHeight="1" x14ac:dyDescent="0.2">
      <c r="A167" s="156" t="s">
        <v>434</v>
      </c>
      <c r="B167" s="157" t="s">
        <v>498</v>
      </c>
      <c r="C167" s="157" t="s">
        <v>373</v>
      </c>
      <c r="D167" s="157" t="s">
        <v>512</v>
      </c>
      <c r="E167" s="157" t="s">
        <v>435</v>
      </c>
      <c r="F167" s="158">
        <v>17902.46</v>
      </c>
    </row>
    <row r="168" spans="1:6" s="155" customFormat="1" ht="117.6" customHeight="1" x14ac:dyDescent="0.2">
      <c r="A168" s="152" t="s">
        <v>502</v>
      </c>
      <c r="B168" s="153" t="s">
        <v>498</v>
      </c>
      <c r="C168" s="153" t="s">
        <v>373</v>
      </c>
      <c r="D168" s="171" t="s">
        <v>513</v>
      </c>
      <c r="E168" s="153"/>
      <c r="F168" s="185">
        <f>SUM(F169)</f>
        <v>62494.47</v>
      </c>
    </row>
    <row r="169" spans="1:6" ht="26.25" customHeight="1" x14ac:dyDescent="0.2">
      <c r="A169" s="156" t="s">
        <v>434</v>
      </c>
      <c r="B169" s="157" t="s">
        <v>498</v>
      </c>
      <c r="C169" s="157" t="s">
        <v>373</v>
      </c>
      <c r="D169" s="160" t="s">
        <v>513</v>
      </c>
      <c r="E169" s="157" t="s">
        <v>435</v>
      </c>
      <c r="F169" s="183">
        <v>62494.47</v>
      </c>
    </row>
    <row r="170" spans="1:6" s="182" customFormat="1" ht="19.149999999999999" customHeight="1" x14ac:dyDescent="0.2">
      <c r="A170" s="173" t="s">
        <v>514</v>
      </c>
      <c r="B170" s="147" t="s">
        <v>498</v>
      </c>
      <c r="C170" s="147" t="s">
        <v>380</v>
      </c>
      <c r="D170" s="174"/>
      <c r="E170" s="147"/>
      <c r="F170" s="225">
        <f>SUM(F173+F175+F171)</f>
        <v>48046.2</v>
      </c>
    </row>
    <row r="171" spans="1:6" s="155" customFormat="1" ht="37.5" customHeight="1" x14ac:dyDescent="0.2">
      <c r="A171" s="152" t="s">
        <v>504</v>
      </c>
      <c r="B171" s="153" t="s">
        <v>498</v>
      </c>
      <c r="C171" s="153" t="s">
        <v>380</v>
      </c>
      <c r="D171" s="171" t="s">
        <v>515</v>
      </c>
      <c r="E171" s="153"/>
      <c r="F171" s="185">
        <f>SUM(F172)</f>
        <v>10</v>
      </c>
    </row>
    <row r="172" spans="1:6" s="182" customFormat="1" ht="24.75" customHeight="1" x14ac:dyDescent="0.2">
      <c r="A172" s="156" t="s">
        <v>434</v>
      </c>
      <c r="B172" s="157" t="s">
        <v>498</v>
      </c>
      <c r="C172" s="157" t="s">
        <v>380</v>
      </c>
      <c r="D172" s="160" t="s">
        <v>515</v>
      </c>
      <c r="E172" s="157" t="s">
        <v>435</v>
      </c>
      <c r="F172" s="183">
        <v>10</v>
      </c>
    </row>
    <row r="173" spans="1:6" s="155" customFormat="1" ht="25.5" x14ac:dyDescent="0.2">
      <c r="A173" s="152" t="s">
        <v>500</v>
      </c>
      <c r="B173" s="153" t="s">
        <v>498</v>
      </c>
      <c r="C173" s="153" t="s">
        <v>380</v>
      </c>
      <c r="D173" s="153" t="s">
        <v>516</v>
      </c>
      <c r="E173" s="171"/>
      <c r="F173" s="154">
        <f>SUM(F174)</f>
        <v>47869.2</v>
      </c>
    </row>
    <row r="174" spans="1:6" ht="24.95" customHeight="1" x14ac:dyDescent="0.2">
      <c r="A174" s="156" t="s">
        <v>434</v>
      </c>
      <c r="B174" s="157" t="s">
        <v>498</v>
      </c>
      <c r="C174" s="157" t="s">
        <v>380</v>
      </c>
      <c r="D174" s="157" t="s">
        <v>516</v>
      </c>
      <c r="E174" s="157" t="s">
        <v>435</v>
      </c>
      <c r="F174" s="158">
        <v>47869.2</v>
      </c>
    </row>
    <row r="175" spans="1:6" s="155" customFormat="1" ht="24.75" customHeight="1" x14ac:dyDescent="0.2">
      <c r="A175" s="152" t="s">
        <v>427</v>
      </c>
      <c r="B175" s="223" t="s">
        <v>498</v>
      </c>
      <c r="C175" s="223" t="s">
        <v>380</v>
      </c>
      <c r="D175" s="171" t="s">
        <v>428</v>
      </c>
      <c r="E175" s="223"/>
      <c r="F175" s="224">
        <f>SUM(F176)</f>
        <v>167</v>
      </c>
    </row>
    <row r="176" spans="1:6" ht="25.5" customHeight="1" x14ac:dyDescent="0.2">
      <c r="A176" s="156" t="s">
        <v>434</v>
      </c>
      <c r="B176" s="160" t="s">
        <v>498</v>
      </c>
      <c r="C176" s="160" t="s">
        <v>380</v>
      </c>
      <c r="D176" s="160" t="s">
        <v>428</v>
      </c>
      <c r="E176" s="160" t="s">
        <v>435</v>
      </c>
      <c r="F176" s="158">
        <v>167</v>
      </c>
    </row>
    <row r="177" spans="1:6" x14ac:dyDescent="0.2">
      <c r="A177" s="222" t="s">
        <v>517</v>
      </c>
      <c r="B177" s="174" t="s">
        <v>498</v>
      </c>
      <c r="C177" s="174" t="s">
        <v>498</v>
      </c>
      <c r="D177" s="174"/>
      <c r="E177" s="174"/>
      <c r="F177" s="148">
        <f>SUM(F178)</f>
        <v>6047.11</v>
      </c>
    </row>
    <row r="178" spans="1:6" s="193" customFormat="1" ht="13.5" x14ac:dyDescent="0.25">
      <c r="A178" s="170" t="s">
        <v>518</v>
      </c>
      <c r="B178" s="164" t="s">
        <v>498</v>
      </c>
      <c r="C178" s="164" t="s">
        <v>498</v>
      </c>
      <c r="D178" s="164"/>
      <c r="E178" s="164"/>
      <c r="F178" s="151">
        <f>SUM(F182+F184+F186+F179)</f>
        <v>6047.11</v>
      </c>
    </row>
    <row r="179" spans="1:6" s="191" customFormat="1" ht="38.25" x14ac:dyDescent="0.2">
      <c r="A179" s="156" t="s">
        <v>519</v>
      </c>
      <c r="B179" s="160" t="s">
        <v>498</v>
      </c>
      <c r="C179" s="160" t="s">
        <v>498</v>
      </c>
      <c r="D179" s="160" t="s">
        <v>520</v>
      </c>
      <c r="E179" s="160"/>
      <c r="F179" s="158">
        <f>SUM(F180+F181)</f>
        <v>3953.33</v>
      </c>
    </row>
    <row r="180" spans="1:6" s="192" customFormat="1" x14ac:dyDescent="0.2">
      <c r="A180" s="221" t="s">
        <v>393</v>
      </c>
      <c r="B180" s="171" t="s">
        <v>498</v>
      </c>
      <c r="C180" s="171" t="s">
        <v>498</v>
      </c>
      <c r="D180" s="171" t="s">
        <v>520</v>
      </c>
      <c r="E180" s="171" t="s">
        <v>394</v>
      </c>
      <c r="F180" s="154">
        <v>1520.33</v>
      </c>
    </row>
    <row r="181" spans="1:6" s="192" customFormat="1" ht="25.5" x14ac:dyDescent="0.2">
      <c r="A181" s="152" t="s">
        <v>434</v>
      </c>
      <c r="B181" s="171" t="s">
        <v>498</v>
      </c>
      <c r="C181" s="171" t="s">
        <v>498</v>
      </c>
      <c r="D181" s="171" t="s">
        <v>520</v>
      </c>
      <c r="E181" s="171" t="s">
        <v>435</v>
      </c>
      <c r="F181" s="154">
        <v>2433</v>
      </c>
    </row>
    <row r="182" spans="1:6" s="191" customFormat="1" ht="25.5" x14ac:dyDescent="0.2">
      <c r="A182" s="156" t="s">
        <v>521</v>
      </c>
      <c r="B182" s="160" t="s">
        <v>498</v>
      </c>
      <c r="C182" s="160" t="s">
        <v>498</v>
      </c>
      <c r="D182" s="160" t="s">
        <v>522</v>
      </c>
      <c r="E182" s="160"/>
      <c r="F182" s="158">
        <f>SUM(F183)</f>
        <v>1193.78</v>
      </c>
    </row>
    <row r="183" spans="1:6" s="192" customFormat="1" ht="25.5" x14ac:dyDescent="0.2">
      <c r="A183" s="152" t="s">
        <v>434</v>
      </c>
      <c r="B183" s="171" t="s">
        <v>498</v>
      </c>
      <c r="C183" s="171" t="s">
        <v>498</v>
      </c>
      <c r="D183" s="171" t="s">
        <v>522</v>
      </c>
      <c r="E183" s="171" t="s">
        <v>435</v>
      </c>
      <c r="F183" s="154">
        <v>1193.78</v>
      </c>
    </row>
    <row r="184" spans="1:6" s="192" customFormat="1" ht="25.5" x14ac:dyDescent="0.2">
      <c r="A184" s="152" t="s">
        <v>523</v>
      </c>
      <c r="B184" s="171" t="s">
        <v>498</v>
      </c>
      <c r="C184" s="171" t="s">
        <v>498</v>
      </c>
      <c r="D184" s="153" t="s">
        <v>524</v>
      </c>
      <c r="E184" s="171"/>
      <c r="F184" s="154">
        <f>SUM(F185)</f>
        <v>650</v>
      </c>
    </row>
    <row r="185" spans="1:6" s="192" customFormat="1" ht="25.5" x14ac:dyDescent="0.2">
      <c r="A185" s="156" t="s">
        <v>434</v>
      </c>
      <c r="B185" s="160" t="s">
        <v>498</v>
      </c>
      <c r="C185" s="160" t="s">
        <v>498</v>
      </c>
      <c r="D185" s="157" t="s">
        <v>524</v>
      </c>
      <c r="E185" s="160" t="s">
        <v>435</v>
      </c>
      <c r="F185" s="158">
        <v>650</v>
      </c>
    </row>
    <row r="186" spans="1:6" ht="15.75" customHeight="1" x14ac:dyDescent="0.2">
      <c r="A186" s="176" t="s">
        <v>525</v>
      </c>
      <c r="B186" s="160" t="s">
        <v>498</v>
      </c>
      <c r="C186" s="160" t="s">
        <v>498</v>
      </c>
      <c r="D186" s="157" t="s">
        <v>526</v>
      </c>
      <c r="E186" s="157"/>
      <c r="F186" s="183">
        <f>SUM(F187)</f>
        <v>250</v>
      </c>
    </row>
    <row r="187" spans="1:6" s="155" customFormat="1" ht="25.5" x14ac:dyDescent="0.2">
      <c r="A187" s="152" t="s">
        <v>395</v>
      </c>
      <c r="B187" s="171" t="s">
        <v>498</v>
      </c>
      <c r="C187" s="171" t="s">
        <v>498</v>
      </c>
      <c r="D187" s="153" t="s">
        <v>526</v>
      </c>
      <c r="E187" s="171" t="s">
        <v>384</v>
      </c>
      <c r="F187" s="154">
        <v>250</v>
      </c>
    </row>
    <row r="188" spans="1:6" x14ac:dyDescent="0.2">
      <c r="A188" s="222" t="s">
        <v>527</v>
      </c>
      <c r="B188" s="174" t="s">
        <v>498</v>
      </c>
      <c r="C188" s="174" t="s">
        <v>457</v>
      </c>
      <c r="D188" s="174"/>
      <c r="E188" s="174"/>
      <c r="F188" s="148">
        <f>SUM(F189)</f>
        <v>450</v>
      </c>
    </row>
    <row r="189" spans="1:6" s="159" customFormat="1" ht="13.5" x14ac:dyDescent="0.25">
      <c r="A189" s="149" t="s">
        <v>425</v>
      </c>
      <c r="B189" s="164" t="s">
        <v>498</v>
      </c>
      <c r="C189" s="164" t="s">
        <v>457</v>
      </c>
      <c r="D189" s="150" t="s">
        <v>426</v>
      </c>
      <c r="E189" s="150"/>
      <c r="F189" s="151">
        <f>SUM(F192+F190)</f>
        <v>450</v>
      </c>
    </row>
    <row r="190" spans="1:6" s="159" customFormat="1" ht="27" customHeight="1" x14ac:dyDescent="0.25">
      <c r="A190" s="156" t="s">
        <v>528</v>
      </c>
      <c r="B190" s="157" t="s">
        <v>498</v>
      </c>
      <c r="C190" s="157" t="s">
        <v>457</v>
      </c>
      <c r="D190" s="157" t="s">
        <v>524</v>
      </c>
      <c r="E190" s="157"/>
      <c r="F190" s="183">
        <f>SUM(F191)</f>
        <v>100</v>
      </c>
    </row>
    <row r="191" spans="1:6" s="159" customFormat="1" ht="30.6" customHeight="1" x14ac:dyDescent="0.25">
      <c r="A191" s="152" t="s">
        <v>434</v>
      </c>
      <c r="B191" s="171" t="s">
        <v>498</v>
      </c>
      <c r="C191" s="171" t="s">
        <v>457</v>
      </c>
      <c r="D191" s="153" t="s">
        <v>524</v>
      </c>
      <c r="E191" s="153" t="s">
        <v>435</v>
      </c>
      <c r="F191" s="185">
        <v>100</v>
      </c>
    </row>
    <row r="192" spans="1:6" ht="25.5" x14ac:dyDescent="0.2">
      <c r="A192" s="176" t="s">
        <v>500</v>
      </c>
      <c r="B192" s="160" t="s">
        <v>498</v>
      </c>
      <c r="C192" s="160" t="s">
        <v>457</v>
      </c>
      <c r="D192" s="160" t="s">
        <v>529</v>
      </c>
      <c r="E192" s="160"/>
      <c r="F192" s="158">
        <f>SUM(F193)</f>
        <v>350</v>
      </c>
    </row>
    <row r="193" spans="1:6" s="155" customFormat="1" ht="25.5" x14ac:dyDescent="0.2">
      <c r="A193" s="152" t="s">
        <v>395</v>
      </c>
      <c r="B193" s="171" t="s">
        <v>498</v>
      </c>
      <c r="C193" s="171" t="s">
        <v>457</v>
      </c>
      <c r="D193" s="171" t="s">
        <v>529</v>
      </c>
      <c r="E193" s="171" t="s">
        <v>384</v>
      </c>
      <c r="F193" s="154">
        <v>350</v>
      </c>
    </row>
    <row r="194" spans="1:6" ht="18" customHeight="1" x14ac:dyDescent="0.25">
      <c r="A194" s="177" t="s">
        <v>530</v>
      </c>
      <c r="B194" s="178" t="s">
        <v>453</v>
      </c>
      <c r="C194" s="178"/>
      <c r="D194" s="178"/>
      <c r="E194" s="178"/>
      <c r="F194" s="179">
        <f>SUM(F195+F207)</f>
        <v>39205.9</v>
      </c>
    </row>
    <row r="195" spans="1:6" ht="14.25" x14ac:dyDescent="0.2">
      <c r="A195" s="146" t="s">
        <v>531</v>
      </c>
      <c r="B195" s="144" t="s">
        <v>453</v>
      </c>
      <c r="C195" s="144" t="s">
        <v>371</v>
      </c>
      <c r="D195" s="144"/>
      <c r="E195" s="144"/>
      <c r="F195" s="145">
        <f>SUM(F200+F196+F198)</f>
        <v>37005.9</v>
      </c>
    </row>
    <row r="196" spans="1:6" s="155" customFormat="1" ht="13.5" x14ac:dyDescent="0.25">
      <c r="A196" s="149" t="s">
        <v>532</v>
      </c>
      <c r="B196" s="164" t="s">
        <v>453</v>
      </c>
      <c r="C196" s="164" t="s">
        <v>371</v>
      </c>
      <c r="D196" s="171" t="s">
        <v>533</v>
      </c>
      <c r="E196" s="164"/>
      <c r="F196" s="151">
        <f>SUM(F197)</f>
        <v>299.89999999999998</v>
      </c>
    </row>
    <row r="197" spans="1:6" s="155" customFormat="1" ht="25.5" x14ac:dyDescent="0.2">
      <c r="A197" s="152" t="s">
        <v>434</v>
      </c>
      <c r="B197" s="171" t="s">
        <v>453</v>
      </c>
      <c r="C197" s="171" t="s">
        <v>371</v>
      </c>
      <c r="D197" s="171" t="s">
        <v>533</v>
      </c>
      <c r="E197" s="171" t="s">
        <v>435</v>
      </c>
      <c r="F197" s="154">
        <v>299.89999999999998</v>
      </c>
    </row>
    <row r="198" spans="1:6" ht="25.5" x14ac:dyDescent="0.2">
      <c r="A198" s="152" t="s">
        <v>427</v>
      </c>
      <c r="B198" s="171" t="s">
        <v>453</v>
      </c>
      <c r="C198" s="171" t="s">
        <v>371</v>
      </c>
      <c r="D198" s="171" t="s">
        <v>428</v>
      </c>
      <c r="E198" s="171"/>
      <c r="F198" s="154">
        <f>SUM(F199)</f>
        <v>90</v>
      </c>
    </row>
    <row r="199" spans="1:6" ht="25.5" x14ac:dyDescent="0.2">
      <c r="A199" s="156" t="s">
        <v>434</v>
      </c>
      <c r="B199" s="171" t="s">
        <v>453</v>
      </c>
      <c r="C199" s="171" t="s">
        <v>371</v>
      </c>
      <c r="D199" s="171" t="s">
        <v>428</v>
      </c>
      <c r="E199" s="171" t="s">
        <v>435</v>
      </c>
      <c r="F199" s="154">
        <v>90</v>
      </c>
    </row>
    <row r="200" spans="1:6" s="155" customFormat="1" ht="40.5" x14ac:dyDescent="0.25">
      <c r="A200" s="149" t="s">
        <v>534</v>
      </c>
      <c r="B200" s="164" t="s">
        <v>535</v>
      </c>
      <c r="C200" s="164" t="s">
        <v>371</v>
      </c>
      <c r="D200" s="164" t="s">
        <v>536</v>
      </c>
      <c r="E200" s="164"/>
      <c r="F200" s="151">
        <f>SUM(F201+F203+F205)</f>
        <v>36616</v>
      </c>
    </row>
    <row r="201" spans="1:6" ht="13.5" x14ac:dyDescent="0.25">
      <c r="A201" s="149" t="s">
        <v>537</v>
      </c>
      <c r="B201" s="164" t="s">
        <v>453</v>
      </c>
      <c r="C201" s="164" t="s">
        <v>371</v>
      </c>
      <c r="D201" s="164" t="s">
        <v>538</v>
      </c>
      <c r="E201" s="164"/>
      <c r="F201" s="151">
        <f>SUM(F202)</f>
        <v>17400</v>
      </c>
    </row>
    <row r="202" spans="1:6" s="155" customFormat="1" ht="25.5" x14ac:dyDescent="0.2">
      <c r="A202" s="152" t="s">
        <v>434</v>
      </c>
      <c r="B202" s="171" t="s">
        <v>453</v>
      </c>
      <c r="C202" s="171" t="s">
        <v>371</v>
      </c>
      <c r="D202" s="171" t="s">
        <v>538</v>
      </c>
      <c r="E202" s="171" t="s">
        <v>435</v>
      </c>
      <c r="F202" s="154">
        <v>17400</v>
      </c>
    </row>
    <row r="203" spans="1:6" ht="13.5" x14ac:dyDescent="0.25">
      <c r="A203" s="149" t="s">
        <v>539</v>
      </c>
      <c r="B203" s="164" t="s">
        <v>453</v>
      </c>
      <c r="C203" s="164" t="s">
        <v>371</v>
      </c>
      <c r="D203" s="164" t="s">
        <v>540</v>
      </c>
      <c r="E203" s="164"/>
      <c r="F203" s="151">
        <f>SUM(F204)</f>
        <v>2600</v>
      </c>
    </row>
    <row r="204" spans="1:6" s="155" customFormat="1" ht="25.5" x14ac:dyDescent="0.2">
      <c r="A204" s="152" t="s">
        <v>434</v>
      </c>
      <c r="B204" s="171" t="s">
        <v>453</v>
      </c>
      <c r="C204" s="171" t="s">
        <v>371</v>
      </c>
      <c r="D204" s="171" t="s">
        <v>540</v>
      </c>
      <c r="E204" s="171" t="s">
        <v>435</v>
      </c>
      <c r="F204" s="154">
        <v>2600</v>
      </c>
    </row>
    <row r="205" spans="1:6" ht="13.5" x14ac:dyDescent="0.25">
      <c r="A205" s="149" t="s">
        <v>541</v>
      </c>
      <c r="B205" s="164" t="s">
        <v>453</v>
      </c>
      <c r="C205" s="164" t="s">
        <v>371</v>
      </c>
      <c r="D205" s="171" t="s">
        <v>542</v>
      </c>
      <c r="E205" s="164"/>
      <c r="F205" s="151">
        <f>SUM(F206)</f>
        <v>16616</v>
      </c>
    </row>
    <row r="206" spans="1:6" s="155" customFormat="1" ht="25.5" x14ac:dyDescent="0.2">
      <c r="A206" s="152" t="s">
        <v>434</v>
      </c>
      <c r="B206" s="171" t="s">
        <v>453</v>
      </c>
      <c r="C206" s="171" t="s">
        <v>371</v>
      </c>
      <c r="D206" s="171" t="s">
        <v>542</v>
      </c>
      <c r="E206" s="171" t="s">
        <v>435</v>
      </c>
      <c r="F206" s="154">
        <v>16616</v>
      </c>
    </row>
    <row r="207" spans="1:6" s="182" customFormat="1" ht="15.2" customHeight="1" x14ac:dyDescent="0.2">
      <c r="A207" s="226" t="s">
        <v>543</v>
      </c>
      <c r="B207" s="174" t="s">
        <v>453</v>
      </c>
      <c r="C207" s="174" t="s">
        <v>388</v>
      </c>
      <c r="D207" s="174"/>
      <c r="E207" s="174"/>
      <c r="F207" s="148">
        <f>SUM(F208)</f>
        <v>2200</v>
      </c>
    </row>
    <row r="208" spans="1:6" ht="15.75" customHeight="1" x14ac:dyDescent="0.25">
      <c r="A208" s="149" t="s">
        <v>425</v>
      </c>
      <c r="B208" s="164" t="s">
        <v>453</v>
      </c>
      <c r="C208" s="164" t="s">
        <v>388</v>
      </c>
      <c r="D208" s="164" t="s">
        <v>426</v>
      </c>
      <c r="E208" s="164"/>
      <c r="F208" s="151">
        <f>SUM(F209)</f>
        <v>2200</v>
      </c>
    </row>
    <row r="209" spans="1:6" s="155" customFormat="1" ht="36.75" customHeight="1" x14ac:dyDescent="0.2">
      <c r="A209" s="152" t="s">
        <v>534</v>
      </c>
      <c r="B209" s="171" t="s">
        <v>453</v>
      </c>
      <c r="C209" s="171" t="s">
        <v>388</v>
      </c>
      <c r="D209" s="171" t="s">
        <v>536</v>
      </c>
      <c r="E209" s="171"/>
      <c r="F209" s="154">
        <f>SUM(F210)</f>
        <v>2200</v>
      </c>
    </row>
    <row r="210" spans="1:6" ht="25.5" x14ac:dyDescent="0.2">
      <c r="A210" s="156" t="s">
        <v>395</v>
      </c>
      <c r="B210" s="160" t="s">
        <v>453</v>
      </c>
      <c r="C210" s="160" t="s">
        <v>388</v>
      </c>
      <c r="D210" s="160" t="s">
        <v>536</v>
      </c>
      <c r="E210" s="160" t="s">
        <v>384</v>
      </c>
      <c r="F210" s="158">
        <v>2200</v>
      </c>
    </row>
    <row r="211" spans="1:6" ht="15.75" x14ac:dyDescent="0.25">
      <c r="A211" s="143" t="s">
        <v>544</v>
      </c>
      <c r="B211" s="178" t="s">
        <v>545</v>
      </c>
      <c r="C211" s="178"/>
      <c r="D211" s="178"/>
      <c r="E211" s="178"/>
      <c r="F211" s="179">
        <f>SUM(F212+F217+F221+F252+F261)</f>
        <v>46450.369999999995</v>
      </c>
    </row>
    <row r="212" spans="1:6" ht="14.25" x14ac:dyDescent="0.2">
      <c r="A212" s="169" t="s">
        <v>546</v>
      </c>
      <c r="B212" s="144" t="s">
        <v>545</v>
      </c>
      <c r="C212" s="144" t="s">
        <v>371</v>
      </c>
      <c r="D212" s="147" t="s">
        <v>547</v>
      </c>
      <c r="E212" s="144"/>
      <c r="F212" s="145">
        <f>SUM(F213)</f>
        <v>2100</v>
      </c>
    </row>
    <row r="213" spans="1:6" s="155" customFormat="1" ht="27" x14ac:dyDescent="0.25">
      <c r="A213" s="149" t="s">
        <v>548</v>
      </c>
      <c r="B213" s="164" t="s">
        <v>545</v>
      </c>
      <c r="C213" s="164" t="s">
        <v>371</v>
      </c>
      <c r="D213" s="150" t="s">
        <v>547</v>
      </c>
      <c r="E213" s="164"/>
      <c r="F213" s="151">
        <f>SUM(F214)</f>
        <v>2100</v>
      </c>
    </row>
    <row r="214" spans="1:6" ht="25.15" customHeight="1" x14ac:dyDescent="0.2">
      <c r="A214" s="152" t="s">
        <v>549</v>
      </c>
      <c r="B214" s="171" t="s">
        <v>545</v>
      </c>
      <c r="C214" s="171" t="s">
        <v>371</v>
      </c>
      <c r="D214" s="153" t="s">
        <v>547</v>
      </c>
      <c r="E214" s="171"/>
      <c r="F214" s="154">
        <f>SUM(F216+F215)</f>
        <v>2100</v>
      </c>
    </row>
    <row r="215" spans="1:6" ht="27.2" customHeight="1" x14ac:dyDescent="0.2">
      <c r="A215" s="156" t="s">
        <v>395</v>
      </c>
      <c r="B215" s="160" t="s">
        <v>545</v>
      </c>
      <c r="C215" s="160" t="s">
        <v>371</v>
      </c>
      <c r="D215" s="157" t="s">
        <v>547</v>
      </c>
      <c r="E215" s="160" t="s">
        <v>384</v>
      </c>
      <c r="F215" s="158">
        <v>10</v>
      </c>
    </row>
    <row r="216" spans="1:6" x14ac:dyDescent="0.2">
      <c r="A216" s="166" t="s">
        <v>393</v>
      </c>
      <c r="B216" s="157" t="s">
        <v>545</v>
      </c>
      <c r="C216" s="157" t="s">
        <v>371</v>
      </c>
      <c r="D216" s="157" t="s">
        <v>547</v>
      </c>
      <c r="E216" s="157" t="s">
        <v>394</v>
      </c>
      <c r="F216" s="158">
        <v>2090</v>
      </c>
    </row>
    <row r="217" spans="1:6" ht="14.25" x14ac:dyDescent="0.2">
      <c r="A217" s="146" t="s">
        <v>550</v>
      </c>
      <c r="B217" s="162" t="s">
        <v>545</v>
      </c>
      <c r="C217" s="162" t="s">
        <v>373</v>
      </c>
      <c r="D217" s="162"/>
      <c r="E217" s="162"/>
      <c r="F217" s="145">
        <f t="shared" ref="F217:F219" si="3">SUM(F218)</f>
        <v>7411.12</v>
      </c>
    </row>
    <row r="218" spans="1:6" ht="16.5" customHeight="1" x14ac:dyDescent="0.25">
      <c r="A218" s="149" t="s">
        <v>551</v>
      </c>
      <c r="B218" s="150" t="s">
        <v>545</v>
      </c>
      <c r="C218" s="150" t="s">
        <v>373</v>
      </c>
      <c r="D218" s="147" t="s">
        <v>552</v>
      </c>
      <c r="E218" s="150"/>
      <c r="F218" s="151">
        <f t="shared" si="3"/>
        <v>7411.12</v>
      </c>
    </row>
    <row r="219" spans="1:6" x14ac:dyDescent="0.2">
      <c r="A219" s="156" t="s">
        <v>553</v>
      </c>
      <c r="B219" s="157" t="s">
        <v>545</v>
      </c>
      <c r="C219" s="157" t="s">
        <v>373</v>
      </c>
      <c r="D219" s="157" t="s">
        <v>552</v>
      </c>
      <c r="E219" s="157"/>
      <c r="F219" s="158">
        <f t="shared" si="3"/>
        <v>7411.12</v>
      </c>
    </row>
    <row r="220" spans="1:6" ht="25.5" x14ac:dyDescent="0.2">
      <c r="A220" s="152" t="s">
        <v>434</v>
      </c>
      <c r="B220" s="153" t="s">
        <v>545</v>
      </c>
      <c r="C220" s="153" t="s">
        <v>373</v>
      </c>
      <c r="D220" s="153" t="s">
        <v>552</v>
      </c>
      <c r="E220" s="153" t="s">
        <v>435</v>
      </c>
      <c r="F220" s="154">
        <v>7411.12</v>
      </c>
    </row>
    <row r="221" spans="1:6" ht="14.25" x14ac:dyDescent="0.2">
      <c r="A221" s="227" t="s">
        <v>554</v>
      </c>
      <c r="B221" s="162" t="s">
        <v>545</v>
      </c>
      <c r="C221" s="162" t="s">
        <v>380</v>
      </c>
      <c r="D221" s="162"/>
      <c r="E221" s="162"/>
      <c r="F221" s="163">
        <f>SUM(F222)</f>
        <v>7191.26</v>
      </c>
    </row>
    <row r="222" spans="1:6" ht="13.5" x14ac:dyDescent="0.25">
      <c r="A222" s="228" t="s">
        <v>555</v>
      </c>
      <c r="B222" s="150" t="s">
        <v>545</v>
      </c>
      <c r="C222" s="150" t="s">
        <v>380</v>
      </c>
      <c r="D222" s="150"/>
      <c r="E222" s="150"/>
      <c r="F222" s="190">
        <f>SUM(F225+F241+F223)</f>
        <v>7191.26</v>
      </c>
    </row>
    <row r="223" spans="1:6" ht="78" customHeight="1" x14ac:dyDescent="0.2">
      <c r="A223" s="229" t="s">
        <v>556</v>
      </c>
      <c r="B223" s="153" t="s">
        <v>545</v>
      </c>
      <c r="C223" s="153" t="s">
        <v>380</v>
      </c>
      <c r="D223" s="153" t="s">
        <v>557</v>
      </c>
      <c r="E223" s="153"/>
      <c r="F223" s="185">
        <f>SUM(F224)</f>
        <v>1251.6600000000001</v>
      </c>
    </row>
    <row r="224" spans="1:6" ht="25.5" x14ac:dyDescent="0.2">
      <c r="A224" s="156" t="s">
        <v>395</v>
      </c>
      <c r="B224" s="157" t="s">
        <v>545</v>
      </c>
      <c r="C224" s="157" t="s">
        <v>380</v>
      </c>
      <c r="D224" s="157" t="s">
        <v>557</v>
      </c>
      <c r="E224" s="157" t="s">
        <v>384</v>
      </c>
      <c r="F224" s="183">
        <v>1251.6600000000001</v>
      </c>
    </row>
    <row r="225" spans="1:6" ht="24.75" x14ac:dyDescent="0.25">
      <c r="A225" s="230" t="s">
        <v>548</v>
      </c>
      <c r="B225" s="150" t="s">
        <v>545</v>
      </c>
      <c r="C225" s="150" t="s">
        <v>380</v>
      </c>
      <c r="D225" s="150" t="s">
        <v>558</v>
      </c>
      <c r="E225" s="150"/>
      <c r="F225" s="190">
        <f>SUM(F226)</f>
        <v>1297.5999999999999</v>
      </c>
    </row>
    <row r="226" spans="1:6" x14ac:dyDescent="0.2">
      <c r="A226" s="156" t="s">
        <v>393</v>
      </c>
      <c r="B226" s="157" t="s">
        <v>545</v>
      </c>
      <c r="C226" s="157" t="s">
        <v>380</v>
      </c>
      <c r="D226" s="157" t="s">
        <v>558</v>
      </c>
      <c r="E226" s="157"/>
      <c r="F226" s="183">
        <f>SUM(F232+F235+F230+F227+F238)</f>
        <v>1297.5999999999999</v>
      </c>
    </row>
    <row r="227" spans="1:6" ht="51" x14ac:dyDescent="0.2">
      <c r="A227" s="229" t="s">
        <v>785</v>
      </c>
      <c r="B227" s="153" t="s">
        <v>545</v>
      </c>
      <c r="C227" s="153" t="s">
        <v>380</v>
      </c>
      <c r="D227" s="153" t="s">
        <v>559</v>
      </c>
      <c r="E227" s="153"/>
      <c r="F227" s="185">
        <f>SUM(F228+F229)</f>
        <v>100</v>
      </c>
    </row>
    <row r="228" spans="1:6" ht="25.5" x14ac:dyDescent="0.2">
      <c r="A228" s="156" t="s">
        <v>395</v>
      </c>
      <c r="B228" s="157" t="s">
        <v>545</v>
      </c>
      <c r="C228" s="157" t="s">
        <v>380</v>
      </c>
      <c r="D228" s="157" t="s">
        <v>559</v>
      </c>
      <c r="E228" s="157" t="s">
        <v>384</v>
      </c>
      <c r="F228" s="183">
        <v>1</v>
      </c>
    </row>
    <row r="229" spans="1:6" x14ac:dyDescent="0.2">
      <c r="A229" s="166" t="s">
        <v>393</v>
      </c>
      <c r="B229" s="157" t="s">
        <v>545</v>
      </c>
      <c r="C229" s="157" t="s">
        <v>380</v>
      </c>
      <c r="D229" s="157" t="s">
        <v>559</v>
      </c>
      <c r="E229" s="157" t="s">
        <v>394</v>
      </c>
      <c r="F229" s="183">
        <v>99</v>
      </c>
    </row>
    <row r="230" spans="1:6" ht="38.25" x14ac:dyDescent="0.2">
      <c r="A230" s="229" t="s">
        <v>560</v>
      </c>
      <c r="B230" s="153" t="s">
        <v>545</v>
      </c>
      <c r="C230" s="153" t="s">
        <v>380</v>
      </c>
      <c r="D230" s="153" t="s">
        <v>561</v>
      </c>
      <c r="E230" s="153"/>
      <c r="F230" s="185">
        <f>SUM(F231)</f>
        <v>120</v>
      </c>
    </row>
    <row r="231" spans="1:6" x14ac:dyDescent="0.2">
      <c r="A231" s="166" t="s">
        <v>393</v>
      </c>
      <c r="B231" s="157" t="s">
        <v>545</v>
      </c>
      <c r="C231" s="157" t="s">
        <v>380</v>
      </c>
      <c r="D231" s="157" t="s">
        <v>561</v>
      </c>
      <c r="E231" s="157" t="s">
        <v>394</v>
      </c>
      <c r="F231" s="183">
        <v>120</v>
      </c>
    </row>
    <row r="232" spans="1:6" s="155" customFormat="1" ht="39.200000000000003" customHeight="1" x14ac:dyDescent="0.2">
      <c r="A232" s="229" t="s">
        <v>562</v>
      </c>
      <c r="B232" s="153" t="s">
        <v>545</v>
      </c>
      <c r="C232" s="153" t="s">
        <v>380</v>
      </c>
      <c r="D232" s="153" t="s">
        <v>563</v>
      </c>
      <c r="E232" s="153"/>
      <c r="F232" s="185">
        <f>SUM(F234+F233)</f>
        <v>325</v>
      </c>
    </row>
    <row r="233" spans="1:6" ht="26.25" customHeight="1" x14ac:dyDescent="0.2">
      <c r="A233" s="156" t="s">
        <v>395</v>
      </c>
      <c r="B233" s="157" t="s">
        <v>545</v>
      </c>
      <c r="C233" s="157" t="s">
        <v>380</v>
      </c>
      <c r="D233" s="157" t="s">
        <v>563</v>
      </c>
      <c r="E233" s="157" t="s">
        <v>384</v>
      </c>
      <c r="F233" s="183">
        <v>1</v>
      </c>
    </row>
    <row r="234" spans="1:6" x14ac:dyDescent="0.2">
      <c r="A234" s="166" t="s">
        <v>393</v>
      </c>
      <c r="B234" s="157" t="s">
        <v>545</v>
      </c>
      <c r="C234" s="157" t="s">
        <v>380</v>
      </c>
      <c r="D234" s="157" t="s">
        <v>563</v>
      </c>
      <c r="E234" s="157" t="s">
        <v>394</v>
      </c>
      <c r="F234" s="183">
        <v>324</v>
      </c>
    </row>
    <row r="235" spans="1:6" s="155" customFormat="1" ht="38.25" customHeight="1" x14ac:dyDescent="0.2">
      <c r="A235" s="229" t="s">
        <v>564</v>
      </c>
      <c r="B235" s="153" t="s">
        <v>545</v>
      </c>
      <c r="C235" s="153" t="s">
        <v>380</v>
      </c>
      <c r="D235" s="153" t="s">
        <v>565</v>
      </c>
      <c r="E235" s="153"/>
      <c r="F235" s="185">
        <f>SUM(F237+F236)</f>
        <v>252.6</v>
      </c>
    </row>
    <row r="236" spans="1:6" s="155" customFormat="1" ht="24.95" customHeight="1" x14ac:dyDescent="0.2">
      <c r="A236" s="156" t="s">
        <v>395</v>
      </c>
      <c r="B236" s="157" t="s">
        <v>545</v>
      </c>
      <c r="C236" s="157" t="s">
        <v>380</v>
      </c>
      <c r="D236" s="157" t="s">
        <v>565</v>
      </c>
      <c r="E236" s="157" t="s">
        <v>384</v>
      </c>
      <c r="F236" s="183">
        <v>0.6</v>
      </c>
    </row>
    <row r="237" spans="1:6" x14ac:dyDescent="0.2">
      <c r="A237" s="166" t="s">
        <v>393</v>
      </c>
      <c r="B237" s="157" t="s">
        <v>545</v>
      </c>
      <c r="C237" s="157" t="s">
        <v>380</v>
      </c>
      <c r="D237" s="157" t="s">
        <v>565</v>
      </c>
      <c r="E237" s="157" t="s">
        <v>394</v>
      </c>
      <c r="F237" s="183">
        <v>252</v>
      </c>
    </row>
    <row r="238" spans="1:6" ht="51" x14ac:dyDescent="0.2">
      <c r="A238" s="229" t="s">
        <v>804</v>
      </c>
      <c r="B238" s="153" t="s">
        <v>545</v>
      </c>
      <c r="C238" s="153" t="s">
        <v>380</v>
      </c>
      <c r="D238" s="153" t="s">
        <v>566</v>
      </c>
      <c r="E238" s="153"/>
      <c r="F238" s="183">
        <f>SUM(F239:F240)</f>
        <v>500</v>
      </c>
    </row>
    <row r="239" spans="1:6" ht="25.5" x14ac:dyDescent="0.2">
      <c r="A239" s="156" t="s">
        <v>395</v>
      </c>
      <c r="B239" s="157" t="s">
        <v>545</v>
      </c>
      <c r="C239" s="157" t="s">
        <v>380</v>
      </c>
      <c r="D239" s="157" t="s">
        <v>566</v>
      </c>
      <c r="E239" s="157" t="s">
        <v>384</v>
      </c>
      <c r="F239" s="183">
        <v>2</v>
      </c>
    </row>
    <row r="240" spans="1:6" x14ac:dyDescent="0.2">
      <c r="A240" s="166" t="s">
        <v>393</v>
      </c>
      <c r="B240" s="157" t="s">
        <v>545</v>
      </c>
      <c r="C240" s="157" t="s">
        <v>380</v>
      </c>
      <c r="D240" s="157" t="s">
        <v>566</v>
      </c>
      <c r="E240" s="157" t="s">
        <v>394</v>
      </c>
      <c r="F240" s="183">
        <v>498</v>
      </c>
    </row>
    <row r="241" spans="1:6" ht="15.75" customHeight="1" x14ac:dyDescent="0.25">
      <c r="A241" s="149" t="s">
        <v>425</v>
      </c>
      <c r="B241" s="150" t="s">
        <v>545</v>
      </c>
      <c r="C241" s="150" t="s">
        <v>380</v>
      </c>
      <c r="D241" s="150" t="s">
        <v>426</v>
      </c>
      <c r="E241" s="150"/>
      <c r="F241" s="190">
        <f>SUM(F246+F248+F250+F242)</f>
        <v>4642</v>
      </c>
    </row>
    <row r="242" spans="1:6" ht="30" customHeight="1" x14ac:dyDescent="0.25">
      <c r="A242" s="156" t="s">
        <v>486</v>
      </c>
      <c r="B242" s="157" t="s">
        <v>545</v>
      </c>
      <c r="C242" s="157" t="s">
        <v>380</v>
      </c>
      <c r="D242" s="153" t="s">
        <v>487</v>
      </c>
      <c r="E242" s="150"/>
      <c r="F242" s="183">
        <f>SUM(F244+F245+F243)</f>
        <v>732</v>
      </c>
    </row>
    <row r="243" spans="1:6" ht="26.25" customHeight="1" x14ac:dyDescent="0.2">
      <c r="A243" s="152" t="s">
        <v>395</v>
      </c>
      <c r="B243" s="153" t="s">
        <v>545</v>
      </c>
      <c r="C243" s="153" t="s">
        <v>380</v>
      </c>
      <c r="D243" s="153" t="s">
        <v>487</v>
      </c>
      <c r="E243" s="153" t="s">
        <v>384</v>
      </c>
      <c r="F243" s="183">
        <v>142</v>
      </c>
    </row>
    <row r="244" spans="1:6" s="155" customFormat="1" x14ac:dyDescent="0.2">
      <c r="A244" s="221" t="s">
        <v>393</v>
      </c>
      <c r="B244" s="153" t="s">
        <v>545</v>
      </c>
      <c r="C244" s="153" t="s">
        <v>380</v>
      </c>
      <c r="D244" s="153" t="s">
        <v>487</v>
      </c>
      <c r="E244" s="171" t="s">
        <v>394</v>
      </c>
      <c r="F244" s="154">
        <v>240</v>
      </c>
    </row>
    <row r="245" spans="1:6" ht="27.6" customHeight="1" x14ac:dyDescent="0.2">
      <c r="A245" s="152" t="s">
        <v>434</v>
      </c>
      <c r="B245" s="153" t="s">
        <v>545</v>
      </c>
      <c r="C245" s="153" t="s">
        <v>380</v>
      </c>
      <c r="D245" s="153" t="s">
        <v>487</v>
      </c>
      <c r="E245" s="153" t="s">
        <v>435</v>
      </c>
      <c r="F245" s="185">
        <v>350</v>
      </c>
    </row>
    <row r="246" spans="1:6" s="191" customFormat="1" ht="64.5" customHeight="1" x14ac:dyDescent="0.2">
      <c r="A246" s="156" t="s">
        <v>567</v>
      </c>
      <c r="B246" s="157" t="s">
        <v>545</v>
      </c>
      <c r="C246" s="157" t="s">
        <v>380</v>
      </c>
      <c r="D246" s="157" t="s">
        <v>568</v>
      </c>
      <c r="E246" s="157"/>
      <c r="F246" s="183">
        <f>SUM(F247)</f>
        <v>3420</v>
      </c>
    </row>
    <row r="247" spans="1:6" s="192" customFormat="1" ht="14.25" customHeight="1" x14ac:dyDescent="0.2">
      <c r="A247" s="221" t="s">
        <v>393</v>
      </c>
      <c r="B247" s="153" t="s">
        <v>545</v>
      </c>
      <c r="C247" s="153" t="s">
        <v>380</v>
      </c>
      <c r="D247" s="153" t="s">
        <v>568</v>
      </c>
      <c r="E247" s="153" t="s">
        <v>394</v>
      </c>
      <c r="F247" s="185">
        <v>3420</v>
      </c>
    </row>
    <row r="248" spans="1:6" s="191" customFormat="1" ht="39" customHeight="1" x14ac:dyDescent="0.2">
      <c r="A248" s="156" t="s">
        <v>569</v>
      </c>
      <c r="B248" s="157" t="s">
        <v>545</v>
      </c>
      <c r="C248" s="157" t="s">
        <v>380</v>
      </c>
      <c r="D248" s="157" t="s">
        <v>570</v>
      </c>
      <c r="E248" s="157"/>
      <c r="F248" s="183">
        <f>SUM(F249)</f>
        <v>40</v>
      </c>
    </row>
    <row r="249" spans="1:6" s="192" customFormat="1" ht="26.25" customHeight="1" x14ac:dyDescent="0.2">
      <c r="A249" s="152" t="s">
        <v>395</v>
      </c>
      <c r="B249" s="153" t="s">
        <v>545</v>
      </c>
      <c r="C249" s="153" t="s">
        <v>380</v>
      </c>
      <c r="D249" s="153" t="s">
        <v>570</v>
      </c>
      <c r="E249" s="153" t="s">
        <v>384</v>
      </c>
      <c r="F249" s="185">
        <v>40</v>
      </c>
    </row>
    <row r="250" spans="1:6" ht="79.150000000000006" customHeight="1" x14ac:dyDescent="0.2">
      <c r="A250" s="176" t="s">
        <v>571</v>
      </c>
      <c r="B250" s="160" t="s">
        <v>545</v>
      </c>
      <c r="C250" s="160" t="s">
        <v>380</v>
      </c>
      <c r="D250" s="160" t="s">
        <v>572</v>
      </c>
      <c r="E250" s="160"/>
      <c r="F250" s="158">
        <f>SUM(F251)</f>
        <v>450</v>
      </c>
    </row>
    <row r="251" spans="1:6" s="155" customFormat="1" ht="25.5" x14ac:dyDescent="0.2">
      <c r="A251" s="152" t="s">
        <v>395</v>
      </c>
      <c r="B251" s="171" t="s">
        <v>545</v>
      </c>
      <c r="C251" s="171" t="s">
        <v>380</v>
      </c>
      <c r="D251" s="171" t="s">
        <v>572</v>
      </c>
      <c r="E251" s="171" t="s">
        <v>384</v>
      </c>
      <c r="F251" s="154">
        <v>450</v>
      </c>
    </row>
    <row r="252" spans="1:6" ht="16.5" customHeight="1" x14ac:dyDescent="0.2">
      <c r="A252" s="227" t="s">
        <v>573</v>
      </c>
      <c r="B252" s="162" t="s">
        <v>545</v>
      </c>
      <c r="C252" s="162" t="s">
        <v>388</v>
      </c>
      <c r="D252" s="162"/>
      <c r="E252" s="162"/>
      <c r="F252" s="163">
        <f>SUM(F253)</f>
        <v>23393</v>
      </c>
    </row>
    <row r="253" spans="1:6" ht="15.6" customHeight="1" x14ac:dyDescent="0.2">
      <c r="A253" s="227" t="s">
        <v>574</v>
      </c>
      <c r="B253" s="162" t="s">
        <v>545</v>
      </c>
      <c r="C253" s="162" t="s">
        <v>388</v>
      </c>
      <c r="D253" s="162"/>
      <c r="E253" s="162"/>
      <c r="F253" s="163">
        <f>SUM(F254)</f>
        <v>23393</v>
      </c>
    </row>
    <row r="254" spans="1:6" s="182" customFormat="1" ht="17.25" customHeight="1" x14ac:dyDescent="0.25">
      <c r="A254" s="228" t="s">
        <v>575</v>
      </c>
      <c r="B254" s="150" t="s">
        <v>545</v>
      </c>
      <c r="C254" s="150" t="s">
        <v>388</v>
      </c>
      <c r="D254" s="150"/>
      <c r="E254" s="150"/>
      <c r="F254" s="190">
        <f>SUM(F255+F257+F259)</f>
        <v>23393</v>
      </c>
    </row>
    <row r="255" spans="1:6" s="155" customFormat="1" ht="17.25" customHeight="1" x14ac:dyDescent="0.2">
      <c r="A255" s="229" t="s">
        <v>576</v>
      </c>
      <c r="B255" s="153" t="s">
        <v>545</v>
      </c>
      <c r="C255" s="153" t="s">
        <v>388</v>
      </c>
      <c r="D255" s="153" t="s">
        <v>577</v>
      </c>
      <c r="E255" s="153"/>
      <c r="F255" s="185">
        <f>SUM(F256)</f>
        <v>6000</v>
      </c>
    </row>
    <row r="256" spans="1:6" ht="15.75" customHeight="1" x14ac:dyDescent="0.2">
      <c r="A256" s="166" t="s">
        <v>393</v>
      </c>
      <c r="B256" s="157" t="s">
        <v>545</v>
      </c>
      <c r="C256" s="157" t="s">
        <v>388</v>
      </c>
      <c r="D256" s="157" t="s">
        <v>577</v>
      </c>
      <c r="E256" s="157" t="s">
        <v>394</v>
      </c>
      <c r="F256" s="183">
        <v>6000</v>
      </c>
    </row>
    <row r="257" spans="1:6" s="155" customFormat="1" ht="17.25" customHeight="1" x14ac:dyDescent="0.2">
      <c r="A257" s="229" t="s">
        <v>578</v>
      </c>
      <c r="B257" s="153" t="s">
        <v>545</v>
      </c>
      <c r="C257" s="153" t="s">
        <v>388</v>
      </c>
      <c r="D257" s="157" t="s">
        <v>579</v>
      </c>
      <c r="E257" s="153"/>
      <c r="F257" s="185">
        <f>SUM(F258)</f>
        <v>5750</v>
      </c>
    </row>
    <row r="258" spans="1:6" s="155" customFormat="1" ht="17.25" customHeight="1" x14ac:dyDescent="0.2">
      <c r="A258" s="221" t="s">
        <v>393</v>
      </c>
      <c r="B258" s="153" t="s">
        <v>545</v>
      </c>
      <c r="C258" s="153" t="s">
        <v>388</v>
      </c>
      <c r="D258" s="153" t="s">
        <v>579</v>
      </c>
      <c r="E258" s="153" t="s">
        <v>394</v>
      </c>
      <c r="F258" s="185">
        <v>5750</v>
      </c>
    </row>
    <row r="259" spans="1:6" s="155" customFormat="1" ht="15" customHeight="1" x14ac:dyDescent="0.2">
      <c r="A259" s="229" t="s">
        <v>576</v>
      </c>
      <c r="B259" s="153" t="s">
        <v>545</v>
      </c>
      <c r="C259" s="153" t="s">
        <v>388</v>
      </c>
      <c r="D259" s="157" t="s">
        <v>580</v>
      </c>
      <c r="E259" s="153"/>
      <c r="F259" s="185">
        <f>SUM(F260)</f>
        <v>11643</v>
      </c>
    </row>
    <row r="260" spans="1:6" ht="15.6" customHeight="1" x14ac:dyDescent="0.2">
      <c r="A260" s="221" t="s">
        <v>393</v>
      </c>
      <c r="B260" s="157" t="s">
        <v>545</v>
      </c>
      <c r="C260" s="157" t="s">
        <v>388</v>
      </c>
      <c r="D260" s="157" t="s">
        <v>580</v>
      </c>
      <c r="E260" s="157" t="s">
        <v>394</v>
      </c>
      <c r="F260" s="183">
        <v>11643</v>
      </c>
    </row>
    <row r="261" spans="1:6" ht="30" customHeight="1" x14ac:dyDescent="0.25">
      <c r="A261" s="177" t="s">
        <v>581</v>
      </c>
      <c r="B261" s="178" t="s">
        <v>545</v>
      </c>
      <c r="C261" s="178" t="s">
        <v>493</v>
      </c>
      <c r="D261" s="178"/>
      <c r="E261" s="178"/>
      <c r="F261" s="179">
        <f>SUM(F262)</f>
        <v>6354.99</v>
      </c>
    </row>
    <row r="262" spans="1:6" ht="25.5" x14ac:dyDescent="0.2">
      <c r="A262" s="173" t="s">
        <v>410</v>
      </c>
      <c r="B262" s="174" t="s">
        <v>545</v>
      </c>
      <c r="C262" s="174" t="s">
        <v>493</v>
      </c>
      <c r="D262" s="174"/>
      <c r="E262" s="174"/>
      <c r="F262" s="148">
        <f>SUM(F263+F272+F266)</f>
        <v>6354.99</v>
      </c>
    </row>
    <row r="263" spans="1:6" x14ac:dyDescent="0.2">
      <c r="A263" s="156" t="s">
        <v>382</v>
      </c>
      <c r="B263" s="160" t="s">
        <v>545</v>
      </c>
      <c r="C263" s="160" t="s">
        <v>493</v>
      </c>
      <c r="D263" s="160"/>
      <c r="E263" s="160"/>
      <c r="F263" s="158">
        <f>SUM(F269+F264)</f>
        <v>2468.52</v>
      </c>
    </row>
    <row r="264" spans="1:6" s="155" customFormat="1" ht="38.25" x14ac:dyDescent="0.2">
      <c r="A264" s="152" t="s">
        <v>582</v>
      </c>
      <c r="B264" s="171" t="s">
        <v>545</v>
      </c>
      <c r="C264" s="171" t="s">
        <v>493</v>
      </c>
      <c r="D264" s="171" t="s">
        <v>583</v>
      </c>
      <c r="E264" s="171"/>
      <c r="F264" s="154">
        <f>SUM(F265)</f>
        <v>250</v>
      </c>
    </row>
    <row r="265" spans="1:6" ht="25.15" customHeight="1" x14ac:dyDescent="0.2">
      <c r="A265" s="156" t="s">
        <v>395</v>
      </c>
      <c r="B265" s="160" t="s">
        <v>545</v>
      </c>
      <c r="C265" s="160" t="s">
        <v>493</v>
      </c>
      <c r="D265" s="160" t="s">
        <v>583</v>
      </c>
      <c r="E265" s="157" t="s">
        <v>384</v>
      </c>
      <c r="F265" s="158">
        <v>250</v>
      </c>
    </row>
    <row r="266" spans="1:6" ht="39.200000000000003" customHeight="1" x14ac:dyDescent="0.2">
      <c r="A266" s="221" t="s">
        <v>584</v>
      </c>
      <c r="B266" s="160" t="s">
        <v>545</v>
      </c>
      <c r="C266" s="160" t="s">
        <v>493</v>
      </c>
      <c r="D266" s="171" t="s">
        <v>585</v>
      </c>
      <c r="E266" s="160"/>
      <c r="F266" s="158">
        <f>SUM(F267+F268)</f>
        <v>2715.3900000000003</v>
      </c>
    </row>
    <row r="267" spans="1:6" ht="51.75" customHeight="1" x14ac:dyDescent="0.2">
      <c r="A267" s="156" t="s">
        <v>377</v>
      </c>
      <c r="B267" s="157" t="s">
        <v>545</v>
      </c>
      <c r="C267" s="157" t="s">
        <v>493</v>
      </c>
      <c r="D267" s="160" t="s">
        <v>585</v>
      </c>
      <c r="E267" s="157" t="s">
        <v>378</v>
      </c>
      <c r="F267" s="158">
        <v>2517.8000000000002</v>
      </c>
    </row>
    <row r="268" spans="1:6" ht="25.5" customHeight="1" x14ac:dyDescent="0.2">
      <c r="A268" s="156" t="s">
        <v>395</v>
      </c>
      <c r="B268" s="157" t="s">
        <v>545</v>
      </c>
      <c r="C268" s="157" t="s">
        <v>493</v>
      </c>
      <c r="D268" s="160" t="s">
        <v>585</v>
      </c>
      <c r="E268" s="157" t="s">
        <v>384</v>
      </c>
      <c r="F268" s="158">
        <v>197.59</v>
      </c>
    </row>
    <row r="269" spans="1:6" ht="38.25" x14ac:dyDescent="0.2">
      <c r="A269" s="221" t="s">
        <v>586</v>
      </c>
      <c r="B269" s="171" t="s">
        <v>545</v>
      </c>
      <c r="C269" s="171" t="s">
        <v>493</v>
      </c>
      <c r="D269" s="171" t="s">
        <v>587</v>
      </c>
      <c r="E269" s="171"/>
      <c r="F269" s="154">
        <f>SUM(F270+F271)</f>
        <v>2218.52</v>
      </c>
    </row>
    <row r="270" spans="1:6" ht="51.75" customHeight="1" x14ac:dyDescent="0.2">
      <c r="A270" s="156" t="s">
        <v>377</v>
      </c>
      <c r="B270" s="160" t="s">
        <v>545</v>
      </c>
      <c r="C270" s="160" t="s">
        <v>493</v>
      </c>
      <c r="D270" s="160" t="s">
        <v>587</v>
      </c>
      <c r="E270" s="157" t="s">
        <v>378</v>
      </c>
      <c r="F270" s="158">
        <v>2216.8000000000002</v>
      </c>
    </row>
    <row r="271" spans="1:6" ht="27.2" customHeight="1" x14ac:dyDescent="0.2">
      <c r="A271" s="152" t="s">
        <v>395</v>
      </c>
      <c r="B271" s="171" t="s">
        <v>545</v>
      </c>
      <c r="C271" s="171" t="s">
        <v>493</v>
      </c>
      <c r="D271" s="171" t="s">
        <v>587</v>
      </c>
      <c r="E271" s="153" t="s">
        <v>384</v>
      </c>
      <c r="F271" s="154">
        <v>1.72</v>
      </c>
    </row>
    <row r="272" spans="1:6" s="155" customFormat="1" ht="26.25" customHeight="1" x14ac:dyDescent="0.2">
      <c r="A272" s="152" t="s">
        <v>588</v>
      </c>
      <c r="B272" s="171" t="s">
        <v>545</v>
      </c>
      <c r="C272" s="171" t="s">
        <v>493</v>
      </c>
      <c r="D272" s="171" t="s">
        <v>589</v>
      </c>
      <c r="E272" s="171"/>
      <c r="F272" s="154">
        <f>SUM(F273+F274)</f>
        <v>1171.08</v>
      </c>
    </row>
    <row r="273" spans="1:6" ht="51.75" customHeight="1" x14ac:dyDescent="0.2">
      <c r="A273" s="156" t="s">
        <v>377</v>
      </c>
      <c r="B273" s="160" t="s">
        <v>545</v>
      </c>
      <c r="C273" s="160" t="s">
        <v>493</v>
      </c>
      <c r="D273" s="160" t="s">
        <v>589</v>
      </c>
      <c r="E273" s="157" t="s">
        <v>378</v>
      </c>
      <c r="F273" s="158">
        <v>1031</v>
      </c>
    </row>
    <row r="274" spans="1:6" ht="24.95" customHeight="1" x14ac:dyDescent="0.2">
      <c r="A274" s="152" t="s">
        <v>395</v>
      </c>
      <c r="B274" s="171" t="s">
        <v>545</v>
      </c>
      <c r="C274" s="171" t="s">
        <v>493</v>
      </c>
      <c r="D274" s="171" t="s">
        <v>589</v>
      </c>
      <c r="E274" s="153" t="s">
        <v>384</v>
      </c>
      <c r="F274" s="154">
        <v>140.08000000000001</v>
      </c>
    </row>
    <row r="275" spans="1:6" ht="15.75" x14ac:dyDescent="0.25">
      <c r="A275" s="143" t="s">
        <v>590</v>
      </c>
      <c r="B275" s="178" t="s">
        <v>402</v>
      </c>
      <c r="C275" s="178"/>
      <c r="D275" s="178"/>
      <c r="E275" s="178"/>
      <c r="F275" s="179">
        <f>SUM(F276+F279)</f>
        <v>8800</v>
      </c>
    </row>
    <row r="276" spans="1:6" s="168" customFormat="1" ht="17.25" customHeight="1" x14ac:dyDescent="0.25">
      <c r="A276" s="194" t="s">
        <v>591</v>
      </c>
      <c r="B276" s="187" t="s">
        <v>402</v>
      </c>
      <c r="C276" s="187" t="s">
        <v>371</v>
      </c>
      <c r="D276" s="187"/>
      <c r="E276" s="187"/>
      <c r="F276" s="188">
        <f>SUM(F277)</f>
        <v>4000</v>
      </c>
    </row>
    <row r="277" spans="1:6" ht="38.25" x14ac:dyDescent="0.2">
      <c r="A277" s="156" t="s">
        <v>592</v>
      </c>
      <c r="B277" s="160" t="s">
        <v>402</v>
      </c>
      <c r="C277" s="160" t="s">
        <v>371</v>
      </c>
      <c r="D277" s="160" t="s">
        <v>593</v>
      </c>
      <c r="E277" s="160"/>
      <c r="F277" s="158">
        <f>SUM(F278)</f>
        <v>4000</v>
      </c>
    </row>
    <row r="278" spans="1:6" s="155" customFormat="1" ht="25.5" x14ac:dyDescent="0.2">
      <c r="A278" s="152" t="s">
        <v>434</v>
      </c>
      <c r="B278" s="171" t="s">
        <v>402</v>
      </c>
      <c r="C278" s="171" t="s">
        <v>371</v>
      </c>
      <c r="D278" s="171" t="s">
        <v>593</v>
      </c>
      <c r="E278" s="171" t="s">
        <v>435</v>
      </c>
      <c r="F278" s="154">
        <v>4000</v>
      </c>
    </row>
    <row r="279" spans="1:6" s="168" customFormat="1" ht="29.25" customHeight="1" x14ac:dyDescent="0.25">
      <c r="A279" s="194" t="s">
        <v>594</v>
      </c>
      <c r="B279" s="187" t="s">
        <v>402</v>
      </c>
      <c r="C279" s="187" t="s">
        <v>397</v>
      </c>
      <c r="D279" s="187"/>
      <c r="E279" s="187"/>
      <c r="F279" s="188">
        <f>SUM(F280)</f>
        <v>4800</v>
      </c>
    </row>
    <row r="280" spans="1:6" ht="36.950000000000003" customHeight="1" x14ac:dyDescent="0.2">
      <c r="A280" s="156" t="s">
        <v>595</v>
      </c>
      <c r="B280" s="160" t="s">
        <v>402</v>
      </c>
      <c r="C280" s="160" t="s">
        <v>397</v>
      </c>
      <c r="D280" s="160" t="s">
        <v>593</v>
      </c>
      <c r="E280" s="160"/>
      <c r="F280" s="158">
        <f>SUM(F281+F284+F282+F283)</f>
        <v>4800</v>
      </c>
    </row>
    <row r="281" spans="1:6" s="155" customFormat="1" ht="25.5" customHeight="1" x14ac:dyDescent="0.2">
      <c r="A281" s="152" t="s">
        <v>395</v>
      </c>
      <c r="B281" s="171" t="s">
        <v>402</v>
      </c>
      <c r="C281" s="171" t="s">
        <v>397</v>
      </c>
      <c r="D281" s="171" t="s">
        <v>593</v>
      </c>
      <c r="E281" s="171" t="s">
        <v>384</v>
      </c>
      <c r="F281" s="154">
        <v>200</v>
      </c>
    </row>
    <row r="282" spans="1:6" s="155" customFormat="1" ht="25.5" customHeight="1" x14ac:dyDescent="0.2">
      <c r="A282" s="152" t="s">
        <v>432</v>
      </c>
      <c r="B282" s="171" t="s">
        <v>402</v>
      </c>
      <c r="C282" s="171" t="s">
        <v>397</v>
      </c>
      <c r="D282" s="171" t="s">
        <v>593</v>
      </c>
      <c r="E282" s="171" t="s">
        <v>433</v>
      </c>
      <c r="F282" s="154">
        <v>1900</v>
      </c>
    </row>
    <row r="283" spans="1:6" s="155" customFormat="1" ht="25.5" customHeight="1" x14ac:dyDescent="0.2">
      <c r="A283" s="152" t="s">
        <v>432</v>
      </c>
      <c r="B283" s="171" t="s">
        <v>402</v>
      </c>
      <c r="C283" s="171" t="s">
        <v>397</v>
      </c>
      <c r="D283" s="171" t="s">
        <v>596</v>
      </c>
      <c r="E283" s="171" t="s">
        <v>433</v>
      </c>
      <c r="F283" s="154">
        <v>1900</v>
      </c>
    </row>
    <row r="284" spans="1:6" s="155" customFormat="1" ht="25.5" customHeight="1" x14ac:dyDescent="0.2">
      <c r="A284" s="152" t="s">
        <v>434</v>
      </c>
      <c r="B284" s="171" t="s">
        <v>402</v>
      </c>
      <c r="C284" s="171" t="s">
        <v>397</v>
      </c>
      <c r="D284" s="171" t="s">
        <v>593</v>
      </c>
      <c r="E284" s="171" t="s">
        <v>435</v>
      </c>
      <c r="F284" s="154">
        <v>800</v>
      </c>
    </row>
    <row r="285" spans="1:6" s="180" customFormat="1" ht="19.5" customHeight="1" x14ac:dyDescent="0.25">
      <c r="A285" s="177" t="s">
        <v>597</v>
      </c>
      <c r="B285" s="178" t="s">
        <v>462</v>
      </c>
      <c r="C285" s="178"/>
      <c r="D285" s="178"/>
      <c r="E285" s="178"/>
      <c r="F285" s="179">
        <f>SUM(F286)</f>
        <v>1958.5</v>
      </c>
    </row>
    <row r="286" spans="1:6" s="231" customFormat="1" ht="15" x14ac:dyDescent="0.25">
      <c r="A286" s="194" t="s">
        <v>598</v>
      </c>
      <c r="B286" s="187" t="s">
        <v>462</v>
      </c>
      <c r="C286" s="187" t="s">
        <v>373</v>
      </c>
      <c r="D286" s="187"/>
      <c r="E286" s="187"/>
      <c r="F286" s="188">
        <f>SUM(F287+F289)</f>
        <v>1958.5</v>
      </c>
    </row>
    <row r="287" spans="1:6" s="155" customFormat="1" x14ac:dyDescent="0.2">
      <c r="A287" s="175" t="s">
        <v>598</v>
      </c>
      <c r="B287" s="171" t="s">
        <v>462</v>
      </c>
      <c r="C287" s="171" t="s">
        <v>373</v>
      </c>
      <c r="D287" s="171" t="s">
        <v>599</v>
      </c>
      <c r="E287" s="171"/>
      <c r="F287" s="154">
        <f>SUM(F288)</f>
        <v>1600</v>
      </c>
    </row>
    <row r="288" spans="1:6" ht="25.5" x14ac:dyDescent="0.2">
      <c r="A288" s="156" t="s">
        <v>434</v>
      </c>
      <c r="B288" s="160" t="s">
        <v>462</v>
      </c>
      <c r="C288" s="160" t="s">
        <v>373</v>
      </c>
      <c r="D288" s="160" t="s">
        <v>599</v>
      </c>
      <c r="E288" s="160" t="s">
        <v>435</v>
      </c>
      <c r="F288" s="158">
        <v>1600</v>
      </c>
    </row>
    <row r="289" spans="1:6" s="155" customFormat="1" x14ac:dyDescent="0.2">
      <c r="A289" s="152" t="s">
        <v>600</v>
      </c>
      <c r="B289" s="171" t="s">
        <v>601</v>
      </c>
      <c r="C289" s="171" t="s">
        <v>373</v>
      </c>
      <c r="D289" s="171" t="s">
        <v>602</v>
      </c>
      <c r="E289" s="171"/>
      <c r="F289" s="154">
        <f>SUM(F290)</f>
        <v>358.5</v>
      </c>
    </row>
    <row r="290" spans="1:6" ht="25.5" x14ac:dyDescent="0.2">
      <c r="A290" s="156" t="s">
        <v>434</v>
      </c>
      <c r="B290" s="160" t="s">
        <v>462</v>
      </c>
      <c r="C290" s="160" t="s">
        <v>373</v>
      </c>
      <c r="D290" s="160" t="s">
        <v>602</v>
      </c>
      <c r="E290" s="160" t="s">
        <v>435</v>
      </c>
      <c r="F290" s="158">
        <v>358.5</v>
      </c>
    </row>
    <row r="291" spans="1:6" s="232" customFormat="1" ht="29.25" customHeight="1" x14ac:dyDescent="0.25">
      <c r="A291" s="177" t="s">
        <v>603</v>
      </c>
      <c r="B291" s="178" t="s">
        <v>406</v>
      </c>
      <c r="C291" s="178"/>
      <c r="D291" s="178"/>
      <c r="E291" s="178"/>
      <c r="F291" s="179">
        <f>SUM(F292)</f>
        <v>5000</v>
      </c>
    </row>
    <row r="292" spans="1:6" s="231" customFormat="1" ht="26.45" customHeight="1" x14ac:dyDescent="0.25">
      <c r="A292" s="194" t="s">
        <v>604</v>
      </c>
      <c r="B292" s="187" t="s">
        <v>406</v>
      </c>
      <c r="C292" s="187" t="s">
        <v>371</v>
      </c>
      <c r="D292" s="187"/>
      <c r="E292" s="187"/>
      <c r="F292" s="188">
        <f>SUM(F295+F293)</f>
        <v>5000</v>
      </c>
    </row>
    <row r="293" spans="1:6" s="155" customFormat="1" ht="25.5" x14ac:dyDescent="0.2">
      <c r="A293" s="221" t="s">
        <v>605</v>
      </c>
      <c r="B293" s="171" t="s">
        <v>406</v>
      </c>
      <c r="C293" s="171" t="s">
        <v>371</v>
      </c>
      <c r="D293" s="171" t="s">
        <v>606</v>
      </c>
      <c r="E293" s="171"/>
      <c r="F293" s="154">
        <f>SUM(F294)</f>
        <v>2000</v>
      </c>
    </row>
    <row r="294" spans="1:6" x14ac:dyDescent="0.2">
      <c r="A294" s="197" t="s">
        <v>607</v>
      </c>
      <c r="B294" s="160" t="s">
        <v>406</v>
      </c>
      <c r="C294" s="160" t="s">
        <v>371</v>
      </c>
      <c r="D294" s="160" t="s">
        <v>606</v>
      </c>
      <c r="E294" s="160" t="s">
        <v>608</v>
      </c>
      <c r="F294" s="158">
        <v>2000</v>
      </c>
    </row>
    <row r="295" spans="1:6" ht="25.5" x14ac:dyDescent="0.2">
      <c r="A295" s="221" t="s">
        <v>605</v>
      </c>
      <c r="B295" s="171" t="s">
        <v>406</v>
      </c>
      <c r="C295" s="171" t="s">
        <v>371</v>
      </c>
      <c r="D295" s="171" t="s">
        <v>609</v>
      </c>
      <c r="E295" s="171"/>
      <c r="F295" s="154">
        <f>SUM(F296)</f>
        <v>3000</v>
      </c>
    </row>
    <row r="296" spans="1:6" ht="12" customHeight="1" x14ac:dyDescent="0.2">
      <c r="A296" s="197" t="s">
        <v>607</v>
      </c>
      <c r="B296" s="160" t="s">
        <v>406</v>
      </c>
      <c r="C296" s="160" t="s">
        <v>371</v>
      </c>
      <c r="D296" s="160" t="s">
        <v>609</v>
      </c>
      <c r="E296" s="160" t="s">
        <v>608</v>
      </c>
      <c r="F296" s="158">
        <v>3000</v>
      </c>
    </row>
    <row r="297" spans="1:6" ht="20.25" customHeight="1" x14ac:dyDescent="0.2">
      <c r="A297" s="169" t="s">
        <v>610</v>
      </c>
      <c r="B297" s="144"/>
      <c r="C297" s="144"/>
      <c r="D297" s="144"/>
      <c r="E297" s="144"/>
      <c r="F297" s="145">
        <f>SUM(F10+F86+F105+F148+F194+F211+F275+F285+F291+F144+F73+F77)</f>
        <v>806738.92999999993</v>
      </c>
    </row>
  </sheetData>
  <mergeCells count="10"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9" fitToHeight="1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1"/>
  <sheetViews>
    <sheetView topLeftCell="A232" workbookViewId="0">
      <selection activeCell="I18" sqref="I18"/>
    </sheetView>
  </sheetViews>
  <sheetFormatPr defaultColWidth="9.140625" defaultRowHeight="12.75" x14ac:dyDescent="0.2"/>
  <cols>
    <col min="1" max="1" width="45.7109375" style="135" customWidth="1"/>
    <col min="2" max="2" width="5.28515625" style="233" customWidth="1"/>
    <col min="3" max="3" width="5.7109375" style="233" customWidth="1"/>
    <col min="4" max="4" width="12.85546875" style="233" customWidth="1"/>
    <col min="5" max="5" width="5" style="233" customWidth="1"/>
    <col min="6" max="6" width="11.7109375" style="199" customWidth="1"/>
    <col min="7" max="7" width="11.42578125" style="199" customWidth="1"/>
    <col min="8" max="254" width="9.140625" style="135"/>
    <col min="255" max="255" width="45.7109375" style="135" customWidth="1"/>
    <col min="256" max="256" width="5.28515625" style="135" customWidth="1"/>
    <col min="257" max="257" width="5.7109375" style="135" customWidth="1"/>
    <col min="258" max="258" width="12.85546875" style="135" customWidth="1"/>
    <col min="259" max="259" width="5" style="135" customWidth="1"/>
    <col min="260" max="260" width="11.7109375" style="135" customWidth="1"/>
    <col min="261" max="261" width="11.42578125" style="135" customWidth="1"/>
    <col min="262" max="510" width="9.140625" style="135"/>
    <col min="511" max="511" width="45.7109375" style="135" customWidth="1"/>
    <col min="512" max="512" width="5.28515625" style="135" customWidth="1"/>
    <col min="513" max="513" width="5.7109375" style="135" customWidth="1"/>
    <col min="514" max="514" width="12.85546875" style="135" customWidth="1"/>
    <col min="515" max="515" width="5" style="135" customWidth="1"/>
    <col min="516" max="516" width="11.7109375" style="135" customWidth="1"/>
    <col min="517" max="517" width="11.42578125" style="135" customWidth="1"/>
    <col min="518" max="766" width="9.140625" style="135"/>
    <col min="767" max="767" width="45.7109375" style="135" customWidth="1"/>
    <col min="768" max="768" width="5.28515625" style="135" customWidth="1"/>
    <col min="769" max="769" width="5.7109375" style="135" customWidth="1"/>
    <col min="770" max="770" width="12.85546875" style="135" customWidth="1"/>
    <col min="771" max="771" width="5" style="135" customWidth="1"/>
    <col min="772" max="772" width="11.7109375" style="135" customWidth="1"/>
    <col min="773" max="773" width="11.42578125" style="135" customWidth="1"/>
    <col min="774" max="1022" width="9.140625" style="135"/>
    <col min="1023" max="1023" width="45.7109375" style="135" customWidth="1"/>
    <col min="1024" max="1024" width="5.28515625" style="135" customWidth="1"/>
    <col min="1025" max="1025" width="5.7109375" style="135" customWidth="1"/>
    <col min="1026" max="1026" width="12.85546875" style="135" customWidth="1"/>
    <col min="1027" max="1027" width="5" style="135" customWidth="1"/>
    <col min="1028" max="1028" width="11.7109375" style="135" customWidth="1"/>
    <col min="1029" max="1029" width="11.42578125" style="135" customWidth="1"/>
    <col min="1030" max="1278" width="9.140625" style="135"/>
    <col min="1279" max="1279" width="45.7109375" style="135" customWidth="1"/>
    <col min="1280" max="1280" width="5.28515625" style="135" customWidth="1"/>
    <col min="1281" max="1281" width="5.7109375" style="135" customWidth="1"/>
    <col min="1282" max="1282" width="12.85546875" style="135" customWidth="1"/>
    <col min="1283" max="1283" width="5" style="135" customWidth="1"/>
    <col min="1284" max="1284" width="11.7109375" style="135" customWidth="1"/>
    <col min="1285" max="1285" width="11.42578125" style="135" customWidth="1"/>
    <col min="1286" max="1534" width="9.140625" style="135"/>
    <col min="1535" max="1535" width="45.7109375" style="135" customWidth="1"/>
    <col min="1536" max="1536" width="5.28515625" style="135" customWidth="1"/>
    <col min="1537" max="1537" width="5.7109375" style="135" customWidth="1"/>
    <col min="1538" max="1538" width="12.85546875" style="135" customWidth="1"/>
    <col min="1539" max="1539" width="5" style="135" customWidth="1"/>
    <col min="1540" max="1540" width="11.7109375" style="135" customWidth="1"/>
    <col min="1541" max="1541" width="11.42578125" style="135" customWidth="1"/>
    <col min="1542" max="1790" width="9.140625" style="135"/>
    <col min="1791" max="1791" width="45.7109375" style="135" customWidth="1"/>
    <col min="1792" max="1792" width="5.28515625" style="135" customWidth="1"/>
    <col min="1793" max="1793" width="5.7109375" style="135" customWidth="1"/>
    <col min="1794" max="1794" width="12.85546875" style="135" customWidth="1"/>
    <col min="1795" max="1795" width="5" style="135" customWidth="1"/>
    <col min="1796" max="1796" width="11.7109375" style="135" customWidth="1"/>
    <col min="1797" max="1797" width="11.42578125" style="135" customWidth="1"/>
    <col min="1798" max="2046" width="9.140625" style="135"/>
    <col min="2047" max="2047" width="45.7109375" style="135" customWidth="1"/>
    <col min="2048" max="2048" width="5.28515625" style="135" customWidth="1"/>
    <col min="2049" max="2049" width="5.7109375" style="135" customWidth="1"/>
    <col min="2050" max="2050" width="12.85546875" style="135" customWidth="1"/>
    <col min="2051" max="2051" width="5" style="135" customWidth="1"/>
    <col min="2052" max="2052" width="11.7109375" style="135" customWidth="1"/>
    <col min="2053" max="2053" width="11.42578125" style="135" customWidth="1"/>
    <col min="2054" max="2302" width="9.140625" style="135"/>
    <col min="2303" max="2303" width="45.7109375" style="135" customWidth="1"/>
    <col min="2304" max="2304" width="5.28515625" style="135" customWidth="1"/>
    <col min="2305" max="2305" width="5.7109375" style="135" customWidth="1"/>
    <col min="2306" max="2306" width="12.85546875" style="135" customWidth="1"/>
    <col min="2307" max="2307" width="5" style="135" customWidth="1"/>
    <col min="2308" max="2308" width="11.7109375" style="135" customWidth="1"/>
    <col min="2309" max="2309" width="11.42578125" style="135" customWidth="1"/>
    <col min="2310" max="2558" width="9.140625" style="135"/>
    <col min="2559" max="2559" width="45.7109375" style="135" customWidth="1"/>
    <col min="2560" max="2560" width="5.28515625" style="135" customWidth="1"/>
    <col min="2561" max="2561" width="5.7109375" style="135" customWidth="1"/>
    <col min="2562" max="2562" width="12.85546875" style="135" customWidth="1"/>
    <col min="2563" max="2563" width="5" style="135" customWidth="1"/>
    <col min="2564" max="2564" width="11.7109375" style="135" customWidth="1"/>
    <col min="2565" max="2565" width="11.42578125" style="135" customWidth="1"/>
    <col min="2566" max="2814" width="9.140625" style="135"/>
    <col min="2815" max="2815" width="45.7109375" style="135" customWidth="1"/>
    <col min="2816" max="2816" width="5.28515625" style="135" customWidth="1"/>
    <col min="2817" max="2817" width="5.7109375" style="135" customWidth="1"/>
    <col min="2818" max="2818" width="12.85546875" style="135" customWidth="1"/>
    <col min="2819" max="2819" width="5" style="135" customWidth="1"/>
    <col min="2820" max="2820" width="11.7109375" style="135" customWidth="1"/>
    <col min="2821" max="2821" width="11.42578125" style="135" customWidth="1"/>
    <col min="2822" max="3070" width="9.140625" style="135"/>
    <col min="3071" max="3071" width="45.7109375" style="135" customWidth="1"/>
    <col min="3072" max="3072" width="5.28515625" style="135" customWidth="1"/>
    <col min="3073" max="3073" width="5.7109375" style="135" customWidth="1"/>
    <col min="3074" max="3074" width="12.85546875" style="135" customWidth="1"/>
    <col min="3075" max="3075" width="5" style="135" customWidth="1"/>
    <col min="3076" max="3076" width="11.7109375" style="135" customWidth="1"/>
    <col min="3077" max="3077" width="11.42578125" style="135" customWidth="1"/>
    <col min="3078" max="3326" width="9.140625" style="135"/>
    <col min="3327" max="3327" width="45.7109375" style="135" customWidth="1"/>
    <col min="3328" max="3328" width="5.28515625" style="135" customWidth="1"/>
    <col min="3329" max="3329" width="5.7109375" style="135" customWidth="1"/>
    <col min="3330" max="3330" width="12.85546875" style="135" customWidth="1"/>
    <col min="3331" max="3331" width="5" style="135" customWidth="1"/>
    <col min="3332" max="3332" width="11.7109375" style="135" customWidth="1"/>
    <col min="3333" max="3333" width="11.42578125" style="135" customWidth="1"/>
    <col min="3334" max="3582" width="9.140625" style="135"/>
    <col min="3583" max="3583" width="45.7109375" style="135" customWidth="1"/>
    <col min="3584" max="3584" width="5.28515625" style="135" customWidth="1"/>
    <col min="3585" max="3585" width="5.7109375" style="135" customWidth="1"/>
    <col min="3586" max="3586" width="12.85546875" style="135" customWidth="1"/>
    <col min="3587" max="3587" width="5" style="135" customWidth="1"/>
    <col min="3588" max="3588" width="11.7109375" style="135" customWidth="1"/>
    <col min="3589" max="3589" width="11.42578125" style="135" customWidth="1"/>
    <col min="3590" max="3838" width="9.140625" style="135"/>
    <col min="3839" max="3839" width="45.7109375" style="135" customWidth="1"/>
    <col min="3840" max="3840" width="5.28515625" style="135" customWidth="1"/>
    <col min="3841" max="3841" width="5.7109375" style="135" customWidth="1"/>
    <col min="3842" max="3842" width="12.85546875" style="135" customWidth="1"/>
    <col min="3843" max="3843" width="5" style="135" customWidth="1"/>
    <col min="3844" max="3844" width="11.7109375" style="135" customWidth="1"/>
    <col min="3845" max="3845" width="11.42578125" style="135" customWidth="1"/>
    <col min="3846" max="4094" width="9.140625" style="135"/>
    <col min="4095" max="4095" width="45.7109375" style="135" customWidth="1"/>
    <col min="4096" max="4096" width="5.28515625" style="135" customWidth="1"/>
    <col min="4097" max="4097" width="5.7109375" style="135" customWidth="1"/>
    <col min="4098" max="4098" width="12.85546875" style="135" customWidth="1"/>
    <col min="4099" max="4099" width="5" style="135" customWidth="1"/>
    <col min="4100" max="4100" width="11.7109375" style="135" customWidth="1"/>
    <col min="4101" max="4101" width="11.42578125" style="135" customWidth="1"/>
    <col min="4102" max="4350" width="9.140625" style="135"/>
    <col min="4351" max="4351" width="45.7109375" style="135" customWidth="1"/>
    <col min="4352" max="4352" width="5.28515625" style="135" customWidth="1"/>
    <col min="4353" max="4353" width="5.7109375" style="135" customWidth="1"/>
    <col min="4354" max="4354" width="12.85546875" style="135" customWidth="1"/>
    <col min="4355" max="4355" width="5" style="135" customWidth="1"/>
    <col min="4356" max="4356" width="11.7109375" style="135" customWidth="1"/>
    <col min="4357" max="4357" width="11.42578125" style="135" customWidth="1"/>
    <col min="4358" max="4606" width="9.140625" style="135"/>
    <col min="4607" max="4607" width="45.7109375" style="135" customWidth="1"/>
    <col min="4608" max="4608" width="5.28515625" style="135" customWidth="1"/>
    <col min="4609" max="4609" width="5.7109375" style="135" customWidth="1"/>
    <col min="4610" max="4610" width="12.85546875" style="135" customWidth="1"/>
    <col min="4611" max="4611" width="5" style="135" customWidth="1"/>
    <col min="4612" max="4612" width="11.7109375" style="135" customWidth="1"/>
    <col min="4613" max="4613" width="11.42578125" style="135" customWidth="1"/>
    <col min="4614" max="4862" width="9.140625" style="135"/>
    <col min="4863" max="4863" width="45.7109375" style="135" customWidth="1"/>
    <col min="4864" max="4864" width="5.28515625" style="135" customWidth="1"/>
    <col min="4865" max="4865" width="5.7109375" style="135" customWidth="1"/>
    <col min="4866" max="4866" width="12.85546875" style="135" customWidth="1"/>
    <col min="4867" max="4867" width="5" style="135" customWidth="1"/>
    <col min="4868" max="4868" width="11.7109375" style="135" customWidth="1"/>
    <col min="4869" max="4869" width="11.42578125" style="135" customWidth="1"/>
    <col min="4870" max="5118" width="9.140625" style="135"/>
    <col min="5119" max="5119" width="45.7109375" style="135" customWidth="1"/>
    <col min="5120" max="5120" width="5.28515625" style="135" customWidth="1"/>
    <col min="5121" max="5121" width="5.7109375" style="135" customWidth="1"/>
    <col min="5122" max="5122" width="12.85546875" style="135" customWidth="1"/>
    <col min="5123" max="5123" width="5" style="135" customWidth="1"/>
    <col min="5124" max="5124" width="11.7109375" style="135" customWidth="1"/>
    <col min="5125" max="5125" width="11.42578125" style="135" customWidth="1"/>
    <col min="5126" max="5374" width="9.140625" style="135"/>
    <col min="5375" max="5375" width="45.7109375" style="135" customWidth="1"/>
    <col min="5376" max="5376" width="5.28515625" style="135" customWidth="1"/>
    <col min="5377" max="5377" width="5.7109375" style="135" customWidth="1"/>
    <col min="5378" max="5378" width="12.85546875" style="135" customWidth="1"/>
    <col min="5379" max="5379" width="5" style="135" customWidth="1"/>
    <col min="5380" max="5380" width="11.7109375" style="135" customWidth="1"/>
    <col min="5381" max="5381" width="11.42578125" style="135" customWidth="1"/>
    <col min="5382" max="5630" width="9.140625" style="135"/>
    <col min="5631" max="5631" width="45.7109375" style="135" customWidth="1"/>
    <col min="5632" max="5632" width="5.28515625" style="135" customWidth="1"/>
    <col min="5633" max="5633" width="5.7109375" style="135" customWidth="1"/>
    <col min="5634" max="5634" width="12.85546875" style="135" customWidth="1"/>
    <col min="5635" max="5635" width="5" style="135" customWidth="1"/>
    <col min="5636" max="5636" width="11.7109375" style="135" customWidth="1"/>
    <col min="5637" max="5637" width="11.42578125" style="135" customWidth="1"/>
    <col min="5638" max="5886" width="9.140625" style="135"/>
    <col min="5887" max="5887" width="45.7109375" style="135" customWidth="1"/>
    <col min="5888" max="5888" width="5.28515625" style="135" customWidth="1"/>
    <col min="5889" max="5889" width="5.7109375" style="135" customWidth="1"/>
    <col min="5890" max="5890" width="12.85546875" style="135" customWidth="1"/>
    <col min="5891" max="5891" width="5" style="135" customWidth="1"/>
    <col min="5892" max="5892" width="11.7109375" style="135" customWidth="1"/>
    <col min="5893" max="5893" width="11.42578125" style="135" customWidth="1"/>
    <col min="5894" max="6142" width="9.140625" style="135"/>
    <col min="6143" max="6143" width="45.7109375" style="135" customWidth="1"/>
    <col min="6144" max="6144" width="5.28515625" style="135" customWidth="1"/>
    <col min="6145" max="6145" width="5.7109375" style="135" customWidth="1"/>
    <col min="6146" max="6146" width="12.85546875" style="135" customWidth="1"/>
    <col min="6147" max="6147" width="5" style="135" customWidth="1"/>
    <col min="6148" max="6148" width="11.7109375" style="135" customWidth="1"/>
    <col min="6149" max="6149" width="11.42578125" style="135" customWidth="1"/>
    <col min="6150" max="6398" width="9.140625" style="135"/>
    <col min="6399" max="6399" width="45.7109375" style="135" customWidth="1"/>
    <col min="6400" max="6400" width="5.28515625" style="135" customWidth="1"/>
    <col min="6401" max="6401" width="5.7109375" style="135" customWidth="1"/>
    <col min="6402" max="6402" width="12.85546875" style="135" customWidth="1"/>
    <col min="6403" max="6403" width="5" style="135" customWidth="1"/>
    <col min="6404" max="6404" width="11.7109375" style="135" customWidth="1"/>
    <col min="6405" max="6405" width="11.42578125" style="135" customWidth="1"/>
    <col min="6406" max="6654" width="9.140625" style="135"/>
    <col min="6655" max="6655" width="45.7109375" style="135" customWidth="1"/>
    <col min="6656" max="6656" width="5.28515625" style="135" customWidth="1"/>
    <col min="6657" max="6657" width="5.7109375" style="135" customWidth="1"/>
    <col min="6658" max="6658" width="12.85546875" style="135" customWidth="1"/>
    <col min="6659" max="6659" width="5" style="135" customWidth="1"/>
    <col min="6660" max="6660" width="11.7109375" style="135" customWidth="1"/>
    <col min="6661" max="6661" width="11.42578125" style="135" customWidth="1"/>
    <col min="6662" max="6910" width="9.140625" style="135"/>
    <col min="6911" max="6911" width="45.7109375" style="135" customWidth="1"/>
    <col min="6912" max="6912" width="5.28515625" style="135" customWidth="1"/>
    <col min="6913" max="6913" width="5.7109375" style="135" customWidth="1"/>
    <col min="6914" max="6914" width="12.85546875" style="135" customWidth="1"/>
    <col min="6915" max="6915" width="5" style="135" customWidth="1"/>
    <col min="6916" max="6916" width="11.7109375" style="135" customWidth="1"/>
    <col min="6917" max="6917" width="11.42578125" style="135" customWidth="1"/>
    <col min="6918" max="7166" width="9.140625" style="135"/>
    <col min="7167" max="7167" width="45.7109375" style="135" customWidth="1"/>
    <col min="7168" max="7168" width="5.28515625" style="135" customWidth="1"/>
    <col min="7169" max="7169" width="5.7109375" style="135" customWidth="1"/>
    <col min="7170" max="7170" width="12.85546875" style="135" customWidth="1"/>
    <col min="7171" max="7171" width="5" style="135" customWidth="1"/>
    <col min="7172" max="7172" width="11.7109375" style="135" customWidth="1"/>
    <col min="7173" max="7173" width="11.42578125" style="135" customWidth="1"/>
    <col min="7174" max="7422" width="9.140625" style="135"/>
    <col min="7423" max="7423" width="45.7109375" style="135" customWidth="1"/>
    <col min="7424" max="7424" width="5.28515625" style="135" customWidth="1"/>
    <col min="7425" max="7425" width="5.7109375" style="135" customWidth="1"/>
    <col min="7426" max="7426" width="12.85546875" style="135" customWidth="1"/>
    <col min="7427" max="7427" width="5" style="135" customWidth="1"/>
    <col min="7428" max="7428" width="11.7109375" style="135" customWidth="1"/>
    <col min="7429" max="7429" width="11.42578125" style="135" customWidth="1"/>
    <col min="7430" max="7678" width="9.140625" style="135"/>
    <col min="7679" max="7679" width="45.7109375" style="135" customWidth="1"/>
    <col min="7680" max="7680" width="5.28515625" style="135" customWidth="1"/>
    <col min="7681" max="7681" width="5.7109375" style="135" customWidth="1"/>
    <col min="7682" max="7682" width="12.85546875" style="135" customWidth="1"/>
    <col min="7683" max="7683" width="5" style="135" customWidth="1"/>
    <col min="7684" max="7684" width="11.7109375" style="135" customWidth="1"/>
    <col min="7685" max="7685" width="11.42578125" style="135" customWidth="1"/>
    <col min="7686" max="7934" width="9.140625" style="135"/>
    <col min="7935" max="7935" width="45.7109375" style="135" customWidth="1"/>
    <col min="7936" max="7936" width="5.28515625" style="135" customWidth="1"/>
    <col min="7937" max="7937" width="5.7109375" style="135" customWidth="1"/>
    <col min="7938" max="7938" width="12.85546875" style="135" customWidth="1"/>
    <col min="7939" max="7939" width="5" style="135" customWidth="1"/>
    <col min="7940" max="7940" width="11.7109375" style="135" customWidth="1"/>
    <col min="7941" max="7941" width="11.42578125" style="135" customWidth="1"/>
    <col min="7942" max="8190" width="9.140625" style="135"/>
    <col min="8191" max="8191" width="45.7109375" style="135" customWidth="1"/>
    <col min="8192" max="8192" width="5.28515625" style="135" customWidth="1"/>
    <col min="8193" max="8193" width="5.7109375" style="135" customWidth="1"/>
    <col min="8194" max="8194" width="12.85546875" style="135" customWidth="1"/>
    <col min="8195" max="8195" width="5" style="135" customWidth="1"/>
    <col min="8196" max="8196" width="11.7109375" style="135" customWidth="1"/>
    <col min="8197" max="8197" width="11.42578125" style="135" customWidth="1"/>
    <col min="8198" max="8446" width="9.140625" style="135"/>
    <col min="8447" max="8447" width="45.7109375" style="135" customWidth="1"/>
    <col min="8448" max="8448" width="5.28515625" style="135" customWidth="1"/>
    <col min="8449" max="8449" width="5.7109375" style="135" customWidth="1"/>
    <col min="8450" max="8450" width="12.85546875" style="135" customWidth="1"/>
    <col min="8451" max="8451" width="5" style="135" customWidth="1"/>
    <col min="8452" max="8452" width="11.7109375" style="135" customWidth="1"/>
    <col min="8453" max="8453" width="11.42578125" style="135" customWidth="1"/>
    <col min="8454" max="8702" width="9.140625" style="135"/>
    <col min="8703" max="8703" width="45.7109375" style="135" customWidth="1"/>
    <col min="8704" max="8704" width="5.28515625" style="135" customWidth="1"/>
    <col min="8705" max="8705" width="5.7109375" style="135" customWidth="1"/>
    <col min="8706" max="8706" width="12.85546875" style="135" customWidth="1"/>
    <col min="8707" max="8707" width="5" style="135" customWidth="1"/>
    <col min="8708" max="8708" width="11.7109375" style="135" customWidth="1"/>
    <col min="8709" max="8709" width="11.42578125" style="135" customWidth="1"/>
    <col min="8710" max="8958" width="9.140625" style="135"/>
    <col min="8959" max="8959" width="45.7109375" style="135" customWidth="1"/>
    <col min="8960" max="8960" width="5.28515625" style="135" customWidth="1"/>
    <col min="8961" max="8961" width="5.7109375" style="135" customWidth="1"/>
    <col min="8962" max="8962" width="12.85546875" style="135" customWidth="1"/>
    <col min="8963" max="8963" width="5" style="135" customWidth="1"/>
    <col min="8964" max="8964" width="11.7109375" style="135" customWidth="1"/>
    <col min="8965" max="8965" width="11.42578125" style="135" customWidth="1"/>
    <col min="8966" max="9214" width="9.140625" style="135"/>
    <col min="9215" max="9215" width="45.7109375" style="135" customWidth="1"/>
    <col min="9216" max="9216" width="5.28515625" style="135" customWidth="1"/>
    <col min="9217" max="9217" width="5.7109375" style="135" customWidth="1"/>
    <col min="9218" max="9218" width="12.85546875" style="135" customWidth="1"/>
    <col min="9219" max="9219" width="5" style="135" customWidth="1"/>
    <col min="9220" max="9220" width="11.7109375" style="135" customWidth="1"/>
    <col min="9221" max="9221" width="11.42578125" style="135" customWidth="1"/>
    <col min="9222" max="9470" width="9.140625" style="135"/>
    <col min="9471" max="9471" width="45.7109375" style="135" customWidth="1"/>
    <col min="9472" max="9472" width="5.28515625" style="135" customWidth="1"/>
    <col min="9473" max="9473" width="5.7109375" style="135" customWidth="1"/>
    <col min="9474" max="9474" width="12.85546875" style="135" customWidth="1"/>
    <col min="9475" max="9475" width="5" style="135" customWidth="1"/>
    <col min="9476" max="9476" width="11.7109375" style="135" customWidth="1"/>
    <col min="9477" max="9477" width="11.42578125" style="135" customWidth="1"/>
    <col min="9478" max="9726" width="9.140625" style="135"/>
    <col min="9727" max="9727" width="45.7109375" style="135" customWidth="1"/>
    <col min="9728" max="9728" width="5.28515625" style="135" customWidth="1"/>
    <col min="9729" max="9729" width="5.7109375" style="135" customWidth="1"/>
    <col min="9730" max="9730" width="12.85546875" style="135" customWidth="1"/>
    <col min="9731" max="9731" width="5" style="135" customWidth="1"/>
    <col min="9732" max="9732" width="11.7109375" style="135" customWidth="1"/>
    <col min="9733" max="9733" width="11.42578125" style="135" customWidth="1"/>
    <col min="9734" max="9982" width="9.140625" style="135"/>
    <col min="9983" max="9983" width="45.7109375" style="135" customWidth="1"/>
    <col min="9984" max="9984" width="5.28515625" style="135" customWidth="1"/>
    <col min="9985" max="9985" width="5.7109375" style="135" customWidth="1"/>
    <col min="9986" max="9986" width="12.85546875" style="135" customWidth="1"/>
    <col min="9987" max="9987" width="5" style="135" customWidth="1"/>
    <col min="9988" max="9988" width="11.7109375" style="135" customWidth="1"/>
    <col min="9989" max="9989" width="11.42578125" style="135" customWidth="1"/>
    <col min="9990" max="10238" width="9.140625" style="135"/>
    <col min="10239" max="10239" width="45.7109375" style="135" customWidth="1"/>
    <col min="10240" max="10240" width="5.28515625" style="135" customWidth="1"/>
    <col min="10241" max="10241" width="5.7109375" style="135" customWidth="1"/>
    <col min="10242" max="10242" width="12.85546875" style="135" customWidth="1"/>
    <col min="10243" max="10243" width="5" style="135" customWidth="1"/>
    <col min="10244" max="10244" width="11.7109375" style="135" customWidth="1"/>
    <col min="10245" max="10245" width="11.42578125" style="135" customWidth="1"/>
    <col min="10246" max="10494" width="9.140625" style="135"/>
    <col min="10495" max="10495" width="45.7109375" style="135" customWidth="1"/>
    <col min="10496" max="10496" width="5.28515625" style="135" customWidth="1"/>
    <col min="10497" max="10497" width="5.7109375" style="135" customWidth="1"/>
    <col min="10498" max="10498" width="12.85546875" style="135" customWidth="1"/>
    <col min="10499" max="10499" width="5" style="135" customWidth="1"/>
    <col min="10500" max="10500" width="11.7109375" style="135" customWidth="1"/>
    <col min="10501" max="10501" width="11.42578125" style="135" customWidth="1"/>
    <col min="10502" max="10750" width="9.140625" style="135"/>
    <col min="10751" max="10751" width="45.7109375" style="135" customWidth="1"/>
    <col min="10752" max="10752" width="5.28515625" style="135" customWidth="1"/>
    <col min="10753" max="10753" width="5.7109375" style="135" customWidth="1"/>
    <col min="10754" max="10754" width="12.85546875" style="135" customWidth="1"/>
    <col min="10755" max="10755" width="5" style="135" customWidth="1"/>
    <col min="10756" max="10756" width="11.7109375" style="135" customWidth="1"/>
    <col min="10757" max="10757" width="11.42578125" style="135" customWidth="1"/>
    <col min="10758" max="11006" width="9.140625" style="135"/>
    <col min="11007" max="11007" width="45.7109375" style="135" customWidth="1"/>
    <col min="11008" max="11008" width="5.28515625" style="135" customWidth="1"/>
    <col min="11009" max="11009" width="5.7109375" style="135" customWidth="1"/>
    <col min="11010" max="11010" width="12.85546875" style="135" customWidth="1"/>
    <col min="11011" max="11011" width="5" style="135" customWidth="1"/>
    <col min="11012" max="11012" width="11.7109375" style="135" customWidth="1"/>
    <col min="11013" max="11013" width="11.42578125" style="135" customWidth="1"/>
    <col min="11014" max="11262" width="9.140625" style="135"/>
    <col min="11263" max="11263" width="45.7109375" style="135" customWidth="1"/>
    <col min="11264" max="11264" width="5.28515625" style="135" customWidth="1"/>
    <col min="11265" max="11265" width="5.7109375" style="135" customWidth="1"/>
    <col min="11266" max="11266" width="12.85546875" style="135" customWidth="1"/>
    <col min="11267" max="11267" width="5" style="135" customWidth="1"/>
    <col min="11268" max="11268" width="11.7109375" style="135" customWidth="1"/>
    <col min="11269" max="11269" width="11.42578125" style="135" customWidth="1"/>
    <col min="11270" max="11518" width="9.140625" style="135"/>
    <col min="11519" max="11519" width="45.7109375" style="135" customWidth="1"/>
    <col min="11520" max="11520" width="5.28515625" style="135" customWidth="1"/>
    <col min="11521" max="11521" width="5.7109375" style="135" customWidth="1"/>
    <col min="11522" max="11522" width="12.85546875" style="135" customWidth="1"/>
    <col min="11523" max="11523" width="5" style="135" customWidth="1"/>
    <col min="11524" max="11524" width="11.7109375" style="135" customWidth="1"/>
    <col min="11525" max="11525" width="11.42578125" style="135" customWidth="1"/>
    <col min="11526" max="11774" width="9.140625" style="135"/>
    <col min="11775" max="11775" width="45.7109375" style="135" customWidth="1"/>
    <col min="11776" max="11776" width="5.28515625" style="135" customWidth="1"/>
    <col min="11777" max="11777" width="5.7109375" style="135" customWidth="1"/>
    <col min="11778" max="11778" width="12.85546875" style="135" customWidth="1"/>
    <col min="11779" max="11779" width="5" style="135" customWidth="1"/>
    <col min="11780" max="11780" width="11.7109375" style="135" customWidth="1"/>
    <col min="11781" max="11781" width="11.42578125" style="135" customWidth="1"/>
    <col min="11782" max="12030" width="9.140625" style="135"/>
    <col min="12031" max="12031" width="45.7109375" style="135" customWidth="1"/>
    <col min="12032" max="12032" width="5.28515625" style="135" customWidth="1"/>
    <col min="12033" max="12033" width="5.7109375" style="135" customWidth="1"/>
    <col min="12034" max="12034" width="12.85546875" style="135" customWidth="1"/>
    <col min="12035" max="12035" width="5" style="135" customWidth="1"/>
    <col min="12036" max="12036" width="11.7109375" style="135" customWidth="1"/>
    <col min="12037" max="12037" width="11.42578125" style="135" customWidth="1"/>
    <col min="12038" max="12286" width="9.140625" style="135"/>
    <col min="12287" max="12287" width="45.7109375" style="135" customWidth="1"/>
    <col min="12288" max="12288" width="5.28515625" style="135" customWidth="1"/>
    <col min="12289" max="12289" width="5.7109375" style="135" customWidth="1"/>
    <col min="12290" max="12290" width="12.85546875" style="135" customWidth="1"/>
    <col min="12291" max="12291" width="5" style="135" customWidth="1"/>
    <col min="12292" max="12292" width="11.7109375" style="135" customWidth="1"/>
    <col min="12293" max="12293" width="11.42578125" style="135" customWidth="1"/>
    <col min="12294" max="12542" width="9.140625" style="135"/>
    <col min="12543" max="12543" width="45.7109375" style="135" customWidth="1"/>
    <col min="12544" max="12544" width="5.28515625" style="135" customWidth="1"/>
    <col min="12545" max="12545" width="5.7109375" style="135" customWidth="1"/>
    <col min="12546" max="12546" width="12.85546875" style="135" customWidth="1"/>
    <col min="12547" max="12547" width="5" style="135" customWidth="1"/>
    <col min="12548" max="12548" width="11.7109375" style="135" customWidth="1"/>
    <col min="12549" max="12549" width="11.42578125" style="135" customWidth="1"/>
    <col min="12550" max="12798" width="9.140625" style="135"/>
    <col min="12799" max="12799" width="45.7109375" style="135" customWidth="1"/>
    <col min="12800" max="12800" width="5.28515625" style="135" customWidth="1"/>
    <col min="12801" max="12801" width="5.7109375" style="135" customWidth="1"/>
    <col min="12802" max="12802" width="12.85546875" style="135" customWidth="1"/>
    <col min="12803" max="12803" width="5" style="135" customWidth="1"/>
    <col min="12804" max="12804" width="11.7109375" style="135" customWidth="1"/>
    <col min="12805" max="12805" width="11.42578125" style="135" customWidth="1"/>
    <col min="12806" max="13054" width="9.140625" style="135"/>
    <col min="13055" max="13055" width="45.7109375" style="135" customWidth="1"/>
    <col min="13056" max="13056" width="5.28515625" style="135" customWidth="1"/>
    <col min="13057" max="13057" width="5.7109375" style="135" customWidth="1"/>
    <col min="13058" max="13058" width="12.85546875" style="135" customWidth="1"/>
    <col min="13059" max="13059" width="5" style="135" customWidth="1"/>
    <col min="13060" max="13060" width="11.7109375" style="135" customWidth="1"/>
    <col min="13061" max="13061" width="11.42578125" style="135" customWidth="1"/>
    <col min="13062" max="13310" width="9.140625" style="135"/>
    <col min="13311" max="13311" width="45.7109375" style="135" customWidth="1"/>
    <col min="13312" max="13312" width="5.28515625" style="135" customWidth="1"/>
    <col min="13313" max="13313" width="5.7109375" style="135" customWidth="1"/>
    <col min="13314" max="13314" width="12.85546875" style="135" customWidth="1"/>
    <col min="13315" max="13315" width="5" style="135" customWidth="1"/>
    <col min="13316" max="13316" width="11.7109375" style="135" customWidth="1"/>
    <col min="13317" max="13317" width="11.42578125" style="135" customWidth="1"/>
    <col min="13318" max="13566" width="9.140625" style="135"/>
    <col min="13567" max="13567" width="45.7109375" style="135" customWidth="1"/>
    <col min="13568" max="13568" width="5.28515625" style="135" customWidth="1"/>
    <col min="13569" max="13569" width="5.7109375" style="135" customWidth="1"/>
    <col min="13570" max="13570" width="12.85546875" style="135" customWidth="1"/>
    <col min="13571" max="13571" width="5" style="135" customWidth="1"/>
    <col min="13572" max="13572" width="11.7109375" style="135" customWidth="1"/>
    <col min="13573" max="13573" width="11.42578125" style="135" customWidth="1"/>
    <col min="13574" max="13822" width="9.140625" style="135"/>
    <col min="13823" max="13823" width="45.7109375" style="135" customWidth="1"/>
    <col min="13824" max="13824" width="5.28515625" style="135" customWidth="1"/>
    <col min="13825" max="13825" width="5.7109375" style="135" customWidth="1"/>
    <col min="13826" max="13826" width="12.85546875" style="135" customWidth="1"/>
    <col min="13827" max="13827" width="5" style="135" customWidth="1"/>
    <col min="13828" max="13828" width="11.7109375" style="135" customWidth="1"/>
    <col min="13829" max="13829" width="11.42578125" style="135" customWidth="1"/>
    <col min="13830" max="14078" width="9.140625" style="135"/>
    <col min="14079" max="14079" width="45.7109375" style="135" customWidth="1"/>
    <col min="14080" max="14080" width="5.28515625" style="135" customWidth="1"/>
    <col min="14081" max="14081" width="5.7109375" style="135" customWidth="1"/>
    <col min="14082" max="14082" width="12.85546875" style="135" customWidth="1"/>
    <col min="14083" max="14083" width="5" style="135" customWidth="1"/>
    <col min="14084" max="14084" width="11.7109375" style="135" customWidth="1"/>
    <col min="14085" max="14085" width="11.42578125" style="135" customWidth="1"/>
    <col min="14086" max="14334" width="9.140625" style="135"/>
    <col min="14335" max="14335" width="45.7109375" style="135" customWidth="1"/>
    <col min="14336" max="14336" width="5.28515625" style="135" customWidth="1"/>
    <col min="14337" max="14337" width="5.7109375" style="135" customWidth="1"/>
    <col min="14338" max="14338" width="12.85546875" style="135" customWidth="1"/>
    <col min="14339" max="14339" width="5" style="135" customWidth="1"/>
    <col min="14340" max="14340" width="11.7109375" style="135" customWidth="1"/>
    <col min="14341" max="14341" width="11.42578125" style="135" customWidth="1"/>
    <col min="14342" max="14590" width="9.140625" style="135"/>
    <col min="14591" max="14591" width="45.7109375" style="135" customWidth="1"/>
    <col min="14592" max="14592" width="5.28515625" style="135" customWidth="1"/>
    <col min="14593" max="14593" width="5.7109375" style="135" customWidth="1"/>
    <col min="14594" max="14594" width="12.85546875" style="135" customWidth="1"/>
    <col min="14595" max="14595" width="5" style="135" customWidth="1"/>
    <col min="14596" max="14596" width="11.7109375" style="135" customWidth="1"/>
    <col min="14597" max="14597" width="11.42578125" style="135" customWidth="1"/>
    <col min="14598" max="14846" width="9.140625" style="135"/>
    <col min="14847" max="14847" width="45.7109375" style="135" customWidth="1"/>
    <col min="14848" max="14848" width="5.28515625" style="135" customWidth="1"/>
    <col min="14849" max="14849" width="5.7109375" style="135" customWidth="1"/>
    <col min="14850" max="14850" width="12.85546875" style="135" customWidth="1"/>
    <col min="14851" max="14851" width="5" style="135" customWidth="1"/>
    <col min="14852" max="14852" width="11.7109375" style="135" customWidth="1"/>
    <col min="14853" max="14853" width="11.42578125" style="135" customWidth="1"/>
    <col min="14854" max="15102" width="9.140625" style="135"/>
    <col min="15103" max="15103" width="45.7109375" style="135" customWidth="1"/>
    <col min="15104" max="15104" width="5.28515625" style="135" customWidth="1"/>
    <col min="15105" max="15105" width="5.7109375" style="135" customWidth="1"/>
    <col min="15106" max="15106" width="12.85546875" style="135" customWidth="1"/>
    <col min="15107" max="15107" width="5" style="135" customWidth="1"/>
    <col min="15108" max="15108" width="11.7109375" style="135" customWidth="1"/>
    <col min="15109" max="15109" width="11.42578125" style="135" customWidth="1"/>
    <col min="15110" max="15358" width="9.140625" style="135"/>
    <col min="15359" max="15359" width="45.7109375" style="135" customWidth="1"/>
    <col min="15360" max="15360" width="5.28515625" style="135" customWidth="1"/>
    <col min="15361" max="15361" width="5.7109375" style="135" customWidth="1"/>
    <col min="15362" max="15362" width="12.85546875" style="135" customWidth="1"/>
    <col min="15363" max="15363" width="5" style="135" customWidth="1"/>
    <col min="15364" max="15364" width="11.7109375" style="135" customWidth="1"/>
    <col min="15365" max="15365" width="11.42578125" style="135" customWidth="1"/>
    <col min="15366" max="15614" width="9.140625" style="135"/>
    <col min="15615" max="15615" width="45.7109375" style="135" customWidth="1"/>
    <col min="15616" max="15616" width="5.28515625" style="135" customWidth="1"/>
    <col min="15617" max="15617" width="5.7109375" style="135" customWidth="1"/>
    <col min="15618" max="15618" width="12.85546875" style="135" customWidth="1"/>
    <col min="15619" max="15619" width="5" style="135" customWidth="1"/>
    <col min="15620" max="15620" width="11.7109375" style="135" customWidth="1"/>
    <col min="15621" max="15621" width="11.42578125" style="135" customWidth="1"/>
    <col min="15622" max="15870" width="9.140625" style="135"/>
    <col min="15871" max="15871" width="45.7109375" style="135" customWidth="1"/>
    <col min="15872" max="15872" width="5.28515625" style="135" customWidth="1"/>
    <col min="15873" max="15873" width="5.7109375" style="135" customWidth="1"/>
    <col min="15874" max="15874" width="12.85546875" style="135" customWidth="1"/>
    <col min="15875" max="15875" width="5" style="135" customWidth="1"/>
    <col min="15876" max="15876" width="11.7109375" style="135" customWidth="1"/>
    <col min="15877" max="15877" width="11.42578125" style="135" customWidth="1"/>
    <col min="15878" max="16126" width="9.140625" style="135"/>
    <col min="16127" max="16127" width="45.7109375" style="135" customWidth="1"/>
    <col min="16128" max="16128" width="5.28515625" style="135" customWidth="1"/>
    <col min="16129" max="16129" width="5.7109375" style="135" customWidth="1"/>
    <col min="16130" max="16130" width="12.85546875" style="135" customWidth="1"/>
    <col min="16131" max="16131" width="5" style="135" customWidth="1"/>
    <col min="16132" max="16132" width="11.7109375" style="135" customWidth="1"/>
    <col min="16133" max="16133" width="11.42578125" style="135" customWidth="1"/>
    <col min="16134" max="16384" width="9.140625" style="135"/>
  </cols>
  <sheetData>
    <row r="1" spans="1:11" ht="15" x14ac:dyDescent="0.25">
      <c r="A1" s="457" t="s">
        <v>611</v>
      </c>
      <c r="B1" s="457"/>
      <c r="C1" s="457"/>
      <c r="D1" s="457"/>
      <c r="E1" s="457"/>
      <c r="F1" s="457"/>
      <c r="G1" s="458"/>
    </row>
    <row r="2" spans="1:11" ht="15" x14ac:dyDescent="0.25">
      <c r="A2" s="452" t="s">
        <v>358</v>
      </c>
      <c r="B2" s="452"/>
      <c r="C2" s="452"/>
      <c r="D2" s="452"/>
      <c r="E2" s="452"/>
      <c r="F2" s="452"/>
      <c r="G2" s="459"/>
    </row>
    <row r="3" spans="1:11" ht="15" x14ac:dyDescent="0.25">
      <c r="A3" s="452" t="s">
        <v>612</v>
      </c>
      <c r="B3" s="452"/>
      <c r="C3" s="452"/>
      <c r="D3" s="452"/>
      <c r="E3" s="452"/>
      <c r="F3" s="452"/>
      <c r="G3" s="459"/>
    </row>
    <row r="4" spans="1:11" x14ac:dyDescent="0.2">
      <c r="A4" s="136"/>
      <c r="B4" s="136"/>
      <c r="C4" s="136"/>
      <c r="D4" s="136"/>
      <c r="E4" s="136"/>
      <c r="F4" s="137"/>
      <c r="G4" s="137"/>
    </row>
    <row r="5" spans="1:11" ht="18.75" x14ac:dyDescent="0.3">
      <c r="A5" s="453" t="s">
        <v>613</v>
      </c>
      <c r="B5" s="453"/>
      <c r="C5" s="453"/>
      <c r="D5" s="453"/>
      <c r="E5" s="453"/>
      <c r="F5" s="453"/>
      <c r="G5" s="459"/>
    </row>
    <row r="6" spans="1:11" ht="18.75" x14ac:dyDescent="0.3">
      <c r="A6" s="138"/>
      <c r="B6" s="138"/>
      <c r="C6" s="138"/>
      <c r="D6" s="138"/>
      <c r="E6" s="138"/>
      <c r="F6" s="139"/>
      <c r="G6" s="139" t="s">
        <v>4</v>
      </c>
    </row>
    <row r="7" spans="1:11" x14ac:dyDescent="0.2">
      <c r="A7" s="454" t="s">
        <v>6</v>
      </c>
      <c r="B7" s="455" t="s">
        <v>361</v>
      </c>
      <c r="C7" s="455" t="s">
        <v>362</v>
      </c>
      <c r="D7" s="455" t="s">
        <v>363</v>
      </c>
      <c r="E7" s="455" t="s">
        <v>364</v>
      </c>
      <c r="F7" s="456" t="s">
        <v>239</v>
      </c>
      <c r="G7" s="456" t="s">
        <v>240</v>
      </c>
    </row>
    <row r="8" spans="1:11" x14ac:dyDescent="0.2">
      <c r="A8" s="454"/>
      <c r="B8" s="455"/>
      <c r="C8" s="455"/>
      <c r="D8" s="455"/>
      <c r="E8" s="455"/>
      <c r="F8" s="456"/>
      <c r="G8" s="456"/>
    </row>
    <row r="9" spans="1:11" x14ac:dyDescent="0.2">
      <c r="A9" s="140">
        <v>1</v>
      </c>
      <c r="B9" s="141" t="s">
        <v>366</v>
      </c>
      <c r="C9" s="141" t="s">
        <v>367</v>
      </c>
      <c r="D9" s="141" t="s">
        <v>368</v>
      </c>
      <c r="E9" s="141" t="s">
        <v>369</v>
      </c>
      <c r="F9" s="142">
        <v>6</v>
      </c>
      <c r="G9" s="142">
        <v>7</v>
      </c>
    </row>
    <row r="10" spans="1:11" ht="15.75" x14ac:dyDescent="0.25">
      <c r="A10" s="143" t="s">
        <v>370</v>
      </c>
      <c r="B10" s="144" t="s">
        <v>371</v>
      </c>
      <c r="C10" s="144"/>
      <c r="D10" s="144"/>
      <c r="E10" s="144"/>
      <c r="F10" s="145">
        <f>SUM(F11+F15+F20+F33+F37+F30)</f>
        <v>105407.79</v>
      </c>
      <c r="G10" s="145">
        <f>SUM(G11+G15+G20+G33+G37+G30)</f>
        <v>105661.99</v>
      </c>
    </row>
    <row r="11" spans="1:11" ht="27" customHeight="1" x14ac:dyDescent="0.2">
      <c r="A11" s="146" t="s">
        <v>372</v>
      </c>
      <c r="B11" s="147" t="s">
        <v>371</v>
      </c>
      <c r="C11" s="147" t="s">
        <v>373</v>
      </c>
      <c r="D11" s="147"/>
      <c r="E11" s="147"/>
      <c r="F11" s="148">
        <f>SUM(F14)</f>
        <v>1946.78</v>
      </c>
      <c r="G11" s="148">
        <f>SUM(G14)</f>
        <v>1946.78</v>
      </c>
      <c r="H11" s="199"/>
      <c r="I11" s="199"/>
      <c r="J11" s="199"/>
      <c r="K11" s="199"/>
    </row>
    <row r="12" spans="1:11" ht="27" x14ac:dyDescent="0.25">
      <c r="A12" s="149" t="s">
        <v>374</v>
      </c>
      <c r="B12" s="150" t="s">
        <v>371</v>
      </c>
      <c r="C12" s="150" t="s">
        <v>373</v>
      </c>
      <c r="D12" s="150" t="s">
        <v>375</v>
      </c>
      <c r="E12" s="150"/>
      <c r="F12" s="151">
        <f>SUM(F14)</f>
        <v>1946.78</v>
      </c>
      <c r="G12" s="151">
        <f>SUM(G14)</f>
        <v>1946.78</v>
      </c>
    </row>
    <row r="13" spans="1:11" s="155" customFormat="1" ht="25.5" x14ac:dyDescent="0.2">
      <c r="A13" s="152" t="s">
        <v>376</v>
      </c>
      <c r="B13" s="153" t="s">
        <v>371</v>
      </c>
      <c r="C13" s="153" t="s">
        <v>373</v>
      </c>
      <c r="D13" s="153" t="s">
        <v>375</v>
      </c>
      <c r="E13" s="153"/>
      <c r="F13" s="154">
        <f>SUM(F14)</f>
        <v>1946.78</v>
      </c>
      <c r="G13" s="154">
        <f>SUM(G14)</f>
        <v>1946.78</v>
      </c>
    </row>
    <row r="14" spans="1:11" ht="63.75" x14ac:dyDescent="0.2">
      <c r="A14" s="166" t="s">
        <v>377</v>
      </c>
      <c r="B14" s="157" t="s">
        <v>371</v>
      </c>
      <c r="C14" s="157" t="s">
        <v>373</v>
      </c>
      <c r="D14" s="157" t="s">
        <v>375</v>
      </c>
      <c r="E14" s="157" t="s">
        <v>378</v>
      </c>
      <c r="F14" s="158">
        <v>1946.78</v>
      </c>
      <c r="G14" s="158">
        <v>1946.78</v>
      </c>
    </row>
    <row r="15" spans="1:11" ht="28.5" x14ac:dyDescent="0.2">
      <c r="A15" s="234" t="s">
        <v>379</v>
      </c>
      <c r="B15" s="147" t="s">
        <v>371</v>
      </c>
      <c r="C15" s="147" t="s">
        <v>380</v>
      </c>
      <c r="D15" s="147"/>
      <c r="E15" s="147"/>
      <c r="F15" s="148">
        <f t="shared" ref="F15:G16" si="0">SUM(F16)</f>
        <v>4996.29</v>
      </c>
      <c r="G15" s="148">
        <f t="shared" si="0"/>
        <v>4996.29</v>
      </c>
    </row>
    <row r="16" spans="1:11" s="159" customFormat="1" ht="27" x14ac:dyDescent="0.25">
      <c r="A16" s="219" t="s">
        <v>374</v>
      </c>
      <c r="B16" s="150" t="s">
        <v>371</v>
      </c>
      <c r="C16" s="150" t="s">
        <v>380</v>
      </c>
      <c r="D16" s="150" t="s">
        <v>381</v>
      </c>
      <c r="E16" s="150"/>
      <c r="F16" s="151">
        <f t="shared" si="0"/>
        <v>4996.29</v>
      </c>
      <c r="G16" s="151">
        <f t="shared" si="0"/>
        <v>4996.29</v>
      </c>
    </row>
    <row r="17" spans="1:7" x14ac:dyDescent="0.2">
      <c r="A17" s="166" t="s">
        <v>382</v>
      </c>
      <c r="B17" s="157" t="s">
        <v>371</v>
      </c>
      <c r="C17" s="157" t="s">
        <v>380</v>
      </c>
      <c r="D17" s="157" t="s">
        <v>381</v>
      </c>
      <c r="E17" s="157"/>
      <c r="F17" s="158">
        <f>SUM(F18+F19)</f>
        <v>4996.29</v>
      </c>
      <c r="G17" s="158">
        <f>SUM(G18+G19)</f>
        <v>4996.29</v>
      </c>
    </row>
    <row r="18" spans="1:7" s="155" customFormat="1" ht="63.75" x14ac:dyDescent="0.2">
      <c r="A18" s="221" t="s">
        <v>377</v>
      </c>
      <c r="B18" s="153" t="s">
        <v>371</v>
      </c>
      <c r="C18" s="153" t="s">
        <v>380</v>
      </c>
      <c r="D18" s="153" t="s">
        <v>381</v>
      </c>
      <c r="E18" s="153" t="s">
        <v>378</v>
      </c>
      <c r="F18" s="154">
        <v>4490.96</v>
      </c>
      <c r="G18" s="154">
        <v>4490.96</v>
      </c>
    </row>
    <row r="19" spans="1:7" s="155" customFormat="1" ht="25.5" x14ac:dyDescent="0.2">
      <c r="A19" s="221" t="s">
        <v>395</v>
      </c>
      <c r="B19" s="153" t="s">
        <v>371</v>
      </c>
      <c r="C19" s="153" t="s">
        <v>380</v>
      </c>
      <c r="D19" s="153" t="s">
        <v>381</v>
      </c>
      <c r="E19" s="153" t="s">
        <v>384</v>
      </c>
      <c r="F19" s="154">
        <v>505.33</v>
      </c>
      <c r="G19" s="154">
        <v>505.33</v>
      </c>
    </row>
    <row r="20" spans="1:7" ht="28.5" x14ac:dyDescent="0.2">
      <c r="A20" s="234" t="s">
        <v>387</v>
      </c>
      <c r="B20" s="162" t="s">
        <v>371</v>
      </c>
      <c r="C20" s="162" t="s">
        <v>388</v>
      </c>
      <c r="D20" s="162"/>
      <c r="E20" s="162"/>
      <c r="F20" s="163">
        <f>SUM(F23+F21)</f>
        <v>74244.899999999994</v>
      </c>
      <c r="G20" s="163">
        <f>SUM(G23+G21)</f>
        <v>74244.899999999994</v>
      </c>
    </row>
    <row r="21" spans="1:7" s="159" customFormat="1" ht="40.5" x14ac:dyDescent="0.25">
      <c r="A21" s="219" t="s">
        <v>389</v>
      </c>
      <c r="B21" s="164" t="s">
        <v>371</v>
      </c>
      <c r="C21" s="165" t="s">
        <v>388</v>
      </c>
      <c r="D21" s="150" t="s">
        <v>390</v>
      </c>
      <c r="E21" s="165"/>
      <c r="F21" s="151">
        <f>SUM(F22)</f>
        <v>2396.37</v>
      </c>
      <c r="G21" s="151">
        <f>SUM(G22)</f>
        <v>2396.37</v>
      </c>
    </row>
    <row r="22" spans="1:7" ht="63.75" x14ac:dyDescent="0.2">
      <c r="A22" s="152" t="s">
        <v>377</v>
      </c>
      <c r="B22" s="153" t="s">
        <v>371</v>
      </c>
      <c r="C22" s="153" t="s">
        <v>388</v>
      </c>
      <c r="D22" s="153" t="s">
        <v>390</v>
      </c>
      <c r="E22" s="153" t="s">
        <v>378</v>
      </c>
      <c r="F22" s="154">
        <v>2396.37</v>
      </c>
      <c r="G22" s="154">
        <v>2396.37</v>
      </c>
    </row>
    <row r="23" spans="1:7" ht="27" x14ac:dyDescent="0.25">
      <c r="A23" s="149" t="s">
        <v>374</v>
      </c>
      <c r="B23" s="150" t="s">
        <v>371</v>
      </c>
      <c r="C23" s="150" t="s">
        <v>388</v>
      </c>
      <c r="D23" s="150"/>
      <c r="E23" s="150"/>
      <c r="F23" s="151">
        <f>SUM(F26+F24)</f>
        <v>71848.53</v>
      </c>
      <c r="G23" s="151">
        <f>SUM(G26+G24)</f>
        <v>71848.53</v>
      </c>
    </row>
    <row r="24" spans="1:7" x14ac:dyDescent="0.2">
      <c r="A24" s="152" t="s">
        <v>391</v>
      </c>
      <c r="B24" s="153" t="s">
        <v>371</v>
      </c>
      <c r="C24" s="153" t="s">
        <v>388</v>
      </c>
      <c r="D24" s="153" t="s">
        <v>392</v>
      </c>
      <c r="E24" s="153"/>
      <c r="F24" s="154">
        <f>SUM(F25)</f>
        <v>7967.56</v>
      </c>
      <c r="G24" s="154">
        <f>SUM(G25)</f>
        <v>7967.56</v>
      </c>
    </row>
    <row r="25" spans="1:7" ht="63.75" x14ac:dyDescent="0.2">
      <c r="A25" s="156" t="s">
        <v>377</v>
      </c>
      <c r="B25" s="157" t="s">
        <v>371</v>
      </c>
      <c r="C25" s="157" t="s">
        <v>388</v>
      </c>
      <c r="D25" s="157" t="s">
        <v>392</v>
      </c>
      <c r="E25" s="157" t="s">
        <v>378</v>
      </c>
      <c r="F25" s="158">
        <v>7967.56</v>
      </c>
      <c r="G25" s="158">
        <v>7967.56</v>
      </c>
    </row>
    <row r="26" spans="1:7" x14ac:dyDescent="0.2">
      <c r="A26" s="152" t="s">
        <v>382</v>
      </c>
      <c r="B26" s="153" t="s">
        <v>371</v>
      </c>
      <c r="C26" s="153" t="s">
        <v>388</v>
      </c>
      <c r="D26" s="153" t="s">
        <v>381</v>
      </c>
      <c r="E26" s="153"/>
      <c r="F26" s="154">
        <f>SUM(F27+F28+F29)</f>
        <v>63880.97</v>
      </c>
      <c r="G26" s="154">
        <f>SUM(G27+G28+G29)</f>
        <v>63880.97</v>
      </c>
    </row>
    <row r="27" spans="1:7" ht="63.75" x14ac:dyDescent="0.2">
      <c r="A27" s="156" t="s">
        <v>377</v>
      </c>
      <c r="B27" s="157" t="s">
        <v>371</v>
      </c>
      <c r="C27" s="157" t="s">
        <v>388</v>
      </c>
      <c r="D27" s="157" t="s">
        <v>381</v>
      </c>
      <c r="E27" s="157" t="s">
        <v>378</v>
      </c>
      <c r="F27" s="158">
        <v>53248.98</v>
      </c>
      <c r="G27" s="158">
        <v>53248.98</v>
      </c>
    </row>
    <row r="28" spans="1:7" ht="25.5" x14ac:dyDescent="0.2">
      <c r="A28" s="156" t="s">
        <v>395</v>
      </c>
      <c r="B28" s="157" t="s">
        <v>371</v>
      </c>
      <c r="C28" s="157" t="s">
        <v>388</v>
      </c>
      <c r="D28" s="157" t="s">
        <v>381</v>
      </c>
      <c r="E28" s="157" t="s">
        <v>384</v>
      </c>
      <c r="F28" s="158">
        <v>10571.99</v>
      </c>
      <c r="G28" s="158">
        <v>10571.99</v>
      </c>
    </row>
    <row r="29" spans="1:7" x14ac:dyDescent="0.2">
      <c r="A29" s="156" t="s">
        <v>385</v>
      </c>
      <c r="B29" s="160" t="s">
        <v>371</v>
      </c>
      <c r="C29" s="161" t="s">
        <v>388</v>
      </c>
      <c r="D29" s="157" t="s">
        <v>381</v>
      </c>
      <c r="E29" s="161" t="s">
        <v>386</v>
      </c>
      <c r="F29" s="154">
        <v>60</v>
      </c>
      <c r="G29" s="154">
        <v>60</v>
      </c>
    </row>
    <row r="30" spans="1:7" ht="15" x14ac:dyDescent="0.25">
      <c r="A30" s="146" t="s">
        <v>396</v>
      </c>
      <c r="B30" s="187" t="s">
        <v>371</v>
      </c>
      <c r="C30" s="235" t="s">
        <v>397</v>
      </c>
      <c r="D30" s="235"/>
      <c r="E30" s="235"/>
      <c r="F30" s="154">
        <f>SUM(F31)</f>
        <v>16.7</v>
      </c>
      <c r="G30" s="154">
        <f>SUM(G31)</f>
        <v>18.3</v>
      </c>
    </row>
    <row r="31" spans="1:7" ht="67.5" x14ac:dyDescent="0.25">
      <c r="A31" s="149" t="s">
        <v>398</v>
      </c>
      <c r="B31" s="150" t="s">
        <v>371</v>
      </c>
      <c r="C31" s="150" t="s">
        <v>397</v>
      </c>
      <c r="D31" s="150" t="s">
        <v>399</v>
      </c>
      <c r="E31" s="150"/>
      <c r="F31" s="154">
        <f>SUM(F32)</f>
        <v>16.7</v>
      </c>
      <c r="G31" s="154">
        <f>SUM(G32)</f>
        <v>18.3</v>
      </c>
    </row>
    <row r="32" spans="1:7" ht="25.5" x14ac:dyDescent="0.2">
      <c r="A32" s="152" t="s">
        <v>400</v>
      </c>
      <c r="B32" s="153" t="s">
        <v>371</v>
      </c>
      <c r="C32" s="153" t="s">
        <v>397</v>
      </c>
      <c r="D32" s="153" t="s">
        <v>399</v>
      </c>
      <c r="E32" s="153" t="s">
        <v>384</v>
      </c>
      <c r="F32" s="154">
        <v>16.7</v>
      </c>
      <c r="G32" s="154">
        <v>18.3</v>
      </c>
    </row>
    <row r="33" spans="1:7" ht="14.25" x14ac:dyDescent="0.2">
      <c r="A33" s="169" t="s">
        <v>401</v>
      </c>
      <c r="B33" s="144" t="s">
        <v>371</v>
      </c>
      <c r="C33" s="144" t="s">
        <v>402</v>
      </c>
      <c r="D33" s="144"/>
      <c r="E33" s="144"/>
      <c r="F33" s="145">
        <f t="shared" ref="F33:G35" si="1">SUM(F34)</f>
        <v>3000</v>
      </c>
      <c r="G33" s="145">
        <f t="shared" si="1"/>
        <v>3000</v>
      </c>
    </row>
    <row r="34" spans="1:7" ht="13.5" x14ac:dyDescent="0.25">
      <c r="A34" s="170" t="s">
        <v>401</v>
      </c>
      <c r="B34" s="164" t="s">
        <v>371</v>
      </c>
      <c r="C34" s="164" t="s">
        <v>402</v>
      </c>
      <c r="D34" s="164" t="s">
        <v>403</v>
      </c>
      <c r="E34" s="164"/>
      <c r="F34" s="151">
        <f t="shared" si="1"/>
        <v>3000</v>
      </c>
      <c r="G34" s="151">
        <f t="shared" si="1"/>
        <v>3000</v>
      </c>
    </row>
    <row r="35" spans="1:7" s="155" customFormat="1" ht="25.5" x14ac:dyDescent="0.2">
      <c r="A35" s="152" t="s">
        <v>404</v>
      </c>
      <c r="B35" s="171" t="s">
        <v>371</v>
      </c>
      <c r="C35" s="171" t="s">
        <v>402</v>
      </c>
      <c r="D35" s="171" t="s">
        <v>403</v>
      </c>
      <c r="E35" s="171"/>
      <c r="F35" s="154">
        <f t="shared" si="1"/>
        <v>3000</v>
      </c>
      <c r="G35" s="154">
        <f t="shared" si="1"/>
        <v>3000</v>
      </c>
    </row>
    <row r="36" spans="1:7" x14ac:dyDescent="0.2">
      <c r="A36" s="156" t="s">
        <v>385</v>
      </c>
      <c r="B36" s="160" t="s">
        <v>371</v>
      </c>
      <c r="C36" s="160" t="s">
        <v>402</v>
      </c>
      <c r="D36" s="160" t="s">
        <v>403</v>
      </c>
      <c r="E36" s="160" t="s">
        <v>386</v>
      </c>
      <c r="F36" s="158">
        <v>3000</v>
      </c>
      <c r="G36" s="158">
        <v>3000</v>
      </c>
    </row>
    <row r="37" spans="1:7" ht="14.25" x14ac:dyDescent="0.2">
      <c r="A37" s="169" t="s">
        <v>405</v>
      </c>
      <c r="B37" s="144" t="s">
        <v>371</v>
      </c>
      <c r="C37" s="144" t="s">
        <v>406</v>
      </c>
      <c r="D37" s="144"/>
      <c r="E37" s="144"/>
      <c r="F37" s="145">
        <f>SUM(F38+F49+F56+F42+F52)</f>
        <v>21203.119999999999</v>
      </c>
      <c r="G37" s="145">
        <f>SUM(G38+G49+G56+G42+G52)</f>
        <v>21455.72</v>
      </c>
    </row>
    <row r="38" spans="1:7" ht="27" x14ac:dyDescent="0.25">
      <c r="A38" s="149" t="s">
        <v>374</v>
      </c>
      <c r="B38" s="150" t="s">
        <v>371</v>
      </c>
      <c r="C38" s="150" t="s">
        <v>406</v>
      </c>
      <c r="D38" s="147" t="s">
        <v>407</v>
      </c>
      <c r="E38" s="150"/>
      <c r="F38" s="151">
        <f>SUM(F39)</f>
        <v>1748.9</v>
      </c>
      <c r="G38" s="151">
        <f>SUM(G39)</f>
        <v>1801.5</v>
      </c>
    </row>
    <row r="39" spans="1:7" ht="25.5" x14ac:dyDescent="0.2">
      <c r="A39" s="156" t="s">
        <v>408</v>
      </c>
      <c r="B39" s="157" t="s">
        <v>409</v>
      </c>
      <c r="C39" s="157" t="s">
        <v>406</v>
      </c>
      <c r="D39" s="157" t="s">
        <v>407</v>
      </c>
      <c r="E39" s="157"/>
      <c r="F39" s="158">
        <f>SUM(F40+F41)</f>
        <v>1748.9</v>
      </c>
      <c r="G39" s="158">
        <f>SUM(G40+G41)</f>
        <v>1801.5</v>
      </c>
    </row>
    <row r="40" spans="1:7" ht="63.75" x14ac:dyDescent="0.2">
      <c r="A40" s="152" t="s">
        <v>377</v>
      </c>
      <c r="B40" s="153" t="s">
        <v>371</v>
      </c>
      <c r="C40" s="153" t="s">
        <v>406</v>
      </c>
      <c r="D40" s="153" t="s">
        <v>407</v>
      </c>
      <c r="E40" s="153" t="s">
        <v>378</v>
      </c>
      <c r="F40" s="154">
        <v>1342.3</v>
      </c>
      <c r="G40" s="154">
        <v>1342.3</v>
      </c>
    </row>
    <row r="41" spans="1:7" s="155" customFormat="1" ht="25.5" x14ac:dyDescent="0.2">
      <c r="A41" s="221" t="s">
        <v>395</v>
      </c>
      <c r="B41" s="153" t="s">
        <v>371</v>
      </c>
      <c r="C41" s="153" t="s">
        <v>406</v>
      </c>
      <c r="D41" s="153" t="s">
        <v>407</v>
      </c>
      <c r="E41" s="153" t="s">
        <v>384</v>
      </c>
      <c r="F41" s="154">
        <v>406.6</v>
      </c>
      <c r="G41" s="154">
        <v>459.2</v>
      </c>
    </row>
    <row r="42" spans="1:7" ht="26.25" x14ac:dyDescent="0.25">
      <c r="A42" s="173" t="s">
        <v>410</v>
      </c>
      <c r="B42" s="174" t="s">
        <v>371</v>
      </c>
      <c r="C42" s="174" t="s">
        <v>406</v>
      </c>
      <c r="D42" s="164" t="s">
        <v>411</v>
      </c>
      <c r="E42" s="174"/>
      <c r="F42" s="151">
        <f>SUM(F43+F47)</f>
        <v>886.22</v>
      </c>
      <c r="G42" s="151">
        <f>SUM(G43+G47)</f>
        <v>886.22</v>
      </c>
    </row>
    <row r="43" spans="1:7" ht="38.25" x14ac:dyDescent="0.2">
      <c r="A43" s="166" t="s">
        <v>412</v>
      </c>
      <c r="B43" s="160" t="s">
        <v>371</v>
      </c>
      <c r="C43" s="160" t="s">
        <v>406</v>
      </c>
      <c r="D43" s="160" t="s">
        <v>411</v>
      </c>
      <c r="E43" s="160"/>
      <c r="F43" s="158">
        <f>SUM(F44+F46+F45)</f>
        <v>886</v>
      </c>
      <c r="G43" s="158">
        <f>SUM(G44+G46+G45)</f>
        <v>886</v>
      </c>
    </row>
    <row r="44" spans="1:7" ht="63.75" x14ac:dyDescent="0.2">
      <c r="A44" s="152" t="s">
        <v>377</v>
      </c>
      <c r="B44" s="153" t="s">
        <v>371</v>
      </c>
      <c r="C44" s="153" t="s">
        <v>406</v>
      </c>
      <c r="D44" s="171" t="s">
        <v>411</v>
      </c>
      <c r="E44" s="153" t="s">
        <v>378</v>
      </c>
      <c r="F44" s="154">
        <v>571.1</v>
      </c>
      <c r="G44" s="154">
        <v>571.1</v>
      </c>
    </row>
    <row r="45" spans="1:7" ht="63.75" x14ac:dyDescent="0.2">
      <c r="A45" s="152" t="s">
        <v>377</v>
      </c>
      <c r="B45" s="157" t="s">
        <v>371</v>
      </c>
      <c r="C45" s="157" t="s">
        <v>406</v>
      </c>
      <c r="D45" s="171" t="s">
        <v>413</v>
      </c>
      <c r="E45" s="153" t="s">
        <v>378</v>
      </c>
      <c r="F45" s="154">
        <v>178.4</v>
      </c>
      <c r="G45" s="154">
        <v>178.4</v>
      </c>
    </row>
    <row r="46" spans="1:7" s="155" customFormat="1" ht="25.5" x14ac:dyDescent="0.2">
      <c r="A46" s="152" t="s">
        <v>395</v>
      </c>
      <c r="B46" s="153" t="s">
        <v>371</v>
      </c>
      <c r="C46" s="153" t="s">
        <v>406</v>
      </c>
      <c r="D46" s="171" t="s">
        <v>411</v>
      </c>
      <c r="E46" s="153" t="s">
        <v>384</v>
      </c>
      <c r="F46" s="154">
        <v>136.5</v>
      </c>
      <c r="G46" s="154">
        <v>136.5</v>
      </c>
    </row>
    <row r="47" spans="1:7" ht="54" customHeight="1" x14ac:dyDescent="0.2">
      <c r="A47" s="156" t="s">
        <v>414</v>
      </c>
      <c r="B47" s="157" t="s">
        <v>371</v>
      </c>
      <c r="C47" s="157" t="s">
        <v>406</v>
      </c>
      <c r="D47" s="157" t="s">
        <v>415</v>
      </c>
      <c r="E47" s="157"/>
      <c r="F47" s="158">
        <f>SUM(F48)</f>
        <v>0.22</v>
      </c>
      <c r="G47" s="158">
        <f>SUM(G48)</f>
        <v>0.22</v>
      </c>
    </row>
    <row r="48" spans="1:7" ht="63.75" x14ac:dyDescent="0.2">
      <c r="A48" s="152" t="s">
        <v>377</v>
      </c>
      <c r="B48" s="153" t="s">
        <v>371</v>
      </c>
      <c r="C48" s="153" t="s">
        <v>406</v>
      </c>
      <c r="D48" s="153" t="s">
        <v>415</v>
      </c>
      <c r="E48" s="153" t="s">
        <v>378</v>
      </c>
      <c r="F48" s="154">
        <v>0.22</v>
      </c>
      <c r="G48" s="154">
        <v>0.22</v>
      </c>
    </row>
    <row r="49" spans="1:7" ht="27" x14ac:dyDescent="0.25">
      <c r="A49" s="149" t="s">
        <v>614</v>
      </c>
      <c r="B49" s="150" t="s">
        <v>371</v>
      </c>
      <c r="C49" s="150" t="s">
        <v>406</v>
      </c>
      <c r="D49" s="150" t="s">
        <v>417</v>
      </c>
      <c r="E49" s="150"/>
      <c r="F49" s="151">
        <f>SUM(F50)</f>
        <v>500</v>
      </c>
      <c r="G49" s="151">
        <f>SUM(G50)</f>
        <v>500</v>
      </c>
    </row>
    <row r="50" spans="1:7" s="155" customFormat="1" x14ac:dyDescent="0.2">
      <c r="A50" s="175" t="s">
        <v>418</v>
      </c>
      <c r="B50" s="153" t="s">
        <v>371</v>
      </c>
      <c r="C50" s="153" t="s">
        <v>406</v>
      </c>
      <c r="D50" s="153" t="s">
        <v>417</v>
      </c>
      <c r="E50" s="153"/>
      <c r="F50" s="154">
        <f>SUM(F51)</f>
        <v>500</v>
      </c>
      <c r="G50" s="154">
        <f>SUM(G51)</f>
        <v>500</v>
      </c>
    </row>
    <row r="51" spans="1:7" x14ac:dyDescent="0.2">
      <c r="A51" s="156" t="s">
        <v>385</v>
      </c>
      <c r="B51" s="157" t="s">
        <v>371</v>
      </c>
      <c r="C51" s="157" t="s">
        <v>406</v>
      </c>
      <c r="D51" s="157" t="s">
        <v>420</v>
      </c>
      <c r="E51" s="157" t="s">
        <v>386</v>
      </c>
      <c r="F51" s="158">
        <v>500</v>
      </c>
      <c r="G51" s="158">
        <v>500</v>
      </c>
    </row>
    <row r="52" spans="1:7" s="159" customFormat="1" ht="26.25" x14ac:dyDescent="0.25">
      <c r="A52" s="173" t="s">
        <v>421</v>
      </c>
      <c r="B52" s="174" t="s">
        <v>371</v>
      </c>
      <c r="C52" s="174" t="s">
        <v>406</v>
      </c>
      <c r="D52" s="174"/>
      <c r="E52" s="174"/>
      <c r="F52" s="151">
        <f>SUM(F53)</f>
        <v>11348</v>
      </c>
      <c r="G52" s="151">
        <f>SUM(G53)</f>
        <v>11688</v>
      </c>
    </row>
    <row r="53" spans="1:7" ht="25.5" x14ac:dyDescent="0.2">
      <c r="A53" s="166" t="s">
        <v>423</v>
      </c>
      <c r="B53" s="160" t="s">
        <v>371</v>
      </c>
      <c r="C53" s="160" t="s">
        <v>406</v>
      </c>
      <c r="D53" s="160" t="s">
        <v>424</v>
      </c>
      <c r="E53" s="160"/>
      <c r="F53" s="158">
        <f>SUM(F54+F55)</f>
        <v>11348</v>
      </c>
      <c r="G53" s="158">
        <f>SUM(G54+G55)</f>
        <v>11688</v>
      </c>
    </row>
    <row r="54" spans="1:7" ht="63.75" x14ac:dyDescent="0.2">
      <c r="A54" s="152" t="s">
        <v>377</v>
      </c>
      <c r="B54" s="153" t="s">
        <v>371</v>
      </c>
      <c r="C54" s="153" t="s">
        <v>406</v>
      </c>
      <c r="D54" s="171" t="s">
        <v>424</v>
      </c>
      <c r="E54" s="153" t="s">
        <v>378</v>
      </c>
      <c r="F54" s="154">
        <v>10231.19</v>
      </c>
      <c r="G54" s="154">
        <v>10571.19</v>
      </c>
    </row>
    <row r="55" spans="1:7" ht="25.5" x14ac:dyDescent="0.2">
      <c r="A55" s="152" t="s">
        <v>395</v>
      </c>
      <c r="B55" s="153" t="s">
        <v>371</v>
      </c>
      <c r="C55" s="153" t="s">
        <v>406</v>
      </c>
      <c r="D55" s="171" t="s">
        <v>424</v>
      </c>
      <c r="E55" s="153" t="s">
        <v>384</v>
      </c>
      <c r="F55" s="154">
        <v>1116.81</v>
      </c>
      <c r="G55" s="154">
        <v>1116.81</v>
      </c>
    </row>
    <row r="56" spans="1:7" s="159" customFormat="1" ht="13.5" x14ac:dyDescent="0.25">
      <c r="A56" s="149" t="s">
        <v>425</v>
      </c>
      <c r="B56" s="164" t="s">
        <v>371</v>
      </c>
      <c r="C56" s="164" t="s">
        <v>406</v>
      </c>
      <c r="D56" s="164" t="s">
        <v>426</v>
      </c>
      <c r="E56" s="150"/>
      <c r="F56" s="151">
        <f>SUM(F57+F59+F61)</f>
        <v>6720</v>
      </c>
      <c r="G56" s="151">
        <f>SUM(G57+G59)</f>
        <v>6580</v>
      </c>
    </row>
    <row r="57" spans="1:7" ht="51" x14ac:dyDescent="0.2">
      <c r="A57" s="176" t="s">
        <v>429</v>
      </c>
      <c r="B57" s="160" t="s">
        <v>371</v>
      </c>
      <c r="C57" s="160" t="s">
        <v>430</v>
      </c>
      <c r="D57" s="160" t="s">
        <v>431</v>
      </c>
      <c r="E57" s="160"/>
      <c r="F57" s="158">
        <f>SUM(F58)</f>
        <v>6450</v>
      </c>
      <c r="G57" s="158">
        <f>SUM(G58)</f>
        <v>6450</v>
      </c>
    </row>
    <row r="58" spans="1:7" s="155" customFormat="1" ht="25.5" x14ac:dyDescent="0.2">
      <c r="A58" s="152" t="s">
        <v>395</v>
      </c>
      <c r="B58" s="171" t="s">
        <v>371</v>
      </c>
      <c r="C58" s="171" t="s">
        <v>406</v>
      </c>
      <c r="D58" s="171" t="s">
        <v>431</v>
      </c>
      <c r="E58" s="171" t="s">
        <v>384</v>
      </c>
      <c r="F58" s="154">
        <v>6450</v>
      </c>
      <c r="G58" s="154">
        <v>6450</v>
      </c>
    </row>
    <row r="59" spans="1:7" s="155" customFormat="1" ht="25.5" x14ac:dyDescent="0.2">
      <c r="A59" s="176" t="s">
        <v>436</v>
      </c>
      <c r="B59" s="160" t="s">
        <v>371</v>
      </c>
      <c r="C59" s="160" t="s">
        <v>430</v>
      </c>
      <c r="D59" s="160" t="s">
        <v>437</v>
      </c>
      <c r="E59" s="160"/>
      <c r="F59" s="158">
        <f>SUM(F60)</f>
        <v>120</v>
      </c>
      <c r="G59" s="158">
        <f>SUM(G60)</f>
        <v>130</v>
      </c>
    </row>
    <row r="60" spans="1:7" s="155" customFormat="1" ht="25.5" x14ac:dyDescent="0.2">
      <c r="A60" s="152" t="s">
        <v>395</v>
      </c>
      <c r="B60" s="171" t="s">
        <v>371</v>
      </c>
      <c r="C60" s="171" t="s">
        <v>406</v>
      </c>
      <c r="D60" s="171" t="s">
        <v>437</v>
      </c>
      <c r="E60" s="171" t="s">
        <v>384</v>
      </c>
      <c r="F60" s="154">
        <v>120</v>
      </c>
      <c r="G60" s="154">
        <v>130</v>
      </c>
    </row>
    <row r="61" spans="1:7" s="155" customFormat="1" ht="51" x14ac:dyDescent="0.2">
      <c r="A61" s="156" t="s">
        <v>438</v>
      </c>
      <c r="B61" s="160" t="s">
        <v>371</v>
      </c>
      <c r="C61" s="160" t="s">
        <v>406</v>
      </c>
      <c r="D61" s="160" t="s">
        <v>439</v>
      </c>
      <c r="E61" s="171"/>
      <c r="F61" s="154">
        <v>150</v>
      </c>
      <c r="G61" s="154"/>
    </row>
    <row r="62" spans="1:7" s="155" customFormat="1" ht="25.5" x14ac:dyDescent="0.2">
      <c r="A62" s="152" t="s">
        <v>395</v>
      </c>
      <c r="B62" s="171" t="s">
        <v>371</v>
      </c>
      <c r="C62" s="171" t="s">
        <v>406</v>
      </c>
      <c r="D62" s="171" t="s">
        <v>439</v>
      </c>
      <c r="E62" s="171" t="s">
        <v>384</v>
      </c>
      <c r="F62" s="154">
        <v>150</v>
      </c>
      <c r="G62" s="154"/>
    </row>
    <row r="63" spans="1:7" s="180" customFormat="1" ht="15.75" x14ac:dyDescent="0.25">
      <c r="A63" s="177" t="s">
        <v>440</v>
      </c>
      <c r="B63" s="178" t="s">
        <v>373</v>
      </c>
      <c r="C63" s="178"/>
      <c r="D63" s="178"/>
      <c r="E63" s="178"/>
      <c r="F63" s="179">
        <f t="shared" ref="F63:G65" si="2">SUM(F64)</f>
        <v>100</v>
      </c>
      <c r="G63" s="179">
        <f t="shared" si="2"/>
        <v>41</v>
      </c>
    </row>
    <row r="64" spans="1:7" s="159" customFormat="1" ht="13.5" x14ac:dyDescent="0.25">
      <c r="A64" s="149" t="s">
        <v>441</v>
      </c>
      <c r="B64" s="164" t="s">
        <v>373</v>
      </c>
      <c r="C64" s="164" t="s">
        <v>388</v>
      </c>
      <c r="D64" s="164"/>
      <c r="E64" s="164"/>
      <c r="F64" s="151">
        <f t="shared" si="2"/>
        <v>100</v>
      </c>
      <c r="G64" s="151">
        <f t="shared" si="2"/>
        <v>41</v>
      </c>
    </row>
    <row r="65" spans="1:7" s="159" customFormat="1" ht="40.5" x14ac:dyDescent="0.25">
      <c r="A65" s="149" t="s">
        <v>427</v>
      </c>
      <c r="B65" s="164" t="s">
        <v>373</v>
      </c>
      <c r="C65" s="164" t="s">
        <v>388</v>
      </c>
      <c r="D65" s="164" t="s">
        <v>428</v>
      </c>
      <c r="E65" s="164"/>
      <c r="F65" s="151">
        <f t="shared" si="2"/>
        <v>100</v>
      </c>
      <c r="G65" s="151">
        <f t="shared" si="2"/>
        <v>41</v>
      </c>
    </row>
    <row r="66" spans="1:7" s="155" customFormat="1" ht="25.5" x14ac:dyDescent="0.2">
      <c r="A66" s="156" t="s">
        <v>395</v>
      </c>
      <c r="B66" s="171" t="s">
        <v>373</v>
      </c>
      <c r="C66" s="171" t="s">
        <v>388</v>
      </c>
      <c r="D66" s="171" t="s">
        <v>428</v>
      </c>
      <c r="E66" s="171" t="s">
        <v>384</v>
      </c>
      <c r="F66" s="154">
        <v>100</v>
      </c>
      <c r="G66" s="154">
        <v>41</v>
      </c>
    </row>
    <row r="67" spans="1:7" s="155" customFormat="1" ht="31.5" x14ac:dyDescent="0.25">
      <c r="A67" s="177" t="s">
        <v>442</v>
      </c>
      <c r="B67" s="181" t="s">
        <v>380</v>
      </c>
      <c r="C67" s="181"/>
      <c r="D67" s="181"/>
      <c r="E67" s="181"/>
      <c r="F67" s="179">
        <f t="shared" ref="F67:G69" si="3">SUM(F68)</f>
        <v>500</v>
      </c>
      <c r="G67" s="179">
        <f t="shared" si="3"/>
        <v>500</v>
      </c>
    </row>
    <row r="68" spans="1:7" s="155" customFormat="1" ht="31.5" customHeight="1" x14ac:dyDescent="0.25">
      <c r="A68" s="149" t="s">
        <v>443</v>
      </c>
      <c r="B68" s="150" t="s">
        <v>380</v>
      </c>
      <c r="C68" s="150" t="s">
        <v>444</v>
      </c>
      <c r="D68" s="150"/>
      <c r="E68" s="150"/>
      <c r="F68" s="151">
        <f t="shared" si="3"/>
        <v>500</v>
      </c>
      <c r="G68" s="151">
        <f t="shared" si="3"/>
        <v>500</v>
      </c>
    </row>
    <row r="69" spans="1:7" s="155" customFormat="1" ht="13.5" x14ac:dyDescent="0.25">
      <c r="A69" s="149" t="s">
        <v>425</v>
      </c>
      <c r="B69" s="150" t="s">
        <v>380</v>
      </c>
      <c r="C69" s="150" t="s">
        <v>444</v>
      </c>
      <c r="D69" s="150" t="s">
        <v>426</v>
      </c>
      <c r="E69" s="150"/>
      <c r="F69" s="151">
        <f t="shared" si="3"/>
        <v>500</v>
      </c>
      <c r="G69" s="151">
        <f t="shared" si="3"/>
        <v>500</v>
      </c>
    </row>
    <row r="70" spans="1:7" s="155" customFormat="1" ht="40.5" x14ac:dyDescent="0.25">
      <c r="A70" s="149" t="s">
        <v>427</v>
      </c>
      <c r="B70" s="147" t="s">
        <v>380</v>
      </c>
      <c r="C70" s="147" t="s">
        <v>444</v>
      </c>
      <c r="D70" s="147" t="s">
        <v>428</v>
      </c>
      <c r="E70" s="147"/>
      <c r="F70" s="148">
        <f>SUM(F74+F72)</f>
        <v>500</v>
      </c>
      <c r="G70" s="148">
        <f>SUM(G74+G72)</f>
        <v>500</v>
      </c>
    </row>
    <row r="71" spans="1:7" s="155" customFormat="1" x14ac:dyDescent="0.2">
      <c r="A71" s="152" t="s">
        <v>445</v>
      </c>
      <c r="B71" s="153" t="s">
        <v>380</v>
      </c>
      <c r="C71" s="153" t="s">
        <v>444</v>
      </c>
      <c r="D71" s="153" t="s">
        <v>428</v>
      </c>
      <c r="E71" s="153"/>
      <c r="F71" s="154">
        <f>SUM(F72)</f>
        <v>300</v>
      </c>
      <c r="G71" s="154">
        <f>SUM(G72)</f>
        <v>300</v>
      </c>
    </row>
    <row r="72" spans="1:7" s="155" customFormat="1" ht="25.5" x14ac:dyDescent="0.2">
      <c r="A72" s="156" t="s">
        <v>395</v>
      </c>
      <c r="B72" s="157" t="s">
        <v>380</v>
      </c>
      <c r="C72" s="157" t="s">
        <v>444</v>
      </c>
      <c r="D72" s="157" t="s">
        <v>428</v>
      </c>
      <c r="E72" s="157" t="s">
        <v>384</v>
      </c>
      <c r="F72" s="158">
        <v>300</v>
      </c>
      <c r="G72" s="158">
        <v>300</v>
      </c>
    </row>
    <row r="73" spans="1:7" s="155" customFormat="1" ht="38.25" x14ac:dyDescent="0.2">
      <c r="A73" s="152" t="s">
        <v>446</v>
      </c>
      <c r="B73" s="153" t="s">
        <v>380</v>
      </c>
      <c r="C73" s="153" t="s">
        <v>444</v>
      </c>
      <c r="D73" s="153" t="s">
        <v>428</v>
      </c>
      <c r="E73" s="153"/>
      <c r="F73" s="154">
        <f>SUM(F74)</f>
        <v>200</v>
      </c>
      <c r="G73" s="154">
        <f>SUM(G74)</f>
        <v>200</v>
      </c>
    </row>
    <row r="74" spans="1:7" s="155" customFormat="1" ht="25.5" x14ac:dyDescent="0.2">
      <c r="A74" s="156" t="s">
        <v>434</v>
      </c>
      <c r="B74" s="157" t="s">
        <v>380</v>
      </c>
      <c r="C74" s="157" t="s">
        <v>444</v>
      </c>
      <c r="D74" s="157" t="s">
        <v>428</v>
      </c>
      <c r="E74" s="157" t="s">
        <v>435</v>
      </c>
      <c r="F74" s="158">
        <v>200</v>
      </c>
      <c r="G74" s="158">
        <v>200</v>
      </c>
    </row>
    <row r="75" spans="1:7" ht="15.75" x14ac:dyDescent="0.25">
      <c r="A75" s="143" t="s">
        <v>447</v>
      </c>
      <c r="B75" s="178" t="s">
        <v>388</v>
      </c>
      <c r="C75" s="178"/>
      <c r="D75" s="178"/>
      <c r="E75" s="178"/>
      <c r="F75" s="179">
        <f>SUM(F88+F84+F76+F81)</f>
        <v>17296</v>
      </c>
      <c r="G75" s="179">
        <f>SUM(G88+G84+G76+G81)</f>
        <v>8261</v>
      </c>
    </row>
    <row r="76" spans="1:7" x14ac:dyDescent="0.2">
      <c r="A76" s="173" t="s">
        <v>448</v>
      </c>
      <c r="B76" s="174" t="s">
        <v>388</v>
      </c>
      <c r="C76" s="174" t="s">
        <v>373</v>
      </c>
      <c r="D76" s="174"/>
      <c r="E76" s="174"/>
      <c r="F76" s="148">
        <f t="shared" ref="F76:G77" si="4">SUM(F77)</f>
        <v>9400</v>
      </c>
      <c r="G76" s="148">
        <f t="shared" si="4"/>
        <v>0</v>
      </c>
    </row>
    <row r="77" spans="1:7" ht="13.5" x14ac:dyDescent="0.25">
      <c r="A77" s="149" t="s">
        <v>425</v>
      </c>
      <c r="B77" s="174" t="s">
        <v>388</v>
      </c>
      <c r="C77" s="174" t="s">
        <v>373</v>
      </c>
      <c r="D77" s="150" t="s">
        <v>426</v>
      </c>
      <c r="E77" s="174"/>
      <c r="F77" s="148">
        <f t="shared" si="4"/>
        <v>9400</v>
      </c>
      <c r="G77" s="148">
        <f t="shared" si="4"/>
        <v>0</v>
      </c>
    </row>
    <row r="78" spans="1:7" ht="38.25" x14ac:dyDescent="0.2">
      <c r="A78" s="156" t="s">
        <v>449</v>
      </c>
      <c r="B78" s="157" t="s">
        <v>388</v>
      </c>
      <c r="C78" s="157" t="s">
        <v>373</v>
      </c>
      <c r="D78" s="160"/>
      <c r="E78" s="157"/>
      <c r="F78" s="158">
        <f>SUM(F80+F79)</f>
        <v>9400</v>
      </c>
      <c r="G78" s="158">
        <f>SUM(G80+G79)</f>
        <v>0</v>
      </c>
    </row>
    <row r="79" spans="1:7" ht="25.5" x14ac:dyDescent="0.2">
      <c r="A79" s="152" t="s">
        <v>395</v>
      </c>
      <c r="B79" s="153" t="s">
        <v>388</v>
      </c>
      <c r="C79" s="153" t="s">
        <v>373</v>
      </c>
      <c r="D79" s="171" t="s">
        <v>450</v>
      </c>
      <c r="E79" s="153" t="s">
        <v>384</v>
      </c>
      <c r="F79" s="158">
        <v>2900</v>
      </c>
      <c r="G79" s="158"/>
    </row>
    <row r="80" spans="1:7" s="155" customFormat="1" ht="25.5" x14ac:dyDescent="0.2">
      <c r="A80" s="152" t="s">
        <v>432</v>
      </c>
      <c r="B80" s="171" t="s">
        <v>388</v>
      </c>
      <c r="C80" s="171" t="s">
        <v>373</v>
      </c>
      <c r="D80" s="171" t="s">
        <v>451</v>
      </c>
      <c r="E80" s="171" t="s">
        <v>433</v>
      </c>
      <c r="F80" s="154">
        <v>6500</v>
      </c>
      <c r="G80" s="154"/>
    </row>
    <row r="81" spans="1:7" s="155" customFormat="1" x14ac:dyDescent="0.2">
      <c r="A81" s="173" t="s">
        <v>452</v>
      </c>
      <c r="B81" s="174" t="s">
        <v>388</v>
      </c>
      <c r="C81" s="174" t="s">
        <v>453</v>
      </c>
      <c r="D81" s="174"/>
      <c r="E81" s="174"/>
      <c r="F81" s="154">
        <f>SUM(F82)</f>
        <v>11</v>
      </c>
      <c r="G81" s="154">
        <f>SUM(G82)</f>
        <v>11</v>
      </c>
    </row>
    <row r="82" spans="1:7" s="155" customFormat="1" ht="51" x14ac:dyDescent="0.2">
      <c r="A82" s="156" t="s">
        <v>454</v>
      </c>
      <c r="B82" s="160" t="s">
        <v>388</v>
      </c>
      <c r="C82" s="160" t="s">
        <v>453</v>
      </c>
      <c r="D82" s="160" t="s">
        <v>615</v>
      </c>
      <c r="E82" s="160"/>
      <c r="F82" s="154">
        <f>SUM(F83)</f>
        <v>11</v>
      </c>
      <c r="G82" s="154">
        <f>SUM(G83)</f>
        <v>11</v>
      </c>
    </row>
    <row r="83" spans="1:7" s="155" customFormat="1" x14ac:dyDescent="0.2">
      <c r="A83" s="152" t="s">
        <v>385</v>
      </c>
      <c r="B83" s="171" t="s">
        <v>388</v>
      </c>
      <c r="C83" s="171" t="s">
        <v>453</v>
      </c>
      <c r="D83" s="171" t="s">
        <v>615</v>
      </c>
      <c r="E83" s="171" t="s">
        <v>386</v>
      </c>
      <c r="F83" s="154">
        <v>11</v>
      </c>
      <c r="G83" s="154">
        <v>11</v>
      </c>
    </row>
    <row r="84" spans="1:7" s="182" customFormat="1" x14ac:dyDescent="0.2">
      <c r="A84" s="173" t="s">
        <v>456</v>
      </c>
      <c r="B84" s="147" t="s">
        <v>388</v>
      </c>
      <c r="C84" s="147" t="s">
        <v>457</v>
      </c>
      <c r="D84" s="147"/>
      <c r="E84" s="147"/>
      <c r="F84" s="148">
        <f>SUM(F85)</f>
        <v>7785</v>
      </c>
      <c r="G84" s="148">
        <f>SUM(G85)</f>
        <v>8150</v>
      </c>
    </row>
    <row r="85" spans="1:7" ht="13.5" x14ac:dyDescent="0.25">
      <c r="A85" s="149" t="s">
        <v>425</v>
      </c>
      <c r="B85" s="164" t="s">
        <v>388</v>
      </c>
      <c r="C85" s="164" t="s">
        <v>457</v>
      </c>
      <c r="D85" s="150" t="s">
        <v>426</v>
      </c>
      <c r="E85" s="164"/>
      <c r="F85" s="151">
        <f>SUM(F86)</f>
        <v>7785</v>
      </c>
      <c r="G85" s="151">
        <f>SUM(G86)</f>
        <v>8150</v>
      </c>
    </row>
    <row r="86" spans="1:7" ht="45.75" customHeight="1" x14ac:dyDescent="0.2">
      <c r="A86" s="236" t="s">
        <v>616</v>
      </c>
      <c r="B86" s="157" t="s">
        <v>388</v>
      </c>
      <c r="C86" s="157" t="s">
        <v>457</v>
      </c>
      <c r="D86" s="157" t="s">
        <v>459</v>
      </c>
      <c r="E86" s="157"/>
      <c r="F86" s="158">
        <f>SUM(F87:F87)</f>
        <v>7785</v>
      </c>
      <c r="G86" s="158">
        <f>SUM(G87:G87)</f>
        <v>8150</v>
      </c>
    </row>
    <row r="87" spans="1:7" ht="25.5" x14ac:dyDescent="0.2">
      <c r="A87" s="152" t="s">
        <v>395</v>
      </c>
      <c r="B87" s="153" t="s">
        <v>388</v>
      </c>
      <c r="C87" s="153" t="s">
        <v>457</v>
      </c>
      <c r="D87" s="153" t="s">
        <v>459</v>
      </c>
      <c r="E87" s="153" t="s">
        <v>384</v>
      </c>
      <c r="F87" s="154">
        <v>7785</v>
      </c>
      <c r="G87" s="154">
        <v>8150</v>
      </c>
    </row>
    <row r="88" spans="1:7" x14ac:dyDescent="0.2">
      <c r="A88" s="173" t="s">
        <v>461</v>
      </c>
      <c r="B88" s="174" t="s">
        <v>388</v>
      </c>
      <c r="C88" s="174" t="s">
        <v>462</v>
      </c>
      <c r="D88" s="174"/>
      <c r="E88" s="174"/>
      <c r="F88" s="148">
        <f>SUM(F89)</f>
        <v>100</v>
      </c>
      <c r="G88" s="148">
        <f>SUM(G89)</f>
        <v>100</v>
      </c>
    </row>
    <row r="89" spans="1:7" ht="13.5" x14ac:dyDescent="0.25">
      <c r="A89" s="149" t="s">
        <v>425</v>
      </c>
      <c r="B89" s="174" t="s">
        <v>388</v>
      </c>
      <c r="C89" s="174" t="s">
        <v>462</v>
      </c>
      <c r="D89" s="150" t="s">
        <v>426</v>
      </c>
      <c r="E89" s="174"/>
      <c r="F89" s="148">
        <f>SUM(F90)</f>
        <v>100</v>
      </c>
      <c r="G89" s="148">
        <f>SUM(G90)</f>
        <v>100</v>
      </c>
    </row>
    <row r="90" spans="1:7" ht="51" x14ac:dyDescent="0.2">
      <c r="A90" s="156" t="s">
        <v>463</v>
      </c>
      <c r="B90" s="160" t="s">
        <v>388</v>
      </c>
      <c r="C90" s="160" t="s">
        <v>462</v>
      </c>
      <c r="D90" s="160" t="s">
        <v>464</v>
      </c>
      <c r="E90" s="160"/>
      <c r="F90" s="158">
        <f>SUM(F91:F91)</f>
        <v>100</v>
      </c>
      <c r="G90" s="158">
        <f>SUM(G91:G91)</f>
        <v>100</v>
      </c>
    </row>
    <row r="91" spans="1:7" s="155" customFormat="1" x14ac:dyDescent="0.2">
      <c r="A91" s="152" t="s">
        <v>385</v>
      </c>
      <c r="B91" s="171" t="s">
        <v>388</v>
      </c>
      <c r="C91" s="171" t="s">
        <v>462</v>
      </c>
      <c r="D91" s="171" t="s">
        <v>464</v>
      </c>
      <c r="E91" s="153" t="s">
        <v>386</v>
      </c>
      <c r="F91" s="154">
        <v>100</v>
      </c>
      <c r="G91" s="154">
        <v>100</v>
      </c>
    </row>
    <row r="92" spans="1:7" ht="15.75" x14ac:dyDescent="0.25">
      <c r="A92" s="143" t="s">
        <v>465</v>
      </c>
      <c r="B92" s="178" t="s">
        <v>397</v>
      </c>
      <c r="C92" s="178"/>
      <c r="D92" s="178"/>
      <c r="E92" s="178"/>
      <c r="F92" s="179">
        <f>SUM(F93+F98+F108)</f>
        <v>80145</v>
      </c>
      <c r="G92" s="179">
        <f>SUM(G93+G98+G108)</f>
        <v>69045</v>
      </c>
    </row>
    <row r="93" spans="1:7" s="155" customFormat="1" ht="15" x14ac:dyDescent="0.25">
      <c r="A93" s="186" t="s">
        <v>466</v>
      </c>
      <c r="B93" s="187" t="s">
        <v>397</v>
      </c>
      <c r="C93" s="187" t="s">
        <v>371</v>
      </c>
      <c r="D93" s="187"/>
      <c r="E93" s="187"/>
      <c r="F93" s="188">
        <f t="shared" ref="F93:G94" si="5">SUM(F94)</f>
        <v>11700</v>
      </c>
      <c r="G93" s="188">
        <f t="shared" si="5"/>
        <v>13500</v>
      </c>
    </row>
    <row r="94" spans="1:7" ht="13.5" x14ac:dyDescent="0.25">
      <c r="A94" s="149" t="s">
        <v>425</v>
      </c>
      <c r="B94" s="150" t="s">
        <v>397</v>
      </c>
      <c r="C94" s="150" t="s">
        <v>371</v>
      </c>
      <c r="D94" s="150" t="s">
        <v>426</v>
      </c>
      <c r="E94" s="150"/>
      <c r="F94" s="190">
        <f t="shared" si="5"/>
        <v>11700</v>
      </c>
      <c r="G94" s="190">
        <f t="shared" si="5"/>
        <v>13500</v>
      </c>
    </row>
    <row r="95" spans="1:7" s="191" customFormat="1" ht="51" x14ac:dyDescent="0.2">
      <c r="A95" s="156" t="s">
        <v>467</v>
      </c>
      <c r="B95" s="160" t="s">
        <v>397</v>
      </c>
      <c r="C95" s="160" t="s">
        <v>371</v>
      </c>
      <c r="D95" s="160" t="s">
        <v>468</v>
      </c>
      <c r="E95" s="160"/>
      <c r="F95" s="158">
        <f>SUM(F96+F97)</f>
        <v>11700</v>
      </c>
      <c r="G95" s="158">
        <f>SUM(G96+G97)</f>
        <v>13500</v>
      </c>
    </row>
    <row r="96" spans="1:7" s="192" customFormat="1" ht="25.5" x14ac:dyDescent="0.2">
      <c r="A96" s="152" t="s">
        <v>395</v>
      </c>
      <c r="B96" s="171" t="s">
        <v>397</v>
      </c>
      <c r="C96" s="171" t="s">
        <v>371</v>
      </c>
      <c r="D96" s="171" t="s">
        <v>468</v>
      </c>
      <c r="E96" s="171" t="s">
        <v>384</v>
      </c>
      <c r="F96" s="154">
        <v>8500</v>
      </c>
      <c r="G96" s="154">
        <v>10000</v>
      </c>
    </row>
    <row r="97" spans="1:7" s="192" customFormat="1" x14ac:dyDescent="0.2">
      <c r="A97" s="152" t="s">
        <v>385</v>
      </c>
      <c r="B97" s="153" t="s">
        <v>397</v>
      </c>
      <c r="C97" s="153" t="s">
        <v>371</v>
      </c>
      <c r="D97" s="153" t="s">
        <v>469</v>
      </c>
      <c r="E97" s="153" t="s">
        <v>386</v>
      </c>
      <c r="F97" s="154">
        <v>3200</v>
      </c>
      <c r="G97" s="154">
        <v>3500</v>
      </c>
    </row>
    <row r="98" spans="1:7" ht="13.5" x14ac:dyDescent="0.25">
      <c r="A98" s="170" t="s">
        <v>471</v>
      </c>
      <c r="B98" s="164" t="s">
        <v>397</v>
      </c>
      <c r="C98" s="164" t="s">
        <v>380</v>
      </c>
      <c r="D98" s="164"/>
      <c r="E98" s="164"/>
      <c r="F98" s="151">
        <f>SUM(F99)</f>
        <v>53945</v>
      </c>
      <c r="G98" s="151">
        <f>SUM(G99)</f>
        <v>45045</v>
      </c>
    </row>
    <row r="99" spans="1:7" ht="13.5" x14ac:dyDescent="0.25">
      <c r="A99" s="149" t="s">
        <v>425</v>
      </c>
      <c r="B99" s="164" t="s">
        <v>397</v>
      </c>
      <c r="C99" s="164" t="s">
        <v>380</v>
      </c>
      <c r="D99" s="164" t="s">
        <v>426</v>
      </c>
      <c r="E99" s="164"/>
      <c r="F99" s="151">
        <f>SUM(F100)</f>
        <v>53945</v>
      </c>
      <c r="G99" s="151">
        <f>SUM(G100)</f>
        <v>45045</v>
      </c>
    </row>
    <row r="100" spans="1:7" ht="38.25" x14ac:dyDescent="0.2">
      <c r="A100" s="156" t="s">
        <v>474</v>
      </c>
      <c r="B100" s="157" t="s">
        <v>397</v>
      </c>
      <c r="C100" s="157" t="s">
        <v>380</v>
      </c>
      <c r="D100" s="157" t="s">
        <v>475</v>
      </c>
      <c r="E100" s="157"/>
      <c r="F100" s="183">
        <f>SUM(F102+F101+F103+F104+F106)</f>
        <v>53945</v>
      </c>
      <c r="G100" s="183">
        <f>SUM(G102+G101+G103+G104+G106)</f>
        <v>45045</v>
      </c>
    </row>
    <row r="101" spans="1:7" ht="25.5" x14ac:dyDescent="0.2">
      <c r="A101" s="152" t="s">
        <v>395</v>
      </c>
      <c r="B101" s="153" t="s">
        <v>397</v>
      </c>
      <c r="C101" s="153" t="s">
        <v>380</v>
      </c>
      <c r="D101" s="157" t="s">
        <v>475</v>
      </c>
      <c r="E101" s="153" t="s">
        <v>384</v>
      </c>
      <c r="F101" s="185">
        <v>6530</v>
      </c>
      <c r="G101" s="185">
        <v>3000</v>
      </c>
    </row>
    <row r="102" spans="1:7" ht="25.5" x14ac:dyDescent="0.2">
      <c r="A102" s="152" t="s">
        <v>432</v>
      </c>
      <c r="B102" s="153" t="s">
        <v>397</v>
      </c>
      <c r="C102" s="153" t="s">
        <v>380</v>
      </c>
      <c r="D102" s="157" t="s">
        <v>475</v>
      </c>
      <c r="E102" s="153" t="s">
        <v>433</v>
      </c>
      <c r="F102" s="185">
        <v>6500</v>
      </c>
      <c r="G102" s="185">
        <v>1100</v>
      </c>
    </row>
    <row r="103" spans="1:7" ht="27.75" customHeight="1" x14ac:dyDescent="0.2">
      <c r="A103" s="152" t="s">
        <v>434</v>
      </c>
      <c r="B103" s="153" t="s">
        <v>397</v>
      </c>
      <c r="C103" s="153" t="s">
        <v>380</v>
      </c>
      <c r="D103" s="157" t="s">
        <v>475</v>
      </c>
      <c r="E103" s="153" t="s">
        <v>435</v>
      </c>
      <c r="F103" s="185">
        <v>520</v>
      </c>
      <c r="G103" s="185">
        <v>550</v>
      </c>
    </row>
    <row r="104" spans="1:7" x14ac:dyDescent="0.2">
      <c r="A104" s="176" t="s">
        <v>476</v>
      </c>
      <c r="B104" s="160" t="s">
        <v>397</v>
      </c>
      <c r="C104" s="160" t="s">
        <v>380</v>
      </c>
      <c r="D104" s="160" t="s">
        <v>477</v>
      </c>
      <c r="E104" s="160"/>
      <c r="F104" s="158">
        <f>SUM(F105)</f>
        <v>37000</v>
      </c>
      <c r="G104" s="158">
        <f>SUM(G105)</f>
        <v>37000</v>
      </c>
    </row>
    <row r="105" spans="1:7" s="155" customFormat="1" ht="28.5" customHeight="1" x14ac:dyDescent="0.2">
      <c r="A105" s="152" t="s">
        <v>434</v>
      </c>
      <c r="B105" s="171" t="s">
        <v>397</v>
      </c>
      <c r="C105" s="171" t="s">
        <v>380</v>
      </c>
      <c r="D105" s="171" t="s">
        <v>477</v>
      </c>
      <c r="E105" s="171" t="s">
        <v>435</v>
      </c>
      <c r="F105" s="154">
        <v>37000</v>
      </c>
      <c r="G105" s="154">
        <v>37000</v>
      </c>
    </row>
    <row r="106" spans="1:7" x14ac:dyDescent="0.2">
      <c r="A106" s="176" t="s">
        <v>480</v>
      </c>
      <c r="B106" s="160" t="s">
        <v>397</v>
      </c>
      <c r="C106" s="160" t="s">
        <v>380</v>
      </c>
      <c r="D106" s="160" t="s">
        <v>481</v>
      </c>
      <c r="E106" s="160"/>
      <c r="F106" s="158">
        <f>SUM(F107)</f>
        <v>3395</v>
      </c>
      <c r="G106" s="158">
        <f>SUM(G107)</f>
        <v>3395</v>
      </c>
    </row>
    <row r="107" spans="1:7" s="155" customFormat="1" ht="27" customHeight="1" x14ac:dyDescent="0.2">
      <c r="A107" s="152" t="s">
        <v>434</v>
      </c>
      <c r="B107" s="171" t="s">
        <v>397</v>
      </c>
      <c r="C107" s="171" t="s">
        <v>380</v>
      </c>
      <c r="D107" s="171" t="s">
        <v>481</v>
      </c>
      <c r="E107" s="171" t="s">
        <v>435</v>
      </c>
      <c r="F107" s="154">
        <v>3395</v>
      </c>
      <c r="G107" s="154">
        <v>3395</v>
      </c>
    </row>
    <row r="108" spans="1:7" s="198" customFormat="1" ht="28.5" x14ac:dyDescent="0.2">
      <c r="A108" s="201" t="s">
        <v>482</v>
      </c>
      <c r="B108" s="162" t="s">
        <v>397</v>
      </c>
      <c r="C108" s="202" t="s">
        <v>397</v>
      </c>
      <c r="D108" s="167"/>
      <c r="E108" s="167"/>
      <c r="F108" s="145">
        <f t="shared" ref="F108:G109" si="6">SUM(F109)</f>
        <v>14500</v>
      </c>
      <c r="G108" s="145">
        <f t="shared" si="6"/>
        <v>10500</v>
      </c>
    </row>
    <row r="109" spans="1:7" ht="13.5" x14ac:dyDescent="0.25">
      <c r="A109" s="170" t="s">
        <v>483</v>
      </c>
      <c r="B109" s="164" t="s">
        <v>397</v>
      </c>
      <c r="C109" s="164" t="s">
        <v>397</v>
      </c>
      <c r="D109" s="150"/>
      <c r="E109" s="164"/>
      <c r="F109" s="151">
        <f t="shared" si="6"/>
        <v>14500</v>
      </c>
      <c r="G109" s="151">
        <f t="shared" si="6"/>
        <v>10500</v>
      </c>
    </row>
    <row r="110" spans="1:7" s="205" customFormat="1" ht="13.5" x14ac:dyDescent="0.25">
      <c r="A110" s="149" t="s">
        <v>425</v>
      </c>
      <c r="B110" s="147" t="s">
        <v>397</v>
      </c>
      <c r="C110" s="203" t="s">
        <v>397</v>
      </c>
      <c r="D110" s="204" t="s">
        <v>426</v>
      </c>
      <c r="E110" s="204"/>
      <c r="F110" s="148">
        <f>SUM(F112+F114)</f>
        <v>14500</v>
      </c>
      <c r="G110" s="148">
        <f>SUM(G112+G114)</f>
        <v>10500</v>
      </c>
    </row>
    <row r="111" spans="1:7" s="205" customFormat="1" ht="13.5" x14ac:dyDescent="0.25">
      <c r="A111" s="170" t="s">
        <v>483</v>
      </c>
      <c r="B111" s="164" t="s">
        <v>397</v>
      </c>
      <c r="C111" s="164" t="s">
        <v>397</v>
      </c>
      <c r="D111" s="150"/>
      <c r="E111" s="164"/>
      <c r="F111" s="151">
        <f t="shared" ref="F111:G112" si="7">SUM(F112)</f>
        <v>14000</v>
      </c>
      <c r="G111" s="151">
        <f t="shared" si="7"/>
        <v>10500</v>
      </c>
    </row>
    <row r="112" spans="1:7" s="205" customFormat="1" ht="25.5" x14ac:dyDescent="0.2">
      <c r="A112" s="166" t="s">
        <v>484</v>
      </c>
      <c r="B112" s="160" t="s">
        <v>397</v>
      </c>
      <c r="C112" s="160" t="s">
        <v>397</v>
      </c>
      <c r="D112" s="160" t="s">
        <v>485</v>
      </c>
      <c r="E112" s="160"/>
      <c r="F112" s="158">
        <f t="shared" si="7"/>
        <v>14000</v>
      </c>
      <c r="G112" s="158">
        <f t="shared" si="7"/>
        <v>10500</v>
      </c>
    </row>
    <row r="113" spans="1:7" s="155" customFormat="1" ht="25.5" x14ac:dyDescent="0.2">
      <c r="A113" s="152" t="s">
        <v>395</v>
      </c>
      <c r="B113" s="160" t="s">
        <v>397</v>
      </c>
      <c r="C113" s="160" t="s">
        <v>397</v>
      </c>
      <c r="D113" s="171" t="s">
        <v>485</v>
      </c>
      <c r="E113" s="160" t="s">
        <v>384</v>
      </c>
      <c r="F113" s="158">
        <v>14000</v>
      </c>
      <c r="G113" s="185">
        <v>10500</v>
      </c>
    </row>
    <row r="114" spans="1:7" s="210" customFormat="1" ht="51.75" x14ac:dyDescent="0.25">
      <c r="A114" s="237" t="s">
        <v>488</v>
      </c>
      <c r="B114" s="157" t="s">
        <v>397</v>
      </c>
      <c r="C114" s="209" t="s">
        <v>397</v>
      </c>
      <c r="D114" s="161" t="s">
        <v>489</v>
      </c>
      <c r="E114" s="161"/>
      <c r="F114" s="158">
        <f>SUM(F115)</f>
        <v>500</v>
      </c>
      <c r="G114" s="158">
        <f>SUM(G115)</f>
        <v>0</v>
      </c>
    </row>
    <row r="115" spans="1:7" s="208" customFormat="1" ht="26.25" x14ac:dyDescent="0.25">
      <c r="A115" s="152" t="s">
        <v>395</v>
      </c>
      <c r="B115" s="153" t="s">
        <v>397</v>
      </c>
      <c r="C115" s="207" t="s">
        <v>397</v>
      </c>
      <c r="D115" s="200" t="s">
        <v>489</v>
      </c>
      <c r="E115" s="200" t="s">
        <v>384</v>
      </c>
      <c r="F115" s="154">
        <v>500</v>
      </c>
      <c r="G115" s="154"/>
    </row>
    <row r="116" spans="1:7" s="218" customFormat="1" ht="15.75" x14ac:dyDescent="0.25">
      <c r="A116" s="214" t="s">
        <v>492</v>
      </c>
      <c r="B116" s="215" t="s">
        <v>493</v>
      </c>
      <c r="C116" s="215"/>
      <c r="D116" s="215"/>
      <c r="E116" s="216"/>
      <c r="F116" s="217">
        <f t="shared" ref="F116:G118" si="8">SUM(F117)</f>
        <v>18000</v>
      </c>
      <c r="G116" s="217">
        <f t="shared" si="8"/>
        <v>20130</v>
      </c>
    </row>
    <row r="117" spans="1:7" s="205" customFormat="1" ht="27" x14ac:dyDescent="0.25">
      <c r="A117" s="219" t="s">
        <v>494</v>
      </c>
      <c r="B117" s="220" t="s">
        <v>493</v>
      </c>
      <c r="C117" s="220" t="s">
        <v>397</v>
      </c>
      <c r="D117" s="220"/>
      <c r="E117" s="150"/>
      <c r="F117" s="190">
        <f t="shared" si="8"/>
        <v>18000</v>
      </c>
      <c r="G117" s="190">
        <f t="shared" si="8"/>
        <v>20130</v>
      </c>
    </row>
    <row r="118" spans="1:7" s="205" customFormat="1" ht="38.25" x14ac:dyDescent="0.2">
      <c r="A118" s="221" t="s">
        <v>495</v>
      </c>
      <c r="B118" s="211" t="s">
        <v>493</v>
      </c>
      <c r="C118" s="211" t="s">
        <v>397</v>
      </c>
      <c r="D118" s="211" t="s">
        <v>496</v>
      </c>
      <c r="E118" s="153"/>
      <c r="F118" s="185">
        <f t="shared" si="8"/>
        <v>18000</v>
      </c>
      <c r="G118" s="185">
        <f t="shared" si="8"/>
        <v>20130</v>
      </c>
    </row>
    <row r="119" spans="1:7" s="205" customFormat="1" ht="25.5" x14ac:dyDescent="0.2">
      <c r="A119" s="156" t="s">
        <v>395</v>
      </c>
      <c r="B119" s="212" t="s">
        <v>493</v>
      </c>
      <c r="C119" s="212" t="s">
        <v>397</v>
      </c>
      <c r="D119" s="212" t="s">
        <v>496</v>
      </c>
      <c r="E119" s="157" t="s">
        <v>384</v>
      </c>
      <c r="F119" s="183">
        <v>18000</v>
      </c>
      <c r="G119" s="183">
        <v>20130</v>
      </c>
    </row>
    <row r="120" spans="1:7" ht="15.75" x14ac:dyDescent="0.25">
      <c r="A120" s="143" t="s">
        <v>497</v>
      </c>
      <c r="B120" s="178" t="s">
        <v>498</v>
      </c>
      <c r="C120" s="178"/>
      <c r="D120" s="178"/>
      <c r="E120" s="178"/>
      <c r="F120" s="179">
        <f>SUM(F121+F129+F141+F138+F149)</f>
        <v>447560.63000000006</v>
      </c>
      <c r="G120" s="179">
        <f>SUM(G121+G129+G141+G138+G149)</f>
        <v>486804.32</v>
      </c>
    </row>
    <row r="121" spans="1:7" x14ac:dyDescent="0.2">
      <c r="A121" s="222" t="s">
        <v>499</v>
      </c>
      <c r="B121" s="174" t="s">
        <v>498</v>
      </c>
      <c r="C121" s="174" t="s">
        <v>371</v>
      </c>
      <c r="D121" s="174"/>
      <c r="E121" s="174"/>
      <c r="F121" s="148">
        <f>SUM(F122+F124+F126)</f>
        <v>157686.64000000001</v>
      </c>
      <c r="G121" s="148">
        <f>SUM(G122+G124+G126)</f>
        <v>166843.75</v>
      </c>
    </row>
    <row r="122" spans="1:7" s="155" customFormat="1" ht="127.5" x14ac:dyDescent="0.2">
      <c r="A122" s="152" t="s">
        <v>502</v>
      </c>
      <c r="B122" s="171" t="s">
        <v>498</v>
      </c>
      <c r="C122" s="171" t="s">
        <v>371</v>
      </c>
      <c r="D122" s="171" t="s">
        <v>503</v>
      </c>
      <c r="E122" s="171"/>
      <c r="F122" s="154">
        <f>SUM(F123)</f>
        <v>119276.64</v>
      </c>
      <c r="G122" s="154">
        <f>SUM(G123)</f>
        <v>128433.75</v>
      </c>
    </row>
    <row r="123" spans="1:7" ht="25.5" x14ac:dyDescent="0.2">
      <c r="A123" s="156" t="s">
        <v>434</v>
      </c>
      <c r="B123" s="160" t="s">
        <v>498</v>
      </c>
      <c r="C123" s="160" t="s">
        <v>371</v>
      </c>
      <c r="D123" s="160" t="s">
        <v>503</v>
      </c>
      <c r="E123" s="160" t="s">
        <v>435</v>
      </c>
      <c r="F123" s="158">
        <v>119276.64</v>
      </c>
      <c r="G123" s="158">
        <v>128433.75</v>
      </c>
    </row>
    <row r="124" spans="1:7" ht="25.5" x14ac:dyDescent="0.2">
      <c r="A124" s="152" t="s">
        <v>500</v>
      </c>
      <c r="B124" s="160" t="s">
        <v>498</v>
      </c>
      <c r="C124" s="160" t="s">
        <v>371</v>
      </c>
      <c r="D124" s="171" t="s">
        <v>501</v>
      </c>
      <c r="E124" s="160"/>
      <c r="F124" s="158">
        <f>SUM(F125)</f>
        <v>38310</v>
      </c>
      <c r="G124" s="158">
        <f>SUM(G125)</f>
        <v>38410</v>
      </c>
    </row>
    <row r="125" spans="1:7" ht="25.5" x14ac:dyDescent="0.2">
      <c r="A125" s="156" t="s">
        <v>434</v>
      </c>
      <c r="B125" s="160" t="s">
        <v>498</v>
      </c>
      <c r="C125" s="160" t="s">
        <v>371</v>
      </c>
      <c r="D125" s="160" t="s">
        <v>501</v>
      </c>
      <c r="E125" s="160" t="s">
        <v>435</v>
      </c>
      <c r="F125" s="158">
        <f>38310</f>
        <v>38310</v>
      </c>
      <c r="G125" s="158">
        <f>38410</f>
        <v>38410</v>
      </c>
    </row>
    <row r="126" spans="1:7" ht="13.5" x14ac:dyDescent="0.25">
      <c r="A126" s="149" t="s">
        <v>425</v>
      </c>
      <c r="B126" s="164" t="s">
        <v>498</v>
      </c>
      <c r="C126" s="164" t="s">
        <v>371</v>
      </c>
      <c r="D126" s="164" t="s">
        <v>426</v>
      </c>
      <c r="E126" s="164"/>
      <c r="F126" s="151">
        <f>SUM(F127)</f>
        <v>100</v>
      </c>
      <c r="G126" s="151">
        <f>SUM(G127)</f>
        <v>0</v>
      </c>
    </row>
    <row r="127" spans="1:7" ht="38.25" x14ac:dyDescent="0.2">
      <c r="A127" s="156" t="s">
        <v>504</v>
      </c>
      <c r="B127" s="160" t="s">
        <v>498</v>
      </c>
      <c r="C127" s="160" t="s">
        <v>371</v>
      </c>
      <c r="D127" s="160" t="s">
        <v>505</v>
      </c>
      <c r="E127" s="160"/>
      <c r="F127" s="158">
        <f>SUM(F128)</f>
        <v>100</v>
      </c>
      <c r="G127" s="158">
        <f>SUM(G128)</f>
        <v>0</v>
      </c>
    </row>
    <row r="128" spans="1:7" ht="25.5" customHeight="1" x14ac:dyDescent="0.2">
      <c r="A128" s="152" t="s">
        <v>434</v>
      </c>
      <c r="B128" s="171" t="s">
        <v>498</v>
      </c>
      <c r="C128" s="171" t="s">
        <v>371</v>
      </c>
      <c r="D128" s="171" t="s">
        <v>505</v>
      </c>
      <c r="E128" s="171" t="s">
        <v>435</v>
      </c>
      <c r="F128" s="154">
        <v>100</v>
      </c>
      <c r="G128" s="154"/>
    </row>
    <row r="129" spans="1:7" x14ac:dyDescent="0.2">
      <c r="A129" s="222" t="s">
        <v>506</v>
      </c>
      <c r="B129" s="174" t="s">
        <v>498</v>
      </c>
      <c r="C129" s="174" t="s">
        <v>373</v>
      </c>
      <c r="D129" s="174"/>
      <c r="E129" s="174"/>
      <c r="F129" s="148">
        <f>SUM(F136+F130+F132+F134)</f>
        <v>239952.9</v>
      </c>
      <c r="G129" s="148">
        <f>SUM(G136+G130+G132+G134)</f>
        <v>270039.48</v>
      </c>
    </row>
    <row r="130" spans="1:7" s="155" customFormat="1" ht="25.5" x14ac:dyDescent="0.2">
      <c r="A130" s="152" t="s">
        <v>500</v>
      </c>
      <c r="B130" s="171" t="s">
        <v>498</v>
      </c>
      <c r="C130" s="171" t="s">
        <v>373</v>
      </c>
      <c r="D130" s="171" t="s">
        <v>507</v>
      </c>
      <c r="E130" s="171"/>
      <c r="F130" s="154">
        <f>SUM(F131)</f>
        <v>39691.050000000003</v>
      </c>
      <c r="G130" s="154">
        <f>SUM(G131)</f>
        <v>63713.99</v>
      </c>
    </row>
    <row r="131" spans="1:7" ht="25.5" x14ac:dyDescent="0.2">
      <c r="A131" s="156" t="s">
        <v>434</v>
      </c>
      <c r="B131" s="160" t="s">
        <v>498</v>
      </c>
      <c r="C131" s="160" t="s">
        <v>373</v>
      </c>
      <c r="D131" s="160" t="s">
        <v>507</v>
      </c>
      <c r="E131" s="160" t="s">
        <v>435</v>
      </c>
      <c r="F131" s="158">
        <v>39691.050000000003</v>
      </c>
      <c r="G131" s="158">
        <v>63713.99</v>
      </c>
    </row>
    <row r="132" spans="1:7" ht="38.25" x14ac:dyDescent="0.2">
      <c r="A132" s="152" t="s">
        <v>427</v>
      </c>
      <c r="B132" s="171" t="s">
        <v>498</v>
      </c>
      <c r="C132" s="171" t="s">
        <v>373</v>
      </c>
      <c r="D132" s="171" t="s">
        <v>428</v>
      </c>
      <c r="E132" s="171"/>
      <c r="F132" s="154">
        <f>SUM(F133)</f>
        <v>2000</v>
      </c>
      <c r="G132" s="154">
        <f>SUM(G133)</f>
        <v>2000</v>
      </c>
    </row>
    <row r="133" spans="1:7" ht="25.5" x14ac:dyDescent="0.2">
      <c r="A133" s="156" t="s">
        <v>434</v>
      </c>
      <c r="B133" s="160" t="s">
        <v>498</v>
      </c>
      <c r="C133" s="160" t="s">
        <v>373</v>
      </c>
      <c r="D133" s="160" t="s">
        <v>428</v>
      </c>
      <c r="E133" s="160" t="s">
        <v>435</v>
      </c>
      <c r="F133" s="158">
        <v>2000</v>
      </c>
      <c r="G133" s="158">
        <v>2000</v>
      </c>
    </row>
    <row r="134" spans="1:7" ht="38.25" x14ac:dyDescent="0.2">
      <c r="A134" s="152" t="s">
        <v>508</v>
      </c>
      <c r="B134" s="171" t="s">
        <v>498</v>
      </c>
      <c r="C134" s="171" t="s">
        <v>373</v>
      </c>
      <c r="D134" s="171" t="s">
        <v>509</v>
      </c>
      <c r="E134" s="171"/>
      <c r="F134" s="154">
        <f>SUM(F135)</f>
        <v>15489.03</v>
      </c>
      <c r="G134" s="154">
        <f>SUM(G135)</f>
        <v>15015.79</v>
      </c>
    </row>
    <row r="135" spans="1:7" ht="25.5" x14ac:dyDescent="0.2">
      <c r="A135" s="156" t="s">
        <v>434</v>
      </c>
      <c r="B135" s="160" t="s">
        <v>498</v>
      </c>
      <c r="C135" s="160" t="s">
        <v>373</v>
      </c>
      <c r="D135" s="171" t="s">
        <v>509</v>
      </c>
      <c r="E135" s="160" t="s">
        <v>435</v>
      </c>
      <c r="F135" s="158">
        <v>15489.03</v>
      </c>
      <c r="G135" s="158">
        <v>15015.79</v>
      </c>
    </row>
    <row r="136" spans="1:7" s="155" customFormat="1" ht="127.5" x14ac:dyDescent="0.2">
      <c r="A136" s="152" t="s">
        <v>502</v>
      </c>
      <c r="B136" s="153" t="s">
        <v>498</v>
      </c>
      <c r="C136" s="153" t="s">
        <v>373</v>
      </c>
      <c r="D136" s="171" t="s">
        <v>513</v>
      </c>
      <c r="E136" s="153"/>
      <c r="F136" s="185">
        <f>SUM(F137)</f>
        <v>182772.82</v>
      </c>
      <c r="G136" s="185">
        <f>SUM(G137)</f>
        <v>189309.7</v>
      </c>
    </row>
    <row r="137" spans="1:7" ht="25.5" x14ac:dyDescent="0.2">
      <c r="A137" s="156" t="s">
        <v>434</v>
      </c>
      <c r="B137" s="157" t="s">
        <v>498</v>
      </c>
      <c r="C137" s="157" t="s">
        <v>373</v>
      </c>
      <c r="D137" s="160" t="s">
        <v>513</v>
      </c>
      <c r="E137" s="157" t="s">
        <v>435</v>
      </c>
      <c r="F137" s="183">
        <v>182772.82</v>
      </c>
      <c r="G137" s="183">
        <v>189309.7</v>
      </c>
    </row>
    <row r="138" spans="1:7" x14ac:dyDescent="0.2">
      <c r="A138" s="173" t="s">
        <v>514</v>
      </c>
      <c r="B138" s="147" t="s">
        <v>498</v>
      </c>
      <c r="C138" s="147" t="s">
        <v>380</v>
      </c>
      <c r="D138" s="174"/>
      <c r="E138" s="147"/>
      <c r="F138" s="225">
        <f t="shared" ref="F138:G139" si="9">SUM(F139)</f>
        <v>44124</v>
      </c>
      <c r="G138" s="225">
        <f t="shared" si="9"/>
        <v>44124</v>
      </c>
    </row>
    <row r="139" spans="1:7" ht="25.5" x14ac:dyDescent="0.2">
      <c r="A139" s="152" t="s">
        <v>500</v>
      </c>
      <c r="B139" s="157" t="s">
        <v>498</v>
      </c>
      <c r="C139" s="157" t="s">
        <v>380</v>
      </c>
      <c r="D139" s="153" t="s">
        <v>516</v>
      </c>
      <c r="E139" s="157"/>
      <c r="F139" s="183">
        <f t="shared" si="9"/>
        <v>44124</v>
      </c>
      <c r="G139" s="183">
        <f t="shared" si="9"/>
        <v>44124</v>
      </c>
    </row>
    <row r="140" spans="1:7" ht="25.5" x14ac:dyDescent="0.2">
      <c r="A140" s="156" t="s">
        <v>434</v>
      </c>
      <c r="B140" s="157" t="s">
        <v>498</v>
      </c>
      <c r="C140" s="157" t="s">
        <v>380</v>
      </c>
      <c r="D140" s="157" t="s">
        <v>516</v>
      </c>
      <c r="E140" s="157" t="s">
        <v>435</v>
      </c>
      <c r="F140" s="183">
        <v>44124</v>
      </c>
      <c r="G140" s="183">
        <v>44124</v>
      </c>
    </row>
    <row r="141" spans="1:7" x14ac:dyDescent="0.2">
      <c r="A141" s="222" t="s">
        <v>517</v>
      </c>
      <c r="B141" s="174" t="s">
        <v>498</v>
      </c>
      <c r="C141" s="174" t="s">
        <v>498</v>
      </c>
      <c r="D141" s="174"/>
      <c r="E141" s="174"/>
      <c r="F141" s="148">
        <f>SUM(F145+F147+F143)</f>
        <v>5547.09</v>
      </c>
      <c r="G141" s="148">
        <f>SUM(G145+G147+G143)</f>
        <v>5547.09</v>
      </c>
    </row>
    <row r="142" spans="1:7" s="193" customFormat="1" ht="27" x14ac:dyDescent="0.25">
      <c r="A142" s="149" t="s">
        <v>617</v>
      </c>
      <c r="B142" s="164" t="s">
        <v>498</v>
      </c>
      <c r="C142" s="164" t="s">
        <v>498</v>
      </c>
      <c r="D142" s="164"/>
      <c r="E142" s="164"/>
      <c r="F142" s="151">
        <f>SUM(F145)</f>
        <v>1193.76</v>
      </c>
      <c r="G142" s="151">
        <f>SUM(G145)</f>
        <v>1193.76</v>
      </c>
    </row>
    <row r="143" spans="1:7" s="191" customFormat="1" ht="38.25" x14ac:dyDescent="0.2">
      <c r="A143" s="156" t="s">
        <v>519</v>
      </c>
      <c r="B143" s="160" t="s">
        <v>498</v>
      </c>
      <c r="C143" s="160" t="s">
        <v>498</v>
      </c>
      <c r="D143" s="160" t="s">
        <v>520</v>
      </c>
      <c r="E143" s="160"/>
      <c r="F143" s="158">
        <f>SUM(F144)</f>
        <v>3953.33</v>
      </c>
      <c r="G143" s="158">
        <f>SUM(G144)</f>
        <v>3953.33</v>
      </c>
    </row>
    <row r="144" spans="1:7" s="192" customFormat="1" ht="27" customHeight="1" x14ac:dyDescent="0.2">
      <c r="A144" s="152" t="s">
        <v>434</v>
      </c>
      <c r="B144" s="171" t="s">
        <v>498</v>
      </c>
      <c r="C144" s="171" t="s">
        <v>498</v>
      </c>
      <c r="D144" s="171" t="s">
        <v>520</v>
      </c>
      <c r="E144" s="171" t="s">
        <v>435</v>
      </c>
      <c r="F144" s="154">
        <v>3953.33</v>
      </c>
      <c r="G144" s="154">
        <v>3953.33</v>
      </c>
    </row>
    <row r="145" spans="1:7" s="191" customFormat="1" ht="25.5" x14ac:dyDescent="0.2">
      <c r="A145" s="156" t="s">
        <v>521</v>
      </c>
      <c r="B145" s="160" t="s">
        <v>498</v>
      </c>
      <c r="C145" s="160" t="s">
        <v>498</v>
      </c>
      <c r="D145" s="160" t="s">
        <v>522</v>
      </c>
      <c r="E145" s="160"/>
      <c r="F145" s="158">
        <f>SUM(F146)</f>
        <v>1193.76</v>
      </c>
      <c r="G145" s="158">
        <f>SUM(G146)</f>
        <v>1193.76</v>
      </c>
    </row>
    <row r="146" spans="1:7" s="192" customFormat="1" ht="29.25" customHeight="1" x14ac:dyDescent="0.2">
      <c r="A146" s="152" t="s">
        <v>434</v>
      </c>
      <c r="B146" s="171" t="s">
        <v>498</v>
      </c>
      <c r="C146" s="171" t="s">
        <v>498</v>
      </c>
      <c r="D146" s="171" t="s">
        <v>522</v>
      </c>
      <c r="E146" s="171" t="s">
        <v>435</v>
      </c>
      <c r="F146" s="154">
        <v>1193.76</v>
      </c>
      <c r="G146" s="154">
        <v>1193.76</v>
      </c>
    </row>
    <row r="147" spans="1:7" x14ac:dyDescent="0.2">
      <c r="A147" s="176" t="s">
        <v>525</v>
      </c>
      <c r="B147" s="160" t="s">
        <v>498</v>
      </c>
      <c r="C147" s="160" t="s">
        <v>498</v>
      </c>
      <c r="D147" s="157" t="s">
        <v>526</v>
      </c>
      <c r="E147" s="157"/>
      <c r="F147" s="183">
        <f>SUM(F148)</f>
        <v>400</v>
      </c>
      <c r="G147" s="183">
        <f>SUM(G148)</f>
        <v>400</v>
      </c>
    </row>
    <row r="148" spans="1:7" s="155" customFormat="1" ht="25.5" x14ac:dyDescent="0.2">
      <c r="A148" s="152" t="s">
        <v>395</v>
      </c>
      <c r="B148" s="171" t="s">
        <v>498</v>
      </c>
      <c r="C148" s="171" t="s">
        <v>498</v>
      </c>
      <c r="D148" s="153" t="s">
        <v>526</v>
      </c>
      <c r="E148" s="171" t="s">
        <v>384</v>
      </c>
      <c r="F148" s="154">
        <v>400</v>
      </c>
      <c r="G148" s="154">
        <v>400</v>
      </c>
    </row>
    <row r="149" spans="1:7" x14ac:dyDescent="0.2">
      <c r="A149" s="222" t="s">
        <v>527</v>
      </c>
      <c r="B149" s="174" t="s">
        <v>498</v>
      </c>
      <c r="C149" s="174" t="s">
        <v>457</v>
      </c>
      <c r="D149" s="174"/>
      <c r="E149" s="174"/>
      <c r="F149" s="148">
        <f t="shared" ref="F149:G150" si="10">SUM(F150)</f>
        <v>250</v>
      </c>
      <c r="G149" s="148">
        <f t="shared" si="10"/>
        <v>250</v>
      </c>
    </row>
    <row r="150" spans="1:7" s="155" customFormat="1" ht="25.5" x14ac:dyDescent="0.2">
      <c r="A150" s="176" t="s">
        <v>500</v>
      </c>
      <c r="B150" s="160" t="s">
        <v>498</v>
      </c>
      <c r="C150" s="160" t="s">
        <v>457</v>
      </c>
      <c r="D150" s="160" t="s">
        <v>529</v>
      </c>
      <c r="E150" s="160"/>
      <c r="F150" s="154">
        <f t="shared" si="10"/>
        <v>250</v>
      </c>
      <c r="G150" s="154">
        <f t="shared" si="10"/>
        <v>250</v>
      </c>
    </row>
    <row r="151" spans="1:7" s="155" customFormat="1" ht="25.5" x14ac:dyDescent="0.2">
      <c r="A151" s="152" t="s">
        <v>395</v>
      </c>
      <c r="B151" s="171" t="s">
        <v>498</v>
      </c>
      <c r="C151" s="171" t="s">
        <v>457</v>
      </c>
      <c r="D151" s="171" t="s">
        <v>529</v>
      </c>
      <c r="E151" s="171" t="s">
        <v>384</v>
      </c>
      <c r="F151" s="154">
        <v>250</v>
      </c>
      <c r="G151" s="154">
        <v>250</v>
      </c>
    </row>
    <row r="152" spans="1:7" ht="15.75" x14ac:dyDescent="0.25">
      <c r="A152" s="177" t="s">
        <v>530</v>
      </c>
      <c r="B152" s="178" t="s">
        <v>453</v>
      </c>
      <c r="C152" s="178"/>
      <c r="D152" s="178"/>
      <c r="E152" s="178"/>
      <c r="F152" s="179">
        <f>SUM(F153+F163)</f>
        <v>38935.9</v>
      </c>
      <c r="G152" s="179">
        <f>SUM(G153+G163)</f>
        <v>38935.9</v>
      </c>
    </row>
    <row r="153" spans="1:7" ht="14.25" x14ac:dyDescent="0.2">
      <c r="A153" s="146" t="s">
        <v>531</v>
      </c>
      <c r="B153" s="144" t="s">
        <v>453</v>
      </c>
      <c r="C153" s="144" t="s">
        <v>371</v>
      </c>
      <c r="D153" s="144"/>
      <c r="E153" s="144"/>
      <c r="F153" s="145">
        <f>SUM(F156+F154)</f>
        <v>36735.9</v>
      </c>
      <c r="G153" s="145">
        <f>SUM(G156+G154)</f>
        <v>36735.9</v>
      </c>
    </row>
    <row r="154" spans="1:7" ht="15" x14ac:dyDescent="0.25">
      <c r="A154" s="149" t="s">
        <v>532</v>
      </c>
      <c r="B154" s="164" t="s">
        <v>453</v>
      </c>
      <c r="C154" s="164" t="s">
        <v>371</v>
      </c>
      <c r="D154" s="171" t="s">
        <v>533</v>
      </c>
      <c r="E154" s="164"/>
      <c r="F154" s="145">
        <f>SUM(F155)</f>
        <v>119.9</v>
      </c>
      <c r="G154" s="145">
        <f>SUM(G155)</f>
        <v>119.9</v>
      </c>
    </row>
    <row r="155" spans="1:7" ht="28.5" customHeight="1" x14ac:dyDescent="0.2">
      <c r="A155" s="152" t="s">
        <v>434</v>
      </c>
      <c r="B155" s="171" t="s">
        <v>453</v>
      </c>
      <c r="C155" s="171" t="s">
        <v>371</v>
      </c>
      <c r="D155" s="171" t="s">
        <v>533</v>
      </c>
      <c r="E155" s="171" t="s">
        <v>435</v>
      </c>
      <c r="F155" s="145">
        <v>119.9</v>
      </c>
      <c r="G155" s="145">
        <v>119.9</v>
      </c>
    </row>
    <row r="156" spans="1:7" s="155" customFormat="1" ht="40.5" x14ac:dyDescent="0.25">
      <c r="A156" s="149" t="s">
        <v>534</v>
      </c>
      <c r="B156" s="164" t="s">
        <v>535</v>
      </c>
      <c r="C156" s="164" t="s">
        <v>371</v>
      </c>
      <c r="D156" s="164" t="s">
        <v>536</v>
      </c>
      <c r="E156" s="164"/>
      <c r="F156" s="151">
        <f>SUM(F157+F159+F161)</f>
        <v>36616</v>
      </c>
      <c r="G156" s="151">
        <f>SUM(G157+G159+G161)</f>
        <v>36616</v>
      </c>
    </row>
    <row r="157" spans="1:7" ht="27" x14ac:dyDescent="0.25">
      <c r="A157" s="149" t="s">
        <v>537</v>
      </c>
      <c r="B157" s="164" t="s">
        <v>453</v>
      </c>
      <c r="C157" s="164" t="s">
        <v>371</v>
      </c>
      <c r="D157" s="164" t="s">
        <v>538</v>
      </c>
      <c r="E157" s="164"/>
      <c r="F157" s="154">
        <v>17400</v>
      </c>
      <c r="G157" s="151">
        <f>SUM(G158)</f>
        <v>17400</v>
      </c>
    </row>
    <row r="158" spans="1:7" s="155" customFormat="1" ht="30" customHeight="1" x14ac:dyDescent="0.25">
      <c r="A158" s="152" t="s">
        <v>434</v>
      </c>
      <c r="B158" s="171" t="s">
        <v>453</v>
      </c>
      <c r="C158" s="171" t="s">
        <v>371</v>
      </c>
      <c r="D158" s="171" t="s">
        <v>538</v>
      </c>
      <c r="E158" s="171" t="s">
        <v>435</v>
      </c>
      <c r="F158" s="151">
        <v>17400</v>
      </c>
      <c r="G158" s="154">
        <v>17400</v>
      </c>
    </row>
    <row r="159" spans="1:7" ht="13.5" x14ac:dyDescent="0.25">
      <c r="A159" s="149" t="s">
        <v>539</v>
      </c>
      <c r="B159" s="164" t="s">
        <v>453</v>
      </c>
      <c r="C159" s="164" t="s">
        <v>371</v>
      </c>
      <c r="D159" s="164" t="s">
        <v>540</v>
      </c>
      <c r="E159" s="164"/>
      <c r="F159" s="154">
        <v>2600</v>
      </c>
      <c r="G159" s="151">
        <f>SUM(G160)</f>
        <v>2600</v>
      </c>
    </row>
    <row r="160" spans="1:7" s="155" customFormat="1" ht="27.75" customHeight="1" x14ac:dyDescent="0.25">
      <c r="A160" s="152" t="s">
        <v>434</v>
      </c>
      <c r="B160" s="171" t="s">
        <v>453</v>
      </c>
      <c r="C160" s="171" t="s">
        <v>371</v>
      </c>
      <c r="D160" s="171" t="s">
        <v>540</v>
      </c>
      <c r="E160" s="171" t="s">
        <v>435</v>
      </c>
      <c r="F160" s="151">
        <v>2600</v>
      </c>
      <c r="G160" s="154">
        <v>2600</v>
      </c>
    </row>
    <row r="161" spans="1:7" ht="13.5" x14ac:dyDescent="0.25">
      <c r="A161" s="149" t="s">
        <v>541</v>
      </c>
      <c r="B161" s="164" t="s">
        <v>453</v>
      </c>
      <c r="C161" s="164" t="s">
        <v>371</v>
      </c>
      <c r="D161" s="171" t="s">
        <v>542</v>
      </c>
      <c r="E161" s="164"/>
      <c r="F161" s="154">
        <v>16616</v>
      </c>
      <c r="G161" s="151">
        <f>SUM(G162)</f>
        <v>16616</v>
      </c>
    </row>
    <row r="162" spans="1:7" s="155" customFormat="1" ht="27.75" customHeight="1" x14ac:dyDescent="0.2">
      <c r="A162" s="152" t="s">
        <v>434</v>
      </c>
      <c r="B162" s="171" t="s">
        <v>453</v>
      </c>
      <c r="C162" s="171" t="s">
        <v>371</v>
      </c>
      <c r="D162" s="171" t="s">
        <v>542</v>
      </c>
      <c r="E162" s="171" t="s">
        <v>435</v>
      </c>
      <c r="F162" s="148">
        <v>16616</v>
      </c>
      <c r="G162" s="154">
        <v>16616</v>
      </c>
    </row>
    <row r="163" spans="1:7" s="182" customFormat="1" ht="18.75" customHeight="1" x14ac:dyDescent="0.2">
      <c r="A163" s="226" t="s">
        <v>543</v>
      </c>
      <c r="B163" s="174" t="s">
        <v>453</v>
      </c>
      <c r="C163" s="174" t="s">
        <v>388</v>
      </c>
      <c r="D163" s="174"/>
      <c r="E163" s="174"/>
      <c r="F163" s="148">
        <f t="shared" ref="F163:G165" si="11">SUM(F164)</f>
        <v>2200</v>
      </c>
      <c r="G163" s="148">
        <f t="shared" si="11"/>
        <v>2200</v>
      </c>
    </row>
    <row r="164" spans="1:7" ht="13.5" x14ac:dyDescent="0.25">
      <c r="A164" s="149" t="s">
        <v>425</v>
      </c>
      <c r="B164" s="164" t="s">
        <v>453</v>
      </c>
      <c r="C164" s="164" t="s">
        <v>388</v>
      </c>
      <c r="D164" s="164" t="s">
        <v>426</v>
      </c>
      <c r="E164" s="164"/>
      <c r="F164" s="151">
        <f t="shared" si="11"/>
        <v>2200</v>
      </c>
      <c r="G164" s="151">
        <f t="shared" si="11"/>
        <v>2200</v>
      </c>
    </row>
    <row r="165" spans="1:7" s="155" customFormat="1" ht="38.25" x14ac:dyDescent="0.2">
      <c r="A165" s="152" t="s">
        <v>534</v>
      </c>
      <c r="B165" s="171" t="s">
        <v>453</v>
      </c>
      <c r="C165" s="171" t="s">
        <v>388</v>
      </c>
      <c r="D165" s="171" t="s">
        <v>536</v>
      </c>
      <c r="E165" s="171"/>
      <c r="F165" s="154">
        <f t="shared" si="11"/>
        <v>2200</v>
      </c>
      <c r="G165" s="154">
        <f t="shared" si="11"/>
        <v>2200</v>
      </c>
    </row>
    <row r="166" spans="1:7" ht="25.5" x14ac:dyDescent="0.2">
      <c r="A166" s="156" t="s">
        <v>395</v>
      </c>
      <c r="B166" s="160" t="s">
        <v>453</v>
      </c>
      <c r="C166" s="160" t="s">
        <v>388</v>
      </c>
      <c r="D166" s="160" t="s">
        <v>536</v>
      </c>
      <c r="E166" s="160" t="s">
        <v>384</v>
      </c>
      <c r="F166" s="158">
        <v>2200</v>
      </c>
      <c r="G166" s="158">
        <v>2200</v>
      </c>
    </row>
    <row r="167" spans="1:7" ht="15.75" x14ac:dyDescent="0.25">
      <c r="A167" s="143" t="s">
        <v>544</v>
      </c>
      <c r="B167" s="178" t="s">
        <v>545</v>
      </c>
      <c r="C167" s="178"/>
      <c r="D167" s="178"/>
      <c r="E167" s="178"/>
      <c r="F167" s="179">
        <f>SUM(F168+F173+F177+F206+F215)</f>
        <v>46847.82</v>
      </c>
      <c r="G167" s="179">
        <f>SUM(G168+G173+G177+G206+G215)</f>
        <v>43194.35</v>
      </c>
    </row>
    <row r="168" spans="1:7" ht="14.25" x14ac:dyDescent="0.2">
      <c r="A168" s="169" t="s">
        <v>546</v>
      </c>
      <c r="B168" s="144" t="s">
        <v>545</v>
      </c>
      <c r="C168" s="144" t="s">
        <v>371</v>
      </c>
      <c r="D168" s="147" t="s">
        <v>547</v>
      </c>
      <c r="E168" s="144"/>
      <c r="F168" s="145">
        <f t="shared" ref="F168:G169" si="12">SUM(F169)</f>
        <v>2100</v>
      </c>
      <c r="G168" s="145">
        <f t="shared" si="12"/>
        <v>2100</v>
      </c>
    </row>
    <row r="169" spans="1:7" s="155" customFormat="1" ht="27" x14ac:dyDescent="0.25">
      <c r="A169" s="149" t="s">
        <v>548</v>
      </c>
      <c r="B169" s="164" t="s">
        <v>545</v>
      </c>
      <c r="C169" s="164" t="s">
        <v>371</v>
      </c>
      <c r="D169" s="150" t="s">
        <v>547</v>
      </c>
      <c r="E169" s="164"/>
      <c r="F169" s="151">
        <f t="shared" si="12"/>
        <v>2100</v>
      </c>
      <c r="G169" s="151">
        <f t="shared" si="12"/>
        <v>2100</v>
      </c>
    </row>
    <row r="170" spans="1:7" ht="25.5" x14ac:dyDescent="0.2">
      <c r="A170" s="152" t="s">
        <v>549</v>
      </c>
      <c r="B170" s="171" t="s">
        <v>545</v>
      </c>
      <c r="C170" s="171" t="s">
        <v>371</v>
      </c>
      <c r="D170" s="153" t="s">
        <v>547</v>
      </c>
      <c r="E170" s="171"/>
      <c r="F170" s="154">
        <f>SUM(F172+F171)</f>
        <v>2100</v>
      </c>
      <c r="G170" s="154">
        <f>SUM(G172+G171)</f>
        <v>2100</v>
      </c>
    </row>
    <row r="171" spans="1:7" ht="25.5" x14ac:dyDescent="0.2">
      <c r="A171" s="156" t="s">
        <v>395</v>
      </c>
      <c r="B171" s="160" t="s">
        <v>545</v>
      </c>
      <c r="C171" s="160" t="s">
        <v>371</v>
      </c>
      <c r="D171" s="157" t="s">
        <v>547</v>
      </c>
      <c r="E171" s="160" t="s">
        <v>384</v>
      </c>
      <c r="F171" s="158">
        <v>10</v>
      </c>
      <c r="G171" s="158">
        <v>10</v>
      </c>
    </row>
    <row r="172" spans="1:7" x14ac:dyDescent="0.2">
      <c r="A172" s="166" t="s">
        <v>393</v>
      </c>
      <c r="B172" s="157" t="s">
        <v>545</v>
      </c>
      <c r="C172" s="157" t="s">
        <v>371</v>
      </c>
      <c r="D172" s="157" t="s">
        <v>547</v>
      </c>
      <c r="E172" s="157" t="s">
        <v>394</v>
      </c>
      <c r="F172" s="158">
        <v>2090</v>
      </c>
      <c r="G172" s="158">
        <v>2090</v>
      </c>
    </row>
    <row r="173" spans="1:7" ht="14.25" x14ac:dyDescent="0.2">
      <c r="A173" s="146" t="s">
        <v>550</v>
      </c>
      <c r="B173" s="162" t="s">
        <v>545</v>
      </c>
      <c r="C173" s="162" t="s">
        <v>373</v>
      </c>
      <c r="D173" s="162"/>
      <c r="E173" s="162"/>
      <c r="F173" s="145">
        <f t="shared" ref="F173:G175" si="13">SUM(F174)</f>
        <v>7709.3</v>
      </c>
      <c r="G173" s="145">
        <f t="shared" si="13"/>
        <v>8019.4</v>
      </c>
    </row>
    <row r="174" spans="1:7" ht="13.5" x14ac:dyDescent="0.25">
      <c r="A174" s="149" t="s">
        <v>551</v>
      </c>
      <c r="B174" s="150" t="s">
        <v>545</v>
      </c>
      <c r="C174" s="150" t="s">
        <v>373</v>
      </c>
      <c r="D174" s="147" t="s">
        <v>552</v>
      </c>
      <c r="E174" s="150"/>
      <c r="F174" s="151">
        <f t="shared" si="13"/>
        <v>7709.3</v>
      </c>
      <c r="G174" s="151">
        <f t="shared" si="13"/>
        <v>8019.4</v>
      </c>
    </row>
    <row r="175" spans="1:7" x14ac:dyDescent="0.2">
      <c r="A175" s="156" t="s">
        <v>553</v>
      </c>
      <c r="B175" s="157" t="s">
        <v>545</v>
      </c>
      <c r="C175" s="157" t="s">
        <v>373</v>
      </c>
      <c r="D175" s="157" t="s">
        <v>552</v>
      </c>
      <c r="E175" s="157"/>
      <c r="F175" s="158">
        <f t="shared" si="13"/>
        <v>7709.3</v>
      </c>
      <c r="G175" s="158">
        <f t="shared" si="13"/>
        <v>8019.4</v>
      </c>
    </row>
    <row r="176" spans="1:7" ht="29.25" customHeight="1" x14ac:dyDescent="0.2">
      <c r="A176" s="152" t="s">
        <v>434</v>
      </c>
      <c r="B176" s="153" t="s">
        <v>545</v>
      </c>
      <c r="C176" s="153" t="s">
        <v>373</v>
      </c>
      <c r="D176" s="153" t="s">
        <v>552</v>
      </c>
      <c r="E176" s="153" t="s">
        <v>435</v>
      </c>
      <c r="F176" s="154">
        <v>7709.3</v>
      </c>
      <c r="G176" s="154">
        <v>8019.4</v>
      </c>
    </row>
    <row r="177" spans="1:7" ht="14.25" x14ac:dyDescent="0.2">
      <c r="A177" s="227" t="s">
        <v>554</v>
      </c>
      <c r="B177" s="162" t="s">
        <v>545</v>
      </c>
      <c r="C177" s="162" t="s">
        <v>380</v>
      </c>
      <c r="D177" s="162"/>
      <c r="E177" s="162"/>
      <c r="F177" s="163">
        <f>SUM(F178)</f>
        <v>7025.8899999999994</v>
      </c>
      <c r="G177" s="163">
        <f>SUM(G178)</f>
        <v>2795.14</v>
      </c>
    </row>
    <row r="178" spans="1:7" ht="13.5" x14ac:dyDescent="0.25">
      <c r="A178" s="228" t="s">
        <v>555</v>
      </c>
      <c r="B178" s="150" t="s">
        <v>545</v>
      </c>
      <c r="C178" s="150" t="s">
        <v>380</v>
      </c>
      <c r="D178" s="150"/>
      <c r="E178" s="150"/>
      <c r="F178" s="190">
        <f>SUM(F181+F197+F179)</f>
        <v>7025.8899999999994</v>
      </c>
      <c r="G178" s="190">
        <f>SUM(G181+G197)</f>
        <v>2795.14</v>
      </c>
    </row>
    <row r="179" spans="1:7" ht="90.75" customHeight="1" x14ac:dyDescent="0.25">
      <c r="A179" s="229" t="s">
        <v>556</v>
      </c>
      <c r="B179" s="153" t="s">
        <v>545</v>
      </c>
      <c r="C179" s="153" t="s">
        <v>380</v>
      </c>
      <c r="D179" s="153" t="s">
        <v>557</v>
      </c>
      <c r="E179" s="153"/>
      <c r="F179" s="190">
        <f>SUM(F180)</f>
        <v>630.75</v>
      </c>
      <c r="G179" s="190">
        <f>SUM(G180)</f>
        <v>0</v>
      </c>
    </row>
    <row r="180" spans="1:7" ht="26.25" x14ac:dyDescent="0.25">
      <c r="A180" s="156" t="s">
        <v>395</v>
      </c>
      <c r="B180" s="157" t="s">
        <v>545</v>
      </c>
      <c r="C180" s="157" t="s">
        <v>380</v>
      </c>
      <c r="D180" s="157" t="s">
        <v>557</v>
      </c>
      <c r="E180" s="157" t="s">
        <v>384</v>
      </c>
      <c r="F180" s="190">
        <v>630.75</v>
      </c>
      <c r="G180" s="190"/>
    </row>
    <row r="181" spans="1:7" ht="24.75" x14ac:dyDescent="0.25">
      <c r="A181" s="230" t="s">
        <v>548</v>
      </c>
      <c r="B181" s="150" t="s">
        <v>545</v>
      </c>
      <c r="C181" s="150" t="s">
        <v>380</v>
      </c>
      <c r="D181" s="150" t="s">
        <v>558</v>
      </c>
      <c r="E181" s="150"/>
      <c r="F181" s="190">
        <f>SUM(F182)</f>
        <v>1213.1399999999999</v>
      </c>
      <c r="G181" s="190">
        <f>SUM(G182)</f>
        <v>1213.1399999999999</v>
      </c>
    </row>
    <row r="182" spans="1:7" x14ac:dyDescent="0.2">
      <c r="A182" s="156" t="s">
        <v>393</v>
      </c>
      <c r="B182" s="157" t="s">
        <v>545</v>
      </c>
      <c r="C182" s="157" t="s">
        <v>380</v>
      </c>
      <c r="D182" s="157" t="s">
        <v>558</v>
      </c>
      <c r="E182" s="157"/>
      <c r="F182" s="183">
        <f>SUM(F188+F191+F183+F186+F194)</f>
        <v>1213.1399999999999</v>
      </c>
      <c r="G182" s="183">
        <f>SUM(G188+G191+G183+G186+G194)</f>
        <v>1213.1399999999999</v>
      </c>
    </row>
    <row r="183" spans="1:7" ht="51" x14ac:dyDescent="0.2">
      <c r="A183" s="229" t="s">
        <v>785</v>
      </c>
      <c r="B183" s="153" t="s">
        <v>545</v>
      </c>
      <c r="C183" s="153" t="s">
        <v>380</v>
      </c>
      <c r="D183" s="153" t="s">
        <v>559</v>
      </c>
      <c r="E183" s="153"/>
      <c r="F183" s="185">
        <f>SUM(F184+F185)</f>
        <v>100</v>
      </c>
      <c r="G183" s="183">
        <v>100</v>
      </c>
    </row>
    <row r="184" spans="1:7" ht="25.5" x14ac:dyDescent="0.2">
      <c r="A184" s="156" t="s">
        <v>395</v>
      </c>
      <c r="B184" s="157" t="s">
        <v>545</v>
      </c>
      <c r="C184" s="157" t="s">
        <v>380</v>
      </c>
      <c r="D184" s="157" t="s">
        <v>559</v>
      </c>
      <c r="E184" s="157" t="s">
        <v>384</v>
      </c>
      <c r="F184" s="183">
        <v>1</v>
      </c>
      <c r="G184" s="183">
        <v>1</v>
      </c>
    </row>
    <row r="185" spans="1:7" x14ac:dyDescent="0.2">
      <c r="A185" s="166" t="s">
        <v>393</v>
      </c>
      <c r="B185" s="157" t="s">
        <v>545</v>
      </c>
      <c r="C185" s="157" t="s">
        <v>380</v>
      </c>
      <c r="D185" s="157" t="s">
        <v>559</v>
      </c>
      <c r="E185" s="157" t="s">
        <v>394</v>
      </c>
      <c r="F185" s="183">
        <v>99</v>
      </c>
      <c r="G185" s="183">
        <v>99</v>
      </c>
    </row>
    <row r="186" spans="1:7" ht="51" x14ac:dyDescent="0.2">
      <c r="A186" s="229" t="s">
        <v>560</v>
      </c>
      <c r="B186" s="153" t="s">
        <v>545</v>
      </c>
      <c r="C186" s="153" t="s">
        <v>380</v>
      </c>
      <c r="D186" s="153" t="s">
        <v>561</v>
      </c>
      <c r="E186" s="153"/>
      <c r="F186" s="185">
        <f>SUM(F187)</f>
        <v>100</v>
      </c>
      <c r="G186" s="185">
        <f>SUM(G187)</f>
        <v>100</v>
      </c>
    </row>
    <row r="187" spans="1:7" x14ac:dyDescent="0.2">
      <c r="A187" s="166" t="s">
        <v>393</v>
      </c>
      <c r="B187" s="157" t="s">
        <v>545</v>
      </c>
      <c r="C187" s="157" t="s">
        <v>380</v>
      </c>
      <c r="D187" s="157" t="s">
        <v>561</v>
      </c>
      <c r="E187" s="157" t="s">
        <v>394</v>
      </c>
      <c r="F187" s="183">
        <v>100</v>
      </c>
      <c r="G187" s="183">
        <v>100</v>
      </c>
    </row>
    <row r="188" spans="1:7" s="155" customFormat="1" ht="51" x14ac:dyDescent="0.2">
      <c r="A188" s="229" t="s">
        <v>562</v>
      </c>
      <c r="B188" s="153" t="s">
        <v>545</v>
      </c>
      <c r="C188" s="153" t="s">
        <v>380</v>
      </c>
      <c r="D188" s="153" t="s">
        <v>563</v>
      </c>
      <c r="E188" s="153"/>
      <c r="F188" s="185">
        <f>SUM(F190+F189)</f>
        <v>325</v>
      </c>
      <c r="G188" s="185">
        <f>SUM(G190+G189)</f>
        <v>325</v>
      </c>
    </row>
    <row r="189" spans="1:7" ht="25.5" x14ac:dyDescent="0.2">
      <c r="A189" s="156" t="s">
        <v>395</v>
      </c>
      <c r="B189" s="157" t="s">
        <v>545</v>
      </c>
      <c r="C189" s="157" t="s">
        <v>380</v>
      </c>
      <c r="D189" s="157" t="s">
        <v>563</v>
      </c>
      <c r="E189" s="157" t="s">
        <v>384</v>
      </c>
      <c r="F189" s="183">
        <v>1</v>
      </c>
      <c r="G189" s="183">
        <v>1</v>
      </c>
    </row>
    <row r="190" spans="1:7" x14ac:dyDescent="0.2">
      <c r="A190" s="166" t="s">
        <v>393</v>
      </c>
      <c r="B190" s="157" t="s">
        <v>545</v>
      </c>
      <c r="C190" s="157" t="s">
        <v>380</v>
      </c>
      <c r="D190" s="157" t="s">
        <v>563</v>
      </c>
      <c r="E190" s="157" t="s">
        <v>394</v>
      </c>
      <c r="F190" s="183">
        <v>324</v>
      </c>
      <c r="G190" s="183">
        <v>324</v>
      </c>
    </row>
    <row r="191" spans="1:7" s="155" customFormat="1" ht="51" x14ac:dyDescent="0.2">
      <c r="A191" s="229" t="s">
        <v>618</v>
      </c>
      <c r="B191" s="153" t="s">
        <v>545</v>
      </c>
      <c r="C191" s="153" t="s">
        <v>380</v>
      </c>
      <c r="D191" s="153" t="s">
        <v>565</v>
      </c>
      <c r="E191" s="153"/>
      <c r="F191" s="185">
        <f>SUM(F193+F192)</f>
        <v>252.6</v>
      </c>
      <c r="G191" s="185">
        <f>SUM(G193+G192)</f>
        <v>252.6</v>
      </c>
    </row>
    <row r="192" spans="1:7" s="155" customFormat="1" ht="25.5" x14ac:dyDescent="0.2">
      <c r="A192" s="152" t="s">
        <v>395</v>
      </c>
      <c r="B192" s="153" t="s">
        <v>545</v>
      </c>
      <c r="C192" s="153" t="s">
        <v>380</v>
      </c>
      <c r="D192" s="153" t="s">
        <v>565</v>
      </c>
      <c r="E192" s="153" t="s">
        <v>384</v>
      </c>
      <c r="F192" s="185">
        <v>0.6</v>
      </c>
      <c r="G192" s="185">
        <v>0.6</v>
      </c>
    </row>
    <row r="193" spans="1:7" ht="51" x14ac:dyDescent="0.2">
      <c r="A193" s="238" t="s">
        <v>618</v>
      </c>
      <c r="B193" s="157" t="s">
        <v>545</v>
      </c>
      <c r="C193" s="157" t="s">
        <v>380</v>
      </c>
      <c r="D193" s="157" t="s">
        <v>565</v>
      </c>
      <c r="E193" s="157" t="s">
        <v>394</v>
      </c>
      <c r="F193" s="183">
        <v>252</v>
      </c>
      <c r="G193" s="183">
        <v>252</v>
      </c>
    </row>
    <row r="194" spans="1:7" ht="51" customHeight="1" x14ac:dyDescent="0.2">
      <c r="A194" s="229" t="s">
        <v>803</v>
      </c>
      <c r="B194" s="153" t="s">
        <v>545</v>
      </c>
      <c r="C194" s="153" t="s">
        <v>380</v>
      </c>
      <c r="D194" s="153" t="s">
        <v>566</v>
      </c>
      <c r="E194" s="153"/>
      <c r="F194" s="183">
        <f>SUM(F195:F196)</f>
        <v>435.53999999999996</v>
      </c>
      <c r="G194" s="183">
        <f>SUM(G195:G196)</f>
        <v>435.53999999999996</v>
      </c>
    </row>
    <row r="195" spans="1:7" ht="25.5" x14ac:dyDescent="0.2">
      <c r="A195" s="156" t="s">
        <v>395</v>
      </c>
      <c r="B195" s="157" t="s">
        <v>545</v>
      </c>
      <c r="C195" s="157" t="s">
        <v>380</v>
      </c>
      <c r="D195" s="157" t="s">
        <v>566</v>
      </c>
      <c r="E195" s="157" t="s">
        <v>384</v>
      </c>
      <c r="F195" s="183">
        <v>1.64</v>
      </c>
      <c r="G195" s="183">
        <v>1.64</v>
      </c>
    </row>
    <row r="196" spans="1:7" x14ac:dyDescent="0.2">
      <c r="A196" s="166" t="s">
        <v>393</v>
      </c>
      <c r="B196" s="157" t="s">
        <v>545</v>
      </c>
      <c r="C196" s="157" t="s">
        <v>380</v>
      </c>
      <c r="D196" s="157" t="s">
        <v>566</v>
      </c>
      <c r="E196" s="157" t="s">
        <v>394</v>
      </c>
      <c r="F196" s="183">
        <v>433.9</v>
      </c>
      <c r="G196" s="183">
        <v>433.9</v>
      </c>
    </row>
    <row r="197" spans="1:7" ht="13.5" x14ac:dyDescent="0.25">
      <c r="A197" s="149" t="s">
        <v>425</v>
      </c>
      <c r="B197" s="150" t="s">
        <v>545</v>
      </c>
      <c r="C197" s="150" t="s">
        <v>380</v>
      </c>
      <c r="D197" s="150" t="s">
        <v>426</v>
      </c>
      <c r="E197" s="150"/>
      <c r="F197" s="190">
        <f>SUM(F200+F204+F198+F202)</f>
        <v>5182</v>
      </c>
      <c r="G197" s="190">
        <f>SUM(G200+G204+G198+G202)</f>
        <v>1582</v>
      </c>
    </row>
    <row r="198" spans="1:7" ht="39" x14ac:dyDescent="0.25">
      <c r="A198" s="156" t="s">
        <v>486</v>
      </c>
      <c r="B198" s="150" t="s">
        <v>545</v>
      </c>
      <c r="C198" s="150" t="s">
        <v>380</v>
      </c>
      <c r="D198" s="153" t="s">
        <v>487</v>
      </c>
      <c r="E198" s="150"/>
      <c r="F198" s="190">
        <f>SUM(F199)</f>
        <v>1182</v>
      </c>
      <c r="G198" s="190">
        <f>SUM(G199)</f>
        <v>1182</v>
      </c>
    </row>
    <row r="199" spans="1:7" s="155" customFormat="1" x14ac:dyDescent="0.2">
      <c r="A199" s="221" t="s">
        <v>393</v>
      </c>
      <c r="B199" s="153" t="s">
        <v>545</v>
      </c>
      <c r="C199" s="153" t="s">
        <v>380</v>
      </c>
      <c r="D199" s="153" t="s">
        <v>487</v>
      </c>
      <c r="E199" s="171" t="s">
        <v>394</v>
      </c>
      <c r="F199" s="154">
        <v>1182</v>
      </c>
      <c r="G199" s="154">
        <v>1182</v>
      </c>
    </row>
    <row r="200" spans="1:7" s="191" customFormat="1" ht="76.5" x14ac:dyDescent="0.2">
      <c r="A200" s="156" t="s">
        <v>567</v>
      </c>
      <c r="B200" s="157" t="s">
        <v>545</v>
      </c>
      <c r="C200" s="157" t="s">
        <v>380</v>
      </c>
      <c r="D200" s="157" t="s">
        <v>568</v>
      </c>
      <c r="E200" s="157"/>
      <c r="F200" s="183">
        <f>SUM(F201)</f>
        <v>3100</v>
      </c>
      <c r="G200" s="183">
        <f>SUM(G201)</f>
        <v>0</v>
      </c>
    </row>
    <row r="201" spans="1:7" s="192" customFormat="1" x14ac:dyDescent="0.2">
      <c r="A201" s="221" t="s">
        <v>393</v>
      </c>
      <c r="B201" s="153" t="s">
        <v>545</v>
      </c>
      <c r="C201" s="153" t="s">
        <v>380</v>
      </c>
      <c r="D201" s="153" t="s">
        <v>568</v>
      </c>
      <c r="E201" s="153" t="s">
        <v>394</v>
      </c>
      <c r="F201" s="185">
        <v>3100</v>
      </c>
      <c r="G201" s="185"/>
    </row>
    <row r="202" spans="1:7" s="192" customFormat="1" ht="51" x14ac:dyDescent="0.2">
      <c r="A202" s="156" t="s">
        <v>569</v>
      </c>
      <c r="B202" s="157" t="s">
        <v>545</v>
      </c>
      <c r="C202" s="157" t="s">
        <v>380</v>
      </c>
      <c r="D202" s="157" t="s">
        <v>570</v>
      </c>
      <c r="E202" s="157"/>
      <c r="F202" s="183">
        <f>SUM(F203)</f>
        <v>500</v>
      </c>
      <c r="G202" s="183">
        <f>SUM(G203)</f>
        <v>0</v>
      </c>
    </row>
    <row r="203" spans="1:7" s="192" customFormat="1" ht="25.5" x14ac:dyDescent="0.2">
      <c r="A203" s="152" t="s">
        <v>395</v>
      </c>
      <c r="B203" s="153" t="s">
        <v>545</v>
      </c>
      <c r="C203" s="153" t="s">
        <v>380</v>
      </c>
      <c r="D203" s="153" t="s">
        <v>570</v>
      </c>
      <c r="E203" s="153" t="s">
        <v>384</v>
      </c>
      <c r="F203" s="185">
        <v>500</v>
      </c>
      <c r="G203" s="185"/>
    </row>
    <row r="204" spans="1:7" ht="76.5" x14ac:dyDescent="0.2">
      <c r="A204" s="176" t="s">
        <v>619</v>
      </c>
      <c r="B204" s="160" t="s">
        <v>545</v>
      </c>
      <c r="C204" s="160" t="s">
        <v>380</v>
      </c>
      <c r="D204" s="160" t="s">
        <v>572</v>
      </c>
      <c r="E204" s="160"/>
      <c r="F204" s="158">
        <f>SUM(F205)</f>
        <v>400</v>
      </c>
      <c r="G204" s="158">
        <f>SUM(G205)</f>
        <v>400</v>
      </c>
    </row>
    <row r="205" spans="1:7" s="155" customFormat="1" ht="25.5" x14ac:dyDescent="0.2">
      <c r="A205" s="152" t="s">
        <v>395</v>
      </c>
      <c r="B205" s="171" t="s">
        <v>545</v>
      </c>
      <c r="C205" s="171" t="s">
        <v>380</v>
      </c>
      <c r="D205" s="171" t="s">
        <v>572</v>
      </c>
      <c r="E205" s="171" t="s">
        <v>384</v>
      </c>
      <c r="F205" s="154">
        <v>400</v>
      </c>
      <c r="G205" s="154">
        <v>400</v>
      </c>
    </row>
    <row r="206" spans="1:7" ht="14.25" x14ac:dyDescent="0.2">
      <c r="A206" s="227" t="s">
        <v>573</v>
      </c>
      <c r="B206" s="162" t="s">
        <v>545</v>
      </c>
      <c r="C206" s="162" t="s">
        <v>388</v>
      </c>
      <c r="D206" s="162"/>
      <c r="E206" s="162"/>
      <c r="F206" s="163">
        <f>SUM(F207)</f>
        <v>23393</v>
      </c>
      <c r="G206" s="163">
        <f>SUM(G207)</f>
        <v>23393</v>
      </c>
    </row>
    <row r="207" spans="1:7" ht="28.5" x14ac:dyDescent="0.2">
      <c r="A207" s="227" t="s">
        <v>574</v>
      </c>
      <c r="B207" s="162" t="s">
        <v>545</v>
      </c>
      <c r="C207" s="162" t="s">
        <v>388</v>
      </c>
      <c r="D207" s="162"/>
      <c r="E207" s="162"/>
      <c r="F207" s="163">
        <f>SUM(F208)</f>
        <v>23393</v>
      </c>
      <c r="G207" s="163">
        <f>SUM(G208)</f>
        <v>23393</v>
      </c>
    </row>
    <row r="208" spans="1:7" s="182" customFormat="1" ht="27" x14ac:dyDescent="0.25">
      <c r="A208" s="228" t="s">
        <v>575</v>
      </c>
      <c r="B208" s="150" t="s">
        <v>545</v>
      </c>
      <c r="C208" s="150" t="s">
        <v>388</v>
      </c>
      <c r="D208" s="150"/>
      <c r="E208" s="150"/>
      <c r="F208" s="190">
        <f>SUM(F209+F211+F213)</f>
        <v>23393</v>
      </c>
      <c r="G208" s="190">
        <f>SUM(G209+G211+G213)</f>
        <v>23393</v>
      </c>
    </row>
    <row r="209" spans="1:7" s="155" customFormat="1" x14ac:dyDescent="0.2">
      <c r="A209" s="229" t="s">
        <v>576</v>
      </c>
      <c r="B209" s="153" t="s">
        <v>545</v>
      </c>
      <c r="C209" s="153" t="s">
        <v>388</v>
      </c>
      <c r="D209" s="153" t="s">
        <v>577</v>
      </c>
      <c r="E209" s="153"/>
      <c r="F209" s="185">
        <f>SUM(F210)</f>
        <v>5000</v>
      </c>
      <c r="G209" s="185">
        <f>SUM(G210)</f>
        <v>5000</v>
      </c>
    </row>
    <row r="210" spans="1:7" x14ac:dyDescent="0.2">
      <c r="A210" s="166" t="s">
        <v>393</v>
      </c>
      <c r="B210" s="157" t="s">
        <v>545</v>
      </c>
      <c r="C210" s="157" t="s">
        <v>388</v>
      </c>
      <c r="D210" s="157" t="s">
        <v>577</v>
      </c>
      <c r="E210" s="157" t="s">
        <v>394</v>
      </c>
      <c r="F210" s="183">
        <v>5000</v>
      </c>
      <c r="G210" s="183">
        <v>5000</v>
      </c>
    </row>
    <row r="211" spans="1:7" s="155" customFormat="1" x14ac:dyDescent="0.2">
      <c r="A211" s="229" t="s">
        <v>578</v>
      </c>
      <c r="B211" s="153" t="s">
        <v>545</v>
      </c>
      <c r="C211" s="153" t="s">
        <v>388</v>
      </c>
      <c r="D211" s="157" t="s">
        <v>579</v>
      </c>
      <c r="E211" s="153"/>
      <c r="F211" s="185">
        <f>SUM(F212)</f>
        <v>4750</v>
      </c>
      <c r="G211" s="185">
        <f>SUM(G212)</f>
        <v>4750</v>
      </c>
    </row>
    <row r="212" spans="1:7" s="155" customFormat="1" x14ac:dyDescent="0.2">
      <c r="A212" s="221" t="s">
        <v>393</v>
      </c>
      <c r="B212" s="153" t="s">
        <v>545</v>
      </c>
      <c r="C212" s="153" t="s">
        <v>388</v>
      </c>
      <c r="D212" s="153" t="s">
        <v>579</v>
      </c>
      <c r="E212" s="153" t="s">
        <v>394</v>
      </c>
      <c r="F212" s="185">
        <v>4750</v>
      </c>
      <c r="G212" s="185">
        <v>4750</v>
      </c>
    </row>
    <row r="213" spans="1:7" s="155" customFormat="1" x14ac:dyDescent="0.2">
      <c r="A213" s="229" t="s">
        <v>576</v>
      </c>
      <c r="B213" s="153" t="s">
        <v>545</v>
      </c>
      <c r="C213" s="153" t="s">
        <v>388</v>
      </c>
      <c r="D213" s="157" t="s">
        <v>580</v>
      </c>
      <c r="E213" s="153"/>
      <c r="F213" s="185">
        <f>SUM(F214)</f>
        <v>13643</v>
      </c>
      <c r="G213" s="185">
        <f>SUM(G214)</f>
        <v>13643</v>
      </c>
    </row>
    <row r="214" spans="1:7" x14ac:dyDescent="0.2">
      <c r="A214" s="221" t="s">
        <v>393</v>
      </c>
      <c r="B214" s="157" t="s">
        <v>545</v>
      </c>
      <c r="C214" s="157" t="s">
        <v>388</v>
      </c>
      <c r="D214" s="157" t="s">
        <v>580</v>
      </c>
      <c r="E214" s="157" t="s">
        <v>394</v>
      </c>
      <c r="F214" s="183">
        <v>13643</v>
      </c>
      <c r="G214" s="183">
        <v>13643</v>
      </c>
    </row>
    <row r="215" spans="1:7" ht="31.5" x14ac:dyDescent="0.25">
      <c r="A215" s="177" t="s">
        <v>581</v>
      </c>
      <c r="B215" s="178" t="s">
        <v>545</v>
      </c>
      <c r="C215" s="178" t="s">
        <v>493</v>
      </c>
      <c r="D215" s="178"/>
      <c r="E215" s="178"/>
      <c r="F215" s="179">
        <f>SUM(F216)</f>
        <v>6619.63</v>
      </c>
      <c r="G215" s="179">
        <f>SUM(G216)</f>
        <v>6886.8099999999995</v>
      </c>
    </row>
    <row r="216" spans="1:7" ht="25.5" x14ac:dyDescent="0.2">
      <c r="A216" s="173" t="s">
        <v>410</v>
      </c>
      <c r="B216" s="174" t="s">
        <v>545</v>
      </c>
      <c r="C216" s="174" t="s">
        <v>493</v>
      </c>
      <c r="D216" s="174"/>
      <c r="E216" s="174"/>
      <c r="F216" s="148">
        <f>SUM(F217+F223+F226+F220)</f>
        <v>6619.63</v>
      </c>
      <c r="G216" s="148">
        <f>SUM(G217+G223+G226+G220)</f>
        <v>6886.8099999999995</v>
      </c>
    </row>
    <row r="217" spans="1:7" x14ac:dyDescent="0.2">
      <c r="A217" s="156" t="s">
        <v>382</v>
      </c>
      <c r="B217" s="160" t="s">
        <v>545</v>
      </c>
      <c r="C217" s="160" t="s">
        <v>493</v>
      </c>
      <c r="D217" s="160"/>
      <c r="E217" s="160"/>
      <c r="F217" s="158">
        <f>SUM(F218)</f>
        <v>250</v>
      </c>
      <c r="G217" s="158">
        <f>SUM(G218)</f>
        <v>250</v>
      </c>
    </row>
    <row r="218" spans="1:7" s="155" customFormat="1" ht="38.25" x14ac:dyDescent="0.2">
      <c r="A218" s="152" t="s">
        <v>582</v>
      </c>
      <c r="B218" s="171" t="s">
        <v>545</v>
      </c>
      <c r="C218" s="171" t="s">
        <v>493</v>
      </c>
      <c r="D218" s="171" t="s">
        <v>583</v>
      </c>
      <c r="E218" s="171"/>
      <c r="F218" s="154">
        <f>SUM(F219)</f>
        <v>250</v>
      </c>
      <c r="G218" s="154">
        <f>SUM(G219)</f>
        <v>250</v>
      </c>
    </row>
    <row r="219" spans="1:7" ht="25.5" x14ac:dyDescent="0.2">
      <c r="A219" s="152" t="s">
        <v>395</v>
      </c>
      <c r="B219" s="160" t="s">
        <v>545</v>
      </c>
      <c r="C219" s="160" t="s">
        <v>493</v>
      </c>
      <c r="D219" s="160" t="s">
        <v>583</v>
      </c>
      <c r="E219" s="157" t="s">
        <v>384</v>
      </c>
      <c r="F219" s="158">
        <v>250</v>
      </c>
      <c r="G219" s="158">
        <v>250</v>
      </c>
    </row>
    <row r="220" spans="1:7" ht="38.25" x14ac:dyDescent="0.2">
      <c r="A220" s="221" t="s">
        <v>586</v>
      </c>
      <c r="B220" s="171" t="s">
        <v>545</v>
      </c>
      <c r="C220" s="171" t="s">
        <v>493</v>
      </c>
      <c r="D220" s="171" t="s">
        <v>620</v>
      </c>
      <c r="E220" s="171"/>
      <c r="F220" s="154">
        <f>SUM(F221+F222)</f>
        <v>2307.2600000000002</v>
      </c>
      <c r="G220" s="154">
        <f>SUM(G221+G222)</f>
        <v>2399.5499999999997</v>
      </c>
    </row>
    <row r="221" spans="1:7" ht="63.75" x14ac:dyDescent="0.2">
      <c r="A221" s="156" t="s">
        <v>377</v>
      </c>
      <c r="B221" s="160" t="s">
        <v>545</v>
      </c>
      <c r="C221" s="160" t="s">
        <v>493</v>
      </c>
      <c r="D221" s="160" t="s">
        <v>620</v>
      </c>
      <c r="E221" s="157" t="s">
        <v>378</v>
      </c>
      <c r="F221" s="158">
        <v>2137.2600000000002</v>
      </c>
      <c r="G221" s="158">
        <v>2155.6999999999998</v>
      </c>
    </row>
    <row r="222" spans="1:7" ht="25.5" x14ac:dyDescent="0.2">
      <c r="A222" s="152" t="s">
        <v>395</v>
      </c>
      <c r="B222" s="171" t="s">
        <v>545</v>
      </c>
      <c r="C222" s="171" t="s">
        <v>493</v>
      </c>
      <c r="D222" s="171" t="s">
        <v>620</v>
      </c>
      <c r="E222" s="153" t="s">
        <v>384</v>
      </c>
      <c r="F222" s="154">
        <v>170</v>
      </c>
      <c r="G222" s="154">
        <v>243.85</v>
      </c>
    </row>
    <row r="223" spans="1:7" s="155" customFormat="1" ht="38.25" x14ac:dyDescent="0.2">
      <c r="A223" s="152" t="s">
        <v>588</v>
      </c>
      <c r="B223" s="171" t="s">
        <v>545</v>
      </c>
      <c r="C223" s="171" t="s">
        <v>493</v>
      </c>
      <c r="D223" s="171" t="s">
        <v>589</v>
      </c>
      <c r="E223" s="171"/>
      <c r="F223" s="154">
        <f>SUM(F224+F225)</f>
        <v>1217.92</v>
      </c>
      <c r="G223" s="154">
        <f>SUM(G224+G225)</f>
        <v>1266.6399999999999</v>
      </c>
    </row>
    <row r="224" spans="1:7" ht="63.75" x14ac:dyDescent="0.2">
      <c r="A224" s="156" t="s">
        <v>377</v>
      </c>
      <c r="B224" s="160" t="s">
        <v>545</v>
      </c>
      <c r="C224" s="160" t="s">
        <v>493</v>
      </c>
      <c r="D224" s="160" t="s">
        <v>589</v>
      </c>
      <c r="E224" s="157" t="s">
        <v>378</v>
      </c>
      <c r="F224" s="158">
        <v>882.96</v>
      </c>
      <c r="G224" s="158">
        <v>893.24</v>
      </c>
    </row>
    <row r="225" spans="1:7" ht="25.5" x14ac:dyDescent="0.2">
      <c r="A225" s="152" t="s">
        <v>395</v>
      </c>
      <c r="B225" s="171" t="s">
        <v>545</v>
      </c>
      <c r="C225" s="171" t="s">
        <v>493</v>
      </c>
      <c r="D225" s="171" t="s">
        <v>589</v>
      </c>
      <c r="E225" s="153" t="s">
        <v>384</v>
      </c>
      <c r="F225" s="154">
        <v>334.96</v>
      </c>
      <c r="G225" s="154">
        <v>373.4</v>
      </c>
    </row>
    <row r="226" spans="1:7" ht="51" x14ac:dyDescent="0.2">
      <c r="A226" s="221" t="s">
        <v>584</v>
      </c>
      <c r="B226" s="160" t="s">
        <v>545</v>
      </c>
      <c r="C226" s="160" t="s">
        <v>493</v>
      </c>
      <c r="D226" s="171" t="s">
        <v>585</v>
      </c>
      <c r="E226" s="160"/>
      <c r="F226" s="158">
        <f>SUM(F227+F228)</f>
        <v>2844.45</v>
      </c>
      <c r="G226" s="158">
        <f>SUM(G227+G228)</f>
        <v>2970.62</v>
      </c>
    </row>
    <row r="227" spans="1:7" ht="63.75" x14ac:dyDescent="0.2">
      <c r="A227" s="156" t="s">
        <v>377</v>
      </c>
      <c r="B227" s="157" t="s">
        <v>545</v>
      </c>
      <c r="C227" s="157" t="s">
        <v>493</v>
      </c>
      <c r="D227" s="160" t="s">
        <v>585</v>
      </c>
      <c r="E227" s="157" t="s">
        <v>378</v>
      </c>
      <c r="F227" s="158">
        <v>2834.45</v>
      </c>
      <c r="G227" s="158">
        <v>2960.62</v>
      </c>
    </row>
    <row r="228" spans="1:7" ht="25.5" x14ac:dyDescent="0.2">
      <c r="A228" s="156" t="s">
        <v>395</v>
      </c>
      <c r="B228" s="157" t="s">
        <v>545</v>
      </c>
      <c r="C228" s="157" t="s">
        <v>493</v>
      </c>
      <c r="D228" s="160" t="s">
        <v>585</v>
      </c>
      <c r="E228" s="157" t="s">
        <v>384</v>
      </c>
      <c r="F228" s="158">
        <v>10</v>
      </c>
      <c r="G228" s="158">
        <v>10</v>
      </c>
    </row>
    <row r="229" spans="1:7" ht="15.75" x14ac:dyDescent="0.25">
      <c r="A229" s="143" t="s">
        <v>590</v>
      </c>
      <c r="B229" s="178" t="s">
        <v>402</v>
      </c>
      <c r="C229" s="178"/>
      <c r="D229" s="178"/>
      <c r="E229" s="178"/>
      <c r="F229" s="179">
        <f>SUM(F230+F233)</f>
        <v>4600</v>
      </c>
      <c r="G229" s="179">
        <f>SUM(G230+G233)</f>
        <v>0</v>
      </c>
    </row>
    <row r="230" spans="1:7" ht="15" x14ac:dyDescent="0.25">
      <c r="A230" s="194" t="s">
        <v>591</v>
      </c>
      <c r="B230" s="187" t="s">
        <v>402</v>
      </c>
      <c r="C230" s="187" t="s">
        <v>371</v>
      </c>
      <c r="D230" s="187"/>
      <c r="E230" s="187"/>
      <c r="F230" s="188">
        <f t="shared" ref="F230:G231" si="14">SUM(F231)</f>
        <v>3600</v>
      </c>
      <c r="G230" s="188">
        <f t="shared" si="14"/>
        <v>0</v>
      </c>
    </row>
    <row r="231" spans="1:7" ht="38.25" x14ac:dyDescent="0.2">
      <c r="A231" s="156" t="s">
        <v>592</v>
      </c>
      <c r="B231" s="160" t="s">
        <v>402</v>
      </c>
      <c r="C231" s="160" t="s">
        <v>371</v>
      </c>
      <c r="D231" s="160" t="s">
        <v>593</v>
      </c>
      <c r="E231" s="160"/>
      <c r="F231" s="158">
        <f t="shared" si="14"/>
        <v>3600</v>
      </c>
      <c r="G231" s="158">
        <f t="shared" si="14"/>
        <v>0</v>
      </c>
    </row>
    <row r="232" spans="1:7" ht="27" customHeight="1" x14ac:dyDescent="0.2">
      <c r="A232" s="152" t="s">
        <v>434</v>
      </c>
      <c r="B232" s="171" t="s">
        <v>402</v>
      </c>
      <c r="C232" s="171" t="s">
        <v>371</v>
      </c>
      <c r="D232" s="171" t="s">
        <v>593</v>
      </c>
      <c r="E232" s="171" t="s">
        <v>435</v>
      </c>
      <c r="F232" s="154">
        <v>3600</v>
      </c>
      <c r="G232" s="154"/>
    </row>
    <row r="233" spans="1:7" ht="30" x14ac:dyDescent="0.25">
      <c r="A233" s="194" t="s">
        <v>594</v>
      </c>
      <c r="B233" s="187" t="s">
        <v>402</v>
      </c>
      <c r="C233" s="187" t="s">
        <v>397</v>
      </c>
      <c r="D233" s="187"/>
      <c r="E233" s="187"/>
      <c r="F233" s="188">
        <f>SUM(F234)</f>
        <v>1000</v>
      </c>
      <c r="G233" s="188">
        <f>SUM(G234)</f>
        <v>0</v>
      </c>
    </row>
    <row r="234" spans="1:7" ht="38.25" x14ac:dyDescent="0.2">
      <c r="A234" s="156" t="s">
        <v>592</v>
      </c>
      <c r="B234" s="160" t="s">
        <v>402</v>
      </c>
      <c r="C234" s="160" t="s">
        <v>397</v>
      </c>
      <c r="D234" s="160" t="s">
        <v>593</v>
      </c>
      <c r="E234" s="160"/>
      <c r="F234" s="158">
        <f>SUM(F235+F236)</f>
        <v>1000</v>
      </c>
      <c r="G234" s="158">
        <f>SUM(G235+G236)</f>
        <v>0</v>
      </c>
    </row>
    <row r="235" spans="1:7" ht="25.5" x14ac:dyDescent="0.2">
      <c r="A235" s="152" t="s">
        <v>395</v>
      </c>
      <c r="B235" s="171" t="s">
        <v>402</v>
      </c>
      <c r="C235" s="171" t="s">
        <v>397</v>
      </c>
      <c r="D235" s="171" t="s">
        <v>593</v>
      </c>
      <c r="E235" s="171" t="s">
        <v>384</v>
      </c>
      <c r="F235" s="154">
        <v>200</v>
      </c>
      <c r="G235" s="154"/>
    </row>
    <row r="236" spans="1:7" ht="29.25" customHeight="1" x14ac:dyDescent="0.2">
      <c r="A236" s="152" t="s">
        <v>434</v>
      </c>
      <c r="B236" s="171" t="s">
        <v>402</v>
      </c>
      <c r="C236" s="171" t="s">
        <v>397</v>
      </c>
      <c r="D236" s="171" t="s">
        <v>593</v>
      </c>
      <c r="E236" s="171" t="s">
        <v>435</v>
      </c>
      <c r="F236" s="154">
        <v>800</v>
      </c>
      <c r="G236" s="154"/>
    </row>
    <row r="237" spans="1:7" s="180" customFormat="1" ht="15.75" x14ac:dyDescent="0.25">
      <c r="A237" s="177" t="s">
        <v>597</v>
      </c>
      <c r="B237" s="178" t="s">
        <v>462</v>
      </c>
      <c r="C237" s="178"/>
      <c r="D237" s="178"/>
      <c r="E237" s="178"/>
      <c r="F237" s="179">
        <f>SUM(F238)</f>
        <v>1682.8</v>
      </c>
      <c r="G237" s="179">
        <f>SUM(G238)</f>
        <v>1682.8</v>
      </c>
    </row>
    <row r="238" spans="1:7" s="231" customFormat="1" ht="15" x14ac:dyDescent="0.25">
      <c r="A238" s="194" t="s">
        <v>598</v>
      </c>
      <c r="B238" s="187" t="s">
        <v>462</v>
      </c>
      <c r="C238" s="187" t="s">
        <v>373</v>
      </c>
      <c r="D238" s="187"/>
      <c r="E238" s="187"/>
      <c r="F238" s="188">
        <f>SUM(F239+F241)</f>
        <v>1682.8</v>
      </c>
      <c r="G238" s="188">
        <f>SUM(G239+G241)</f>
        <v>1682.8</v>
      </c>
    </row>
    <row r="239" spans="1:7" s="155" customFormat="1" x14ac:dyDescent="0.2">
      <c r="A239" s="175" t="s">
        <v>598</v>
      </c>
      <c r="B239" s="171" t="s">
        <v>462</v>
      </c>
      <c r="C239" s="171" t="s">
        <v>373</v>
      </c>
      <c r="D239" s="171" t="s">
        <v>599</v>
      </c>
      <c r="E239" s="171"/>
      <c r="F239" s="154">
        <f>SUM(F240)</f>
        <v>1500</v>
      </c>
      <c r="G239" s="154">
        <f>SUM(G240)</f>
        <v>1500</v>
      </c>
    </row>
    <row r="240" spans="1:7" ht="25.5" x14ac:dyDescent="0.2">
      <c r="A240" s="156" t="s">
        <v>434</v>
      </c>
      <c r="B240" s="160" t="s">
        <v>462</v>
      </c>
      <c r="C240" s="160" t="s">
        <v>373</v>
      </c>
      <c r="D240" s="160" t="s">
        <v>599</v>
      </c>
      <c r="E240" s="160" t="s">
        <v>435</v>
      </c>
      <c r="F240" s="158">
        <v>1500</v>
      </c>
      <c r="G240" s="158">
        <v>1500</v>
      </c>
    </row>
    <row r="241" spans="1:7" s="155" customFormat="1" x14ac:dyDescent="0.2">
      <c r="A241" s="152" t="s">
        <v>600</v>
      </c>
      <c r="B241" s="171" t="s">
        <v>601</v>
      </c>
      <c r="C241" s="171" t="s">
        <v>373</v>
      </c>
      <c r="D241" s="171" t="s">
        <v>621</v>
      </c>
      <c r="E241" s="171"/>
      <c r="F241" s="154">
        <f>SUM(F242)</f>
        <v>182.8</v>
      </c>
      <c r="G241" s="154">
        <f>SUM(G242)</f>
        <v>182.8</v>
      </c>
    </row>
    <row r="242" spans="1:7" ht="25.5" x14ac:dyDescent="0.2">
      <c r="A242" s="156" t="s">
        <v>434</v>
      </c>
      <c r="B242" s="160" t="s">
        <v>462</v>
      </c>
      <c r="C242" s="160" t="s">
        <v>373</v>
      </c>
      <c r="D242" s="160" t="s">
        <v>621</v>
      </c>
      <c r="E242" s="160" t="s">
        <v>435</v>
      </c>
      <c r="F242" s="158">
        <v>182.8</v>
      </c>
      <c r="G242" s="158">
        <v>182.8</v>
      </c>
    </row>
    <row r="243" spans="1:7" s="232" customFormat="1" ht="31.5" x14ac:dyDescent="0.25">
      <c r="A243" s="177" t="s">
        <v>603</v>
      </c>
      <c r="B243" s="178" t="s">
        <v>406</v>
      </c>
      <c r="C243" s="178"/>
      <c r="D243" s="178"/>
      <c r="E243" s="178"/>
      <c r="F243" s="179">
        <f>SUM(F244)</f>
        <v>10700</v>
      </c>
      <c r="G243" s="179">
        <f>SUM(G244)</f>
        <v>10000</v>
      </c>
    </row>
    <row r="244" spans="1:7" s="231" customFormat="1" ht="30" x14ac:dyDescent="0.25">
      <c r="A244" s="194" t="s">
        <v>604</v>
      </c>
      <c r="B244" s="187" t="s">
        <v>406</v>
      </c>
      <c r="C244" s="187" t="s">
        <v>371</v>
      </c>
      <c r="D244" s="187"/>
      <c r="E244" s="187"/>
      <c r="F244" s="188">
        <f>SUM(F247+F245)</f>
        <v>10700</v>
      </c>
      <c r="G244" s="188">
        <f>SUM(G247+G245)</f>
        <v>10000</v>
      </c>
    </row>
    <row r="245" spans="1:7" s="155" customFormat="1" ht="25.5" x14ac:dyDescent="0.2">
      <c r="A245" s="221" t="s">
        <v>605</v>
      </c>
      <c r="B245" s="171" t="s">
        <v>406</v>
      </c>
      <c r="C245" s="171" t="s">
        <v>371</v>
      </c>
      <c r="D245" s="171" t="s">
        <v>606</v>
      </c>
      <c r="E245" s="171"/>
      <c r="F245" s="154">
        <f>SUM(F246)</f>
        <v>4000</v>
      </c>
      <c r="G245" s="154">
        <f>SUM(G246)</f>
        <v>4000</v>
      </c>
    </row>
    <row r="246" spans="1:7" x14ac:dyDescent="0.2">
      <c r="A246" s="197" t="s">
        <v>607</v>
      </c>
      <c r="B246" s="160" t="s">
        <v>406</v>
      </c>
      <c r="C246" s="160" t="s">
        <v>371</v>
      </c>
      <c r="D246" s="160" t="s">
        <v>606</v>
      </c>
      <c r="E246" s="160" t="s">
        <v>608</v>
      </c>
      <c r="F246" s="158">
        <v>4000</v>
      </c>
      <c r="G246" s="158">
        <v>4000</v>
      </c>
    </row>
    <row r="247" spans="1:7" ht="25.5" x14ac:dyDescent="0.2">
      <c r="A247" s="221" t="s">
        <v>605</v>
      </c>
      <c r="B247" s="171" t="s">
        <v>406</v>
      </c>
      <c r="C247" s="171" t="s">
        <v>371</v>
      </c>
      <c r="D247" s="171" t="s">
        <v>609</v>
      </c>
      <c r="E247" s="171"/>
      <c r="F247" s="154">
        <f>SUM(F248)</f>
        <v>6700</v>
      </c>
      <c r="G247" s="154">
        <f>SUM(G248)</f>
        <v>6000</v>
      </c>
    </row>
    <row r="248" spans="1:7" x14ac:dyDescent="0.2">
      <c r="A248" s="197" t="s">
        <v>607</v>
      </c>
      <c r="B248" s="160" t="s">
        <v>406</v>
      </c>
      <c r="C248" s="160" t="s">
        <v>371</v>
      </c>
      <c r="D248" s="160" t="s">
        <v>609</v>
      </c>
      <c r="E248" s="160" t="s">
        <v>608</v>
      </c>
      <c r="F248" s="158">
        <v>6700</v>
      </c>
      <c r="G248" s="158">
        <v>6000</v>
      </c>
    </row>
    <row r="249" spans="1:7" ht="14.25" x14ac:dyDescent="0.2">
      <c r="A249" s="169" t="s">
        <v>610</v>
      </c>
      <c r="B249" s="144"/>
      <c r="C249" s="144"/>
      <c r="D249" s="144"/>
      <c r="E249" s="144"/>
      <c r="F249" s="145">
        <f>SUM(F10+F75+F92+F120+F152+F167+F237+F243+F116+F63+F67+F229)</f>
        <v>771775.94000000006</v>
      </c>
      <c r="G249" s="145">
        <f>SUM(G10+G75+G92+G120+G152+G167+G237+G243+G116+G63+G67+G229)</f>
        <v>784256.3600000001</v>
      </c>
    </row>
    <row r="261" spans="2:7" x14ac:dyDescent="0.2">
      <c r="B261" s="135"/>
      <c r="C261" s="135"/>
      <c r="D261" s="135"/>
      <c r="E261" s="135"/>
      <c r="F261" s="135"/>
      <c r="G261" s="135"/>
    </row>
    <row r="262" spans="2:7" x14ac:dyDescent="0.2">
      <c r="B262" s="135"/>
      <c r="C262" s="135"/>
      <c r="D262" s="135"/>
      <c r="E262" s="135"/>
      <c r="F262" s="135"/>
      <c r="G262" s="135"/>
    </row>
    <row r="263" spans="2:7" x14ac:dyDescent="0.2">
      <c r="B263" s="135"/>
      <c r="C263" s="135"/>
      <c r="D263" s="135"/>
      <c r="E263" s="135"/>
      <c r="F263" s="135"/>
      <c r="G263" s="135"/>
    </row>
    <row r="264" spans="2:7" x14ac:dyDescent="0.2">
      <c r="B264" s="135"/>
      <c r="C264" s="135"/>
      <c r="D264" s="135"/>
      <c r="E264" s="135"/>
      <c r="F264" s="135"/>
      <c r="G264" s="135"/>
    </row>
    <row r="265" spans="2:7" x14ac:dyDescent="0.2">
      <c r="B265" s="135"/>
      <c r="C265" s="135"/>
      <c r="D265" s="135"/>
      <c r="E265" s="135"/>
      <c r="F265" s="135"/>
      <c r="G265" s="135"/>
    </row>
    <row r="266" spans="2:7" x14ac:dyDescent="0.2">
      <c r="B266" s="135"/>
      <c r="C266" s="135"/>
      <c r="D266" s="135"/>
      <c r="E266" s="135"/>
      <c r="F266" s="135"/>
      <c r="G266" s="135"/>
    </row>
    <row r="267" spans="2:7" x14ac:dyDescent="0.2">
      <c r="B267" s="135"/>
      <c r="C267" s="135"/>
      <c r="D267" s="135"/>
      <c r="E267" s="135"/>
      <c r="F267" s="135"/>
      <c r="G267" s="135"/>
    </row>
    <row r="268" spans="2:7" x14ac:dyDescent="0.2">
      <c r="B268" s="135"/>
      <c r="C268" s="135"/>
      <c r="D268" s="135"/>
      <c r="E268" s="135"/>
      <c r="F268" s="135"/>
      <c r="G268" s="135"/>
    </row>
    <row r="269" spans="2:7" x14ac:dyDescent="0.2">
      <c r="B269" s="135"/>
      <c r="C269" s="135"/>
      <c r="D269" s="135"/>
      <c r="E269" s="135"/>
      <c r="F269" s="135"/>
      <c r="G269" s="135"/>
    </row>
    <row r="270" spans="2:7" x14ac:dyDescent="0.2">
      <c r="B270" s="135"/>
      <c r="C270" s="135"/>
      <c r="D270" s="135"/>
      <c r="E270" s="135"/>
      <c r="F270" s="135"/>
      <c r="G270" s="135"/>
    </row>
    <row r="271" spans="2:7" x14ac:dyDescent="0.2">
      <c r="B271" s="135"/>
      <c r="C271" s="135"/>
      <c r="D271" s="135"/>
      <c r="E271" s="135"/>
      <c r="F271" s="135"/>
      <c r="G271" s="135"/>
    </row>
    <row r="272" spans="2:7" x14ac:dyDescent="0.2">
      <c r="B272" s="135"/>
      <c r="C272" s="135"/>
      <c r="D272" s="135"/>
      <c r="E272" s="135"/>
      <c r="F272" s="135"/>
      <c r="G272" s="135"/>
    </row>
    <row r="273" spans="2:7" x14ac:dyDescent="0.2">
      <c r="B273" s="135"/>
      <c r="C273" s="135"/>
      <c r="D273" s="135"/>
      <c r="E273" s="135"/>
      <c r="F273" s="135"/>
      <c r="G273" s="135"/>
    </row>
    <row r="274" spans="2:7" x14ac:dyDescent="0.2">
      <c r="B274" s="135"/>
      <c r="C274" s="135"/>
      <c r="D274" s="135"/>
      <c r="E274" s="135"/>
      <c r="F274" s="135"/>
      <c r="G274" s="135"/>
    </row>
    <row r="275" spans="2:7" x14ac:dyDescent="0.2">
      <c r="B275" s="135"/>
      <c r="C275" s="135"/>
      <c r="D275" s="135"/>
      <c r="E275" s="135"/>
      <c r="F275" s="135"/>
      <c r="G275" s="135"/>
    </row>
    <row r="276" spans="2:7" x14ac:dyDescent="0.2">
      <c r="B276" s="135"/>
      <c r="C276" s="135"/>
      <c r="D276" s="135"/>
      <c r="E276" s="135"/>
      <c r="F276" s="135"/>
      <c r="G276" s="135"/>
    </row>
    <row r="277" spans="2:7" x14ac:dyDescent="0.2">
      <c r="B277" s="135"/>
      <c r="C277" s="135"/>
      <c r="D277" s="135"/>
      <c r="E277" s="135"/>
      <c r="F277" s="135"/>
      <c r="G277" s="135"/>
    </row>
    <row r="278" spans="2:7" x14ac:dyDescent="0.2">
      <c r="B278" s="135"/>
      <c r="C278" s="135"/>
      <c r="D278" s="135"/>
      <c r="E278" s="135"/>
      <c r="F278" s="135"/>
      <c r="G278" s="135"/>
    </row>
    <row r="279" spans="2:7" x14ac:dyDescent="0.2">
      <c r="B279" s="135"/>
      <c r="C279" s="135"/>
      <c r="D279" s="135"/>
      <c r="E279" s="135"/>
      <c r="F279" s="135"/>
      <c r="G279" s="135"/>
    </row>
    <row r="280" spans="2:7" x14ac:dyDescent="0.2">
      <c r="B280" s="135"/>
      <c r="C280" s="135"/>
      <c r="D280" s="135"/>
      <c r="E280" s="135"/>
      <c r="F280" s="135"/>
      <c r="G280" s="135"/>
    </row>
    <row r="281" spans="2:7" x14ac:dyDescent="0.2">
      <c r="B281" s="135"/>
      <c r="C281" s="135"/>
      <c r="D281" s="135"/>
      <c r="E281" s="135"/>
      <c r="F281" s="135"/>
      <c r="G281" s="135"/>
    </row>
    <row r="282" spans="2:7" x14ac:dyDescent="0.2">
      <c r="B282" s="135"/>
      <c r="C282" s="135"/>
      <c r="D282" s="135"/>
      <c r="E282" s="135"/>
      <c r="F282" s="135"/>
      <c r="G282" s="135"/>
    </row>
    <row r="283" spans="2:7" x14ac:dyDescent="0.2">
      <c r="B283" s="135"/>
      <c r="C283" s="135"/>
      <c r="D283" s="135"/>
      <c r="E283" s="135"/>
      <c r="F283" s="135"/>
      <c r="G283" s="135"/>
    </row>
    <row r="284" spans="2:7" x14ac:dyDescent="0.2">
      <c r="B284" s="135"/>
      <c r="C284" s="135"/>
      <c r="D284" s="135"/>
      <c r="E284" s="135"/>
      <c r="F284" s="135"/>
      <c r="G284" s="135"/>
    </row>
    <row r="285" spans="2:7" x14ac:dyDescent="0.2">
      <c r="B285" s="135"/>
      <c r="C285" s="135"/>
      <c r="D285" s="135"/>
      <c r="E285" s="135"/>
      <c r="F285" s="135"/>
      <c r="G285" s="135"/>
    </row>
    <row r="286" spans="2:7" x14ac:dyDescent="0.2">
      <c r="B286" s="135"/>
      <c r="C286" s="135"/>
      <c r="D286" s="135"/>
      <c r="E286" s="135"/>
      <c r="F286" s="135"/>
      <c r="G286" s="135"/>
    </row>
    <row r="287" spans="2:7" x14ac:dyDescent="0.2">
      <c r="B287" s="135"/>
      <c r="C287" s="135"/>
      <c r="D287" s="135"/>
      <c r="E287" s="135"/>
      <c r="F287" s="135"/>
      <c r="G287" s="135"/>
    </row>
    <row r="288" spans="2:7" x14ac:dyDescent="0.2">
      <c r="B288" s="135"/>
      <c r="C288" s="135"/>
      <c r="D288" s="135"/>
      <c r="E288" s="135"/>
      <c r="F288" s="135"/>
      <c r="G288" s="135"/>
    </row>
    <row r="289" spans="2:7" x14ac:dyDescent="0.2">
      <c r="B289" s="135"/>
      <c r="C289" s="135"/>
      <c r="D289" s="135"/>
      <c r="E289" s="135"/>
      <c r="F289" s="135"/>
      <c r="G289" s="135"/>
    </row>
    <row r="290" spans="2:7" x14ac:dyDescent="0.2">
      <c r="B290" s="135"/>
      <c r="C290" s="135"/>
      <c r="D290" s="135"/>
      <c r="E290" s="135"/>
      <c r="F290" s="135"/>
      <c r="G290" s="135"/>
    </row>
    <row r="291" spans="2:7" x14ac:dyDescent="0.2">
      <c r="B291" s="135"/>
      <c r="C291" s="135"/>
      <c r="D291" s="135"/>
      <c r="E291" s="135"/>
      <c r="F291" s="135"/>
      <c r="G291" s="135"/>
    </row>
    <row r="292" spans="2:7" x14ac:dyDescent="0.2">
      <c r="B292" s="135"/>
      <c r="C292" s="135"/>
      <c r="D292" s="135"/>
      <c r="E292" s="135"/>
      <c r="F292" s="135"/>
      <c r="G292" s="135"/>
    </row>
    <row r="293" spans="2:7" x14ac:dyDescent="0.2">
      <c r="B293" s="135"/>
      <c r="C293" s="135"/>
      <c r="D293" s="135"/>
      <c r="E293" s="135"/>
      <c r="F293" s="135"/>
      <c r="G293" s="135"/>
    </row>
    <row r="294" spans="2:7" x14ac:dyDescent="0.2">
      <c r="B294" s="135"/>
      <c r="C294" s="135"/>
      <c r="D294" s="135"/>
      <c r="E294" s="135"/>
      <c r="F294" s="135"/>
      <c r="G294" s="135"/>
    </row>
    <row r="295" spans="2:7" x14ac:dyDescent="0.2">
      <c r="B295" s="135"/>
      <c r="C295" s="135"/>
      <c r="D295" s="135"/>
      <c r="E295" s="135"/>
      <c r="F295" s="135"/>
      <c r="G295" s="135"/>
    </row>
    <row r="296" spans="2:7" x14ac:dyDescent="0.2">
      <c r="B296" s="135"/>
      <c r="C296" s="135"/>
      <c r="D296" s="135"/>
      <c r="E296" s="135"/>
      <c r="F296" s="135"/>
      <c r="G296" s="135"/>
    </row>
    <row r="297" spans="2:7" x14ac:dyDescent="0.2">
      <c r="B297" s="135"/>
      <c r="C297" s="135"/>
      <c r="D297" s="135"/>
      <c r="E297" s="135"/>
      <c r="F297" s="135"/>
      <c r="G297" s="135"/>
    </row>
    <row r="298" spans="2:7" x14ac:dyDescent="0.2">
      <c r="B298" s="135"/>
      <c r="C298" s="135"/>
      <c r="D298" s="135"/>
      <c r="E298" s="135"/>
      <c r="F298" s="135"/>
      <c r="G298" s="135"/>
    </row>
    <row r="299" spans="2:7" x14ac:dyDescent="0.2">
      <c r="B299" s="135"/>
      <c r="C299" s="135"/>
      <c r="D299" s="135"/>
      <c r="E299" s="135"/>
      <c r="F299" s="135"/>
      <c r="G299" s="135"/>
    </row>
    <row r="300" spans="2:7" x14ac:dyDescent="0.2">
      <c r="B300" s="135"/>
      <c r="C300" s="135"/>
      <c r="D300" s="135"/>
      <c r="E300" s="135"/>
      <c r="F300" s="135"/>
      <c r="G300" s="135"/>
    </row>
    <row r="301" spans="2:7" x14ac:dyDescent="0.2">
      <c r="B301" s="135"/>
      <c r="C301" s="135"/>
      <c r="D301" s="135"/>
      <c r="E301" s="135"/>
      <c r="F301" s="135"/>
      <c r="G301" s="135"/>
    </row>
    <row r="302" spans="2:7" x14ac:dyDescent="0.2">
      <c r="B302" s="135"/>
      <c r="C302" s="135"/>
      <c r="D302" s="135"/>
      <c r="E302" s="135"/>
      <c r="F302" s="135"/>
      <c r="G302" s="135"/>
    </row>
    <row r="303" spans="2:7" x14ac:dyDescent="0.2">
      <c r="B303" s="135"/>
      <c r="C303" s="135"/>
      <c r="D303" s="135"/>
      <c r="E303" s="135"/>
      <c r="F303" s="135"/>
      <c r="G303" s="135"/>
    </row>
    <row r="304" spans="2:7" x14ac:dyDescent="0.2">
      <c r="B304" s="135"/>
      <c r="C304" s="135"/>
      <c r="D304" s="135"/>
      <c r="E304" s="135"/>
      <c r="F304" s="135"/>
      <c r="G304" s="135"/>
    </row>
    <row r="305" spans="2:7" x14ac:dyDescent="0.2">
      <c r="B305" s="135"/>
      <c r="C305" s="135"/>
      <c r="D305" s="135"/>
      <c r="E305" s="135"/>
      <c r="F305" s="135"/>
      <c r="G305" s="135"/>
    </row>
    <row r="306" spans="2:7" x14ac:dyDescent="0.2">
      <c r="B306" s="135"/>
      <c r="C306" s="135"/>
      <c r="D306" s="135"/>
      <c r="E306" s="135"/>
      <c r="F306" s="135"/>
      <c r="G306" s="135"/>
    </row>
    <row r="307" spans="2:7" x14ac:dyDescent="0.2">
      <c r="B307" s="135"/>
      <c r="C307" s="135"/>
      <c r="D307" s="135"/>
      <c r="E307" s="135"/>
      <c r="F307" s="135"/>
      <c r="G307" s="135"/>
    </row>
    <row r="308" spans="2:7" x14ac:dyDescent="0.2">
      <c r="B308" s="135"/>
      <c r="C308" s="135"/>
      <c r="D308" s="135"/>
      <c r="E308" s="135"/>
      <c r="F308" s="135"/>
      <c r="G308" s="135"/>
    </row>
    <row r="309" spans="2:7" x14ac:dyDescent="0.2">
      <c r="B309" s="135"/>
      <c r="C309" s="135"/>
      <c r="D309" s="135"/>
      <c r="E309" s="135"/>
      <c r="F309" s="135"/>
      <c r="G309" s="135"/>
    </row>
    <row r="310" spans="2:7" x14ac:dyDescent="0.2">
      <c r="B310" s="135"/>
      <c r="C310" s="135"/>
      <c r="D310" s="135"/>
      <c r="E310" s="135"/>
      <c r="F310" s="135"/>
      <c r="G310" s="135"/>
    </row>
    <row r="311" spans="2:7" x14ac:dyDescent="0.2">
      <c r="B311" s="135"/>
      <c r="C311" s="135"/>
      <c r="D311" s="135"/>
      <c r="E311" s="135"/>
      <c r="F311" s="135"/>
      <c r="G311" s="135"/>
    </row>
    <row r="312" spans="2:7" x14ac:dyDescent="0.2">
      <c r="B312" s="135"/>
      <c r="C312" s="135"/>
      <c r="D312" s="135"/>
      <c r="E312" s="135"/>
      <c r="F312" s="135"/>
      <c r="G312" s="135"/>
    </row>
    <row r="313" spans="2:7" x14ac:dyDescent="0.2">
      <c r="B313" s="135"/>
      <c r="C313" s="135"/>
      <c r="D313" s="135"/>
      <c r="E313" s="135"/>
      <c r="F313" s="135"/>
      <c r="G313" s="135"/>
    </row>
    <row r="314" spans="2:7" x14ac:dyDescent="0.2">
      <c r="B314" s="135"/>
      <c r="C314" s="135"/>
      <c r="D314" s="135"/>
      <c r="E314" s="135"/>
      <c r="F314" s="135"/>
      <c r="G314" s="135"/>
    </row>
    <row r="315" spans="2:7" x14ac:dyDescent="0.2">
      <c r="B315" s="135"/>
      <c r="C315" s="135"/>
      <c r="D315" s="135"/>
      <c r="E315" s="135"/>
      <c r="F315" s="135"/>
      <c r="G315" s="135"/>
    </row>
    <row r="316" spans="2:7" x14ac:dyDescent="0.2">
      <c r="B316" s="135"/>
      <c r="C316" s="135"/>
      <c r="D316" s="135"/>
      <c r="E316" s="135"/>
      <c r="F316" s="135"/>
      <c r="G316" s="135"/>
    </row>
    <row r="317" spans="2:7" x14ac:dyDescent="0.2">
      <c r="B317" s="135"/>
      <c r="C317" s="135"/>
      <c r="D317" s="135"/>
      <c r="E317" s="135"/>
      <c r="F317" s="135"/>
      <c r="G317" s="135"/>
    </row>
    <row r="318" spans="2:7" x14ac:dyDescent="0.2">
      <c r="B318" s="135"/>
      <c r="C318" s="135"/>
      <c r="D318" s="135"/>
      <c r="E318" s="135"/>
      <c r="F318" s="135"/>
      <c r="G318" s="135"/>
    </row>
    <row r="319" spans="2:7" x14ac:dyDescent="0.2">
      <c r="B319" s="135"/>
      <c r="C319" s="135"/>
      <c r="D319" s="135"/>
      <c r="E319" s="135"/>
      <c r="F319" s="135"/>
      <c r="G319" s="135"/>
    </row>
    <row r="320" spans="2:7" x14ac:dyDescent="0.2">
      <c r="B320" s="135"/>
      <c r="C320" s="135"/>
      <c r="D320" s="135"/>
      <c r="E320" s="135"/>
      <c r="F320" s="135"/>
      <c r="G320" s="135"/>
    </row>
    <row r="321" spans="2:7" x14ac:dyDescent="0.2">
      <c r="B321" s="135"/>
      <c r="C321" s="135"/>
      <c r="D321" s="135"/>
      <c r="E321" s="135"/>
      <c r="F321" s="135"/>
      <c r="G321" s="135"/>
    </row>
    <row r="322" spans="2:7" x14ac:dyDescent="0.2">
      <c r="B322" s="135"/>
      <c r="C322" s="135"/>
      <c r="D322" s="135"/>
      <c r="E322" s="135"/>
      <c r="F322" s="135"/>
      <c r="G322" s="135"/>
    </row>
    <row r="323" spans="2:7" x14ac:dyDescent="0.2">
      <c r="B323" s="135"/>
      <c r="C323" s="135"/>
      <c r="D323" s="135"/>
      <c r="E323" s="135"/>
      <c r="F323" s="135"/>
      <c r="G323" s="135"/>
    </row>
    <row r="324" spans="2:7" x14ac:dyDescent="0.2">
      <c r="B324" s="135"/>
      <c r="C324" s="135"/>
      <c r="D324" s="135"/>
      <c r="E324" s="135"/>
      <c r="F324" s="135"/>
      <c r="G324" s="135"/>
    </row>
    <row r="325" spans="2:7" x14ac:dyDescent="0.2">
      <c r="B325" s="135"/>
      <c r="C325" s="135"/>
      <c r="D325" s="135"/>
      <c r="E325" s="135"/>
      <c r="F325" s="135"/>
      <c r="G325" s="135"/>
    </row>
    <row r="326" spans="2:7" x14ac:dyDescent="0.2">
      <c r="B326" s="135"/>
      <c r="C326" s="135"/>
      <c r="D326" s="135"/>
      <c r="E326" s="135"/>
      <c r="F326" s="135"/>
      <c r="G326" s="135"/>
    </row>
    <row r="327" spans="2:7" x14ac:dyDescent="0.2">
      <c r="B327" s="135"/>
      <c r="C327" s="135"/>
      <c r="D327" s="135"/>
      <c r="E327" s="135"/>
      <c r="F327" s="135"/>
      <c r="G327" s="135"/>
    </row>
    <row r="328" spans="2:7" x14ac:dyDescent="0.2">
      <c r="B328" s="135"/>
      <c r="C328" s="135"/>
      <c r="D328" s="135"/>
      <c r="E328" s="135"/>
      <c r="F328" s="135"/>
      <c r="G328" s="135"/>
    </row>
    <row r="329" spans="2:7" x14ac:dyDescent="0.2">
      <c r="B329" s="135"/>
      <c r="C329" s="135"/>
      <c r="D329" s="135"/>
      <c r="E329" s="135"/>
      <c r="F329" s="135"/>
      <c r="G329" s="135"/>
    </row>
    <row r="330" spans="2:7" x14ac:dyDescent="0.2">
      <c r="B330" s="135"/>
      <c r="C330" s="135"/>
      <c r="D330" s="135"/>
      <c r="E330" s="135"/>
      <c r="F330" s="135"/>
      <c r="G330" s="135"/>
    </row>
    <row r="331" spans="2:7" x14ac:dyDescent="0.2">
      <c r="B331" s="135"/>
      <c r="C331" s="135"/>
      <c r="D331" s="135"/>
      <c r="E331" s="135"/>
      <c r="F331" s="135"/>
      <c r="G331" s="135"/>
    </row>
    <row r="332" spans="2:7" x14ac:dyDescent="0.2">
      <c r="B332" s="135"/>
      <c r="C332" s="135"/>
      <c r="D332" s="135"/>
      <c r="E332" s="135"/>
      <c r="F332" s="135"/>
      <c r="G332" s="135"/>
    </row>
    <row r="333" spans="2:7" x14ac:dyDescent="0.2">
      <c r="B333" s="135"/>
      <c r="C333" s="135"/>
      <c r="D333" s="135"/>
      <c r="E333" s="135"/>
      <c r="F333" s="135"/>
      <c r="G333" s="135"/>
    </row>
    <row r="334" spans="2:7" x14ac:dyDescent="0.2">
      <c r="B334" s="135"/>
      <c r="C334" s="135"/>
      <c r="D334" s="135"/>
      <c r="E334" s="135"/>
      <c r="F334" s="135"/>
      <c r="G334" s="135"/>
    </row>
    <row r="335" spans="2:7" x14ac:dyDescent="0.2">
      <c r="B335" s="135"/>
      <c r="C335" s="135"/>
      <c r="D335" s="135"/>
      <c r="E335" s="135"/>
      <c r="F335" s="135"/>
      <c r="G335" s="135"/>
    </row>
    <row r="336" spans="2:7" x14ac:dyDescent="0.2">
      <c r="B336" s="135"/>
      <c r="C336" s="135"/>
      <c r="D336" s="135"/>
      <c r="E336" s="135"/>
      <c r="F336" s="135"/>
      <c r="G336" s="135"/>
    </row>
    <row r="337" spans="2:7" x14ac:dyDescent="0.2">
      <c r="B337" s="135"/>
      <c r="C337" s="135"/>
      <c r="D337" s="135"/>
      <c r="E337" s="135"/>
      <c r="F337" s="135"/>
      <c r="G337" s="135"/>
    </row>
    <row r="338" spans="2:7" x14ac:dyDescent="0.2">
      <c r="B338" s="135"/>
      <c r="C338" s="135"/>
      <c r="D338" s="135"/>
      <c r="E338" s="135"/>
      <c r="F338" s="135"/>
      <c r="G338" s="135"/>
    </row>
    <row r="339" spans="2:7" x14ac:dyDescent="0.2">
      <c r="B339" s="135"/>
      <c r="C339" s="135"/>
      <c r="D339" s="135"/>
      <c r="E339" s="135"/>
      <c r="F339" s="135"/>
      <c r="G339" s="135"/>
    </row>
    <row r="340" spans="2:7" x14ac:dyDescent="0.2">
      <c r="B340" s="135"/>
      <c r="C340" s="135"/>
      <c r="D340" s="135"/>
      <c r="E340" s="135"/>
      <c r="F340" s="135"/>
      <c r="G340" s="135"/>
    </row>
    <row r="341" spans="2:7" x14ac:dyDescent="0.2">
      <c r="B341" s="135"/>
      <c r="C341" s="135"/>
      <c r="D341" s="135"/>
      <c r="E341" s="135"/>
      <c r="F341" s="135"/>
      <c r="G341" s="135"/>
    </row>
    <row r="342" spans="2:7" x14ac:dyDescent="0.2">
      <c r="B342" s="135"/>
      <c r="C342" s="135"/>
      <c r="D342" s="135"/>
      <c r="E342" s="135"/>
      <c r="F342" s="135"/>
      <c r="G342" s="135"/>
    </row>
    <row r="343" spans="2:7" x14ac:dyDescent="0.2">
      <c r="B343" s="135"/>
      <c r="C343" s="135"/>
      <c r="D343" s="135"/>
      <c r="E343" s="135"/>
      <c r="F343" s="135"/>
      <c r="G343" s="135"/>
    </row>
    <row r="344" spans="2:7" x14ac:dyDescent="0.2">
      <c r="B344" s="135"/>
      <c r="C344" s="135"/>
      <c r="D344" s="135"/>
      <c r="E344" s="135"/>
      <c r="F344" s="135"/>
      <c r="G344" s="135"/>
    </row>
    <row r="345" spans="2:7" x14ac:dyDescent="0.2">
      <c r="B345" s="135"/>
      <c r="C345" s="135"/>
      <c r="D345" s="135"/>
      <c r="E345" s="135"/>
      <c r="F345" s="135"/>
      <c r="G345" s="135"/>
    </row>
    <row r="346" spans="2:7" x14ac:dyDescent="0.2">
      <c r="B346" s="135"/>
      <c r="C346" s="135"/>
      <c r="D346" s="135"/>
      <c r="E346" s="135"/>
      <c r="F346" s="135"/>
      <c r="G346" s="135"/>
    </row>
    <row r="347" spans="2:7" x14ac:dyDescent="0.2">
      <c r="B347" s="135"/>
      <c r="C347" s="135"/>
      <c r="D347" s="135"/>
      <c r="E347" s="135"/>
      <c r="F347" s="135"/>
      <c r="G347" s="135"/>
    </row>
    <row r="348" spans="2:7" x14ac:dyDescent="0.2">
      <c r="B348" s="135"/>
      <c r="C348" s="135"/>
      <c r="D348" s="135"/>
      <c r="E348" s="135"/>
      <c r="F348" s="135"/>
      <c r="G348" s="135"/>
    </row>
    <row r="351" spans="2:7" x14ac:dyDescent="0.2">
      <c r="B351" s="135"/>
      <c r="C351" s="135"/>
      <c r="D351" s="135"/>
      <c r="E351" s="135"/>
      <c r="F351" s="135"/>
      <c r="G351" s="135"/>
    </row>
    <row r="353" spans="2:7" x14ac:dyDescent="0.2">
      <c r="B353" s="135"/>
      <c r="C353" s="135"/>
      <c r="D353" s="135"/>
      <c r="E353" s="135"/>
      <c r="F353" s="135"/>
      <c r="G353" s="135"/>
    </row>
    <row r="369" s="135" customFormat="1" x14ac:dyDescent="0.2"/>
    <row r="370" s="135" customFormat="1" x14ac:dyDescent="0.2"/>
    <row r="371" s="135" customFormat="1" x14ac:dyDescent="0.2"/>
    <row r="372" s="135" customFormat="1" x14ac:dyDescent="0.2"/>
    <row r="373" s="135" customFormat="1" x14ac:dyDescent="0.2"/>
    <row r="374" s="135" customFormat="1" x14ac:dyDescent="0.2"/>
    <row r="375" s="135" customFormat="1" x14ac:dyDescent="0.2"/>
    <row r="376" s="135" customFormat="1" x14ac:dyDescent="0.2"/>
    <row r="377" s="135" customFormat="1" x14ac:dyDescent="0.2"/>
    <row r="378" s="135" customFormat="1" x14ac:dyDescent="0.2"/>
    <row r="379" s="135" customFormat="1" x14ac:dyDescent="0.2"/>
    <row r="380" s="135" customFormat="1" x14ac:dyDescent="0.2"/>
    <row r="381" s="135" customFormat="1" x14ac:dyDescent="0.2"/>
    <row r="382" s="135" customFormat="1" x14ac:dyDescent="0.2"/>
    <row r="383" s="135" customFormat="1" x14ac:dyDescent="0.2"/>
    <row r="384" s="135" customFormat="1" x14ac:dyDescent="0.2"/>
    <row r="385" s="135" customFormat="1" x14ac:dyDescent="0.2"/>
    <row r="386" s="135" customFormat="1" x14ac:dyDescent="0.2"/>
    <row r="389" s="135" customFormat="1" x14ac:dyDescent="0.2"/>
    <row r="391" s="135" customFormat="1" x14ac:dyDescent="0.2"/>
  </sheetData>
  <mergeCells count="11">
    <mergeCell ref="G7:G8"/>
    <mergeCell ref="A1:G1"/>
    <mergeCell ref="A2:G2"/>
    <mergeCell ref="A3:G3"/>
    <mergeCell ref="A5:G5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9" fitToHeight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6"/>
  <sheetViews>
    <sheetView topLeftCell="A323" workbookViewId="0">
      <selection activeCell="A328" sqref="A328"/>
    </sheetView>
  </sheetViews>
  <sheetFormatPr defaultColWidth="8.85546875" defaultRowHeight="12.75" x14ac:dyDescent="0.2"/>
  <cols>
    <col min="1" max="1" width="47.7109375" style="135" customWidth="1"/>
    <col min="2" max="2" width="5.42578125" style="419" customWidth="1"/>
    <col min="3" max="3" width="6.7109375" style="233" customWidth="1"/>
    <col min="4" max="4" width="6.42578125" style="233" customWidth="1"/>
    <col min="5" max="5" width="13.7109375" style="233" customWidth="1"/>
    <col min="6" max="6" width="6" style="233" customWidth="1"/>
    <col min="7" max="7" width="12.140625" style="420" customWidth="1"/>
    <col min="8" max="256" width="8.85546875" style="287"/>
    <col min="257" max="257" width="47.7109375" style="287" customWidth="1"/>
    <col min="258" max="258" width="5.42578125" style="287" customWidth="1"/>
    <col min="259" max="259" width="6.7109375" style="287" customWidth="1"/>
    <col min="260" max="260" width="6.42578125" style="287" customWidth="1"/>
    <col min="261" max="261" width="13.7109375" style="287" customWidth="1"/>
    <col min="262" max="262" width="6" style="287" customWidth="1"/>
    <col min="263" max="263" width="12.140625" style="287" customWidth="1"/>
    <col min="264" max="512" width="8.85546875" style="287"/>
    <col min="513" max="513" width="47.7109375" style="287" customWidth="1"/>
    <col min="514" max="514" width="5.42578125" style="287" customWidth="1"/>
    <col min="515" max="515" width="6.7109375" style="287" customWidth="1"/>
    <col min="516" max="516" width="6.42578125" style="287" customWidth="1"/>
    <col min="517" max="517" width="13.7109375" style="287" customWidth="1"/>
    <col min="518" max="518" width="6" style="287" customWidth="1"/>
    <col min="519" max="519" width="12.140625" style="287" customWidth="1"/>
    <col min="520" max="768" width="8.85546875" style="287"/>
    <col min="769" max="769" width="47.7109375" style="287" customWidth="1"/>
    <col min="770" max="770" width="5.42578125" style="287" customWidth="1"/>
    <col min="771" max="771" width="6.7109375" style="287" customWidth="1"/>
    <col min="772" max="772" width="6.42578125" style="287" customWidth="1"/>
    <col min="773" max="773" width="13.7109375" style="287" customWidth="1"/>
    <col min="774" max="774" width="6" style="287" customWidth="1"/>
    <col min="775" max="775" width="12.140625" style="287" customWidth="1"/>
    <col min="776" max="1024" width="8.85546875" style="287"/>
    <col min="1025" max="1025" width="47.7109375" style="287" customWidth="1"/>
    <col min="1026" max="1026" width="5.42578125" style="287" customWidth="1"/>
    <col min="1027" max="1027" width="6.7109375" style="287" customWidth="1"/>
    <col min="1028" max="1028" width="6.42578125" style="287" customWidth="1"/>
    <col min="1029" max="1029" width="13.7109375" style="287" customWidth="1"/>
    <col min="1030" max="1030" width="6" style="287" customWidth="1"/>
    <col min="1031" max="1031" width="12.140625" style="287" customWidth="1"/>
    <col min="1032" max="1280" width="8.85546875" style="287"/>
    <col min="1281" max="1281" width="47.7109375" style="287" customWidth="1"/>
    <col min="1282" max="1282" width="5.42578125" style="287" customWidth="1"/>
    <col min="1283" max="1283" width="6.7109375" style="287" customWidth="1"/>
    <col min="1284" max="1284" width="6.42578125" style="287" customWidth="1"/>
    <col min="1285" max="1285" width="13.7109375" style="287" customWidth="1"/>
    <col min="1286" max="1286" width="6" style="287" customWidth="1"/>
    <col min="1287" max="1287" width="12.140625" style="287" customWidth="1"/>
    <col min="1288" max="1536" width="8.85546875" style="287"/>
    <col min="1537" max="1537" width="47.7109375" style="287" customWidth="1"/>
    <col min="1538" max="1538" width="5.42578125" style="287" customWidth="1"/>
    <col min="1539" max="1539" width="6.7109375" style="287" customWidth="1"/>
    <col min="1540" max="1540" width="6.42578125" style="287" customWidth="1"/>
    <col min="1541" max="1541" width="13.7109375" style="287" customWidth="1"/>
    <col min="1542" max="1542" width="6" style="287" customWidth="1"/>
    <col min="1543" max="1543" width="12.140625" style="287" customWidth="1"/>
    <col min="1544" max="1792" width="8.85546875" style="287"/>
    <col min="1793" max="1793" width="47.7109375" style="287" customWidth="1"/>
    <col min="1794" max="1794" width="5.42578125" style="287" customWidth="1"/>
    <col min="1795" max="1795" width="6.7109375" style="287" customWidth="1"/>
    <col min="1796" max="1796" width="6.42578125" style="287" customWidth="1"/>
    <col min="1797" max="1797" width="13.7109375" style="287" customWidth="1"/>
    <col min="1798" max="1798" width="6" style="287" customWidth="1"/>
    <col min="1799" max="1799" width="12.140625" style="287" customWidth="1"/>
    <col min="1800" max="2048" width="8.85546875" style="287"/>
    <col min="2049" max="2049" width="47.7109375" style="287" customWidth="1"/>
    <col min="2050" max="2050" width="5.42578125" style="287" customWidth="1"/>
    <col min="2051" max="2051" width="6.7109375" style="287" customWidth="1"/>
    <col min="2052" max="2052" width="6.42578125" style="287" customWidth="1"/>
    <col min="2053" max="2053" width="13.7109375" style="287" customWidth="1"/>
    <col min="2054" max="2054" width="6" style="287" customWidth="1"/>
    <col min="2055" max="2055" width="12.140625" style="287" customWidth="1"/>
    <col min="2056" max="2304" width="8.85546875" style="287"/>
    <col min="2305" max="2305" width="47.7109375" style="287" customWidth="1"/>
    <col min="2306" max="2306" width="5.42578125" style="287" customWidth="1"/>
    <col min="2307" max="2307" width="6.7109375" style="287" customWidth="1"/>
    <col min="2308" max="2308" width="6.42578125" style="287" customWidth="1"/>
    <col min="2309" max="2309" width="13.7109375" style="287" customWidth="1"/>
    <col min="2310" max="2310" width="6" style="287" customWidth="1"/>
    <col min="2311" max="2311" width="12.140625" style="287" customWidth="1"/>
    <col min="2312" max="2560" width="8.85546875" style="287"/>
    <col min="2561" max="2561" width="47.7109375" style="287" customWidth="1"/>
    <col min="2562" max="2562" width="5.42578125" style="287" customWidth="1"/>
    <col min="2563" max="2563" width="6.7109375" style="287" customWidth="1"/>
    <col min="2564" max="2564" width="6.42578125" style="287" customWidth="1"/>
    <col min="2565" max="2565" width="13.7109375" style="287" customWidth="1"/>
    <col min="2566" max="2566" width="6" style="287" customWidth="1"/>
    <col min="2567" max="2567" width="12.140625" style="287" customWidth="1"/>
    <col min="2568" max="2816" width="8.85546875" style="287"/>
    <col min="2817" max="2817" width="47.7109375" style="287" customWidth="1"/>
    <col min="2818" max="2818" width="5.42578125" style="287" customWidth="1"/>
    <col min="2819" max="2819" width="6.7109375" style="287" customWidth="1"/>
    <col min="2820" max="2820" width="6.42578125" style="287" customWidth="1"/>
    <col min="2821" max="2821" width="13.7109375" style="287" customWidth="1"/>
    <col min="2822" max="2822" width="6" style="287" customWidth="1"/>
    <col min="2823" max="2823" width="12.140625" style="287" customWidth="1"/>
    <col min="2824" max="3072" width="8.85546875" style="287"/>
    <col min="3073" max="3073" width="47.7109375" style="287" customWidth="1"/>
    <col min="3074" max="3074" width="5.42578125" style="287" customWidth="1"/>
    <col min="3075" max="3075" width="6.7109375" style="287" customWidth="1"/>
    <col min="3076" max="3076" width="6.42578125" style="287" customWidth="1"/>
    <col min="3077" max="3077" width="13.7109375" style="287" customWidth="1"/>
    <col min="3078" max="3078" width="6" style="287" customWidth="1"/>
    <col min="3079" max="3079" width="12.140625" style="287" customWidth="1"/>
    <col min="3080" max="3328" width="8.85546875" style="287"/>
    <col min="3329" max="3329" width="47.7109375" style="287" customWidth="1"/>
    <col min="3330" max="3330" width="5.42578125" style="287" customWidth="1"/>
    <col min="3331" max="3331" width="6.7109375" style="287" customWidth="1"/>
    <col min="3332" max="3332" width="6.42578125" style="287" customWidth="1"/>
    <col min="3333" max="3333" width="13.7109375" style="287" customWidth="1"/>
    <col min="3334" max="3334" width="6" style="287" customWidth="1"/>
    <col min="3335" max="3335" width="12.140625" style="287" customWidth="1"/>
    <col min="3336" max="3584" width="8.85546875" style="287"/>
    <col min="3585" max="3585" width="47.7109375" style="287" customWidth="1"/>
    <col min="3586" max="3586" width="5.42578125" style="287" customWidth="1"/>
    <col min="3587" max="3587" width="6.7109375" style="287" customWidth="1"/>
    <col min="3588" max="3588" width="6.42578125" style="287" customWidth="1"/>
    <col min="3589" max="3589" width="13.7109375" style="287" customWidth="1"/>
    <col min="3590" max="3590" width="6" style="287" customWidth="1"/>
    <col min="3591" max="3591" width="12.140625" style="287" customWidth="1"/>
    <col min="3592" max="3840" width="8.85546875" style="287"/>
    <col min="3841" max="3841" width="47.7109375" style="287" customWidth="1"/>
    <col min="3842" max="3842" width="5.42578125" style="287" customWidth="1"/>
    <col min="3843" max="3843" width="6.7109375" style="287" customWidth="1"/>
    <col min="3844" max="3844" width="6.42578125" style="287" customWidth="1"/>
    <col min="3845" max="3845" width="13.7109375" style="287" customWidth="1"/>
    <col min="3846" max="3846" width="6" style="287" customWidth="1"/>
    <col min="3847" max="3847" width="12.140625" style="287" customWidth="1"/>
    <col min="3848" max="4096" width="8.85546875" style="287"/>
    <col min="4097" max="4097" width="47.7109375" style="287" customWidth="1"/>
    <col min="4098" max="4098" width="5.42578125" style="287" customWidth="1"/>
    <col min="4099" max="4099" width="6.7109375" style="287" customWidth="1"/>
    <col min="4100" max="4100" width="6.42578125" style="287" customWidth="1"/>
    <col min="4101" max="4101" width="13.7109375" style="287" customWidth="1"/>
    <col min="4102" max="4102" width="6" style="287" customWidth="1"/>
    <col min="4103" max="4103" width="12.140625" style="287" customWidth="1"/>
    <col min="4104" max="4352" width="8.85546875" style="287"/>
    <col min="4353" max="4353" width="47.7109375" style="287" customWidth="1"/>
    <col min="4354" max="4354" width="5.42578125" style="287" customWidth="1"/>
    <col min="4355" max="4355" width="6.7109375" style="287" customWidth="1"/>
    <col min="4356" max="4356" width="6.42578125" style="287" customWidth="1"/>
    <col min="4357" max="4357" width="13.7109375" style="287" customWidth="1"/>
    <col min="4358" max="4358" width="6" style="287" customWidth="1"/>
    <col min="4359" max="4359" width="12.140625" style="287" customWidth="1"/>
    <col min="4360" max="4608" width="8.85546875" style="287"/>
    <col min="4609" max="4609" width="47.7109375" style="287" customWidth="1"/>
    <col min="4610" max="4610" width="5.42578125" style="287" customWidth="1"/>
    <col min="4611" max="4611" width="6.7109375" style="287" customWidth="1"/>
    <col min="4612" max="4612" width="6.42578125" style="287" customWidth="1"/>
    <col min="4613" max="4613" width="13.7109375" style="287" customWidth="1"/>
    <col min="4614" max="4614" width="6" style="287" customWidth="1"/>
    <col min="4615" max="4615" width="12.140625" style="287" customWidth="1"/>
    <col min="4616" max="4864" width="8.85546875" style="287"/>
    <col min="4865" max="4865" width="47.7109375" style="287" customWidth="1"/>
    <col min="4866" max="4866" width="5.42578125" style="287" customWidth="1"/>
    <col min="4867" max="4867" width="6.7109375" style="287" customWidth="1"/>
    <col min="4868" max="4868" width="6.42578125" style="287" customWidth="1"/>
    <col min="4869" max="4869" width="13.7109375" style="287" customWidth="1"/>
    <col min="4870" max="4870" width="6" style="287" customWidth="1"/>
    <col min="4871" max="4871" width="12.140625" style="287" customWidth="1"/>
    <col min="4872" max="5120" width="8.85546875" style="287"/>
    <col min="5121" max="5121" width="47.7109375" style="287" customWidth="1"/>
    <col min="5122" max="5122" width="5.42578125" style="287" customWidth="1"/>
    <col min="5123" max="5123" width="6.7109375" style="287" customWidth="1"/>
    <col min="5124" max="5124" width="6.42578125" style="287" customWidth="1"/>
    <col min="5125" max="5125" width="13.7109375" style="287" customWidth="1"/>
    <col min="5126" max="5126" width="6" style="287" customWidth="1"/>
    <col min="5127" max="5127" width="12.140625" style="287" customWidth="1"/>
    <col min="5128" max="5376" width="8.85546875" style="287"/>
    <col min="5377" max="5377" width="47.7109375" style="287" customWidth="1"/>
    <col min="5378" max="5378" width="5.42578125" style="287" customWidth="1"/>
    <col min="5379" max="5379" width="6.7109375" style="287" customWidth="1"/>
    <col min="5380" max="5380" width="6.42578125" style="287" customWidth="1"/>
    <col min="5381" max="5381" width="13.7109375" style="287" customWidth="1"/>
    <col min="5382" max="5382" width="6" style="287" customWidth="1"/>
    <col min="5383" max="5383" width="12.140625" style="287" customWidth="1"/>
    <col min="5384" max="5632" width="8.85546875" style="287"/>
    <col min="5633" max="5633" width="47.7109375" style="287" customWidth="1"/>
    <col min="5634" max="5634" width="5.42578125" style="287" customWidth="1"/>
    <col min="5635" max="5635" width="6.7109375" style="287" customWidth="1"/>
    <col min="5636" max="5636" width="6.42578125" style="287" customWidth="1"/>
    <col min="5637" max="5637" width="13.7109375" style="287" customWidth="1"/>
    <col min="5638" max="5638" width="6" style="287" customWidth="1"/>
    <col min="5639" max="5639" width="12.140625" style="287" customWidth="1"/>
    <col min="5640" max="5888" width="8.85546875" style="287"/>
    <col min="5889" max="5889" width="47.7109375" style="287" customWidth="1"/>
    <col min="5890" max="5890" width="5.42578125" style="287" customWidth="1"/>
    <col min="5891" max="5891" width="6.7109375" style="287" customWidth="1"/>
    <col min="5892" max="5892" width="6.42578125" style="287" customWidth="1"/>
    <col min="5893" max="5893" width="13.7109375" style="287" customWidth="1"/>
    <col min="5894" max="5894" width="6" style="287" customWidth="1"/>
    <col min="5895" max="5895" width="12.140625" style="287" customWidth="1"/>
    <col min="5896" max="6144" width="8.85546875" style="287"/>
    <col min="6145" max="6145" width="47.7109375" style="287" customWidth="1"/>
    <col min="6146" max="6146" width="5.42578125" style="287" customWidth="1"/>
    <col min="6147" max="6147" width="6.7109375" style="287" customWidth="1"/>
    <col min="6148" max="6148" width="6.42578125" style="287" customWidth="1"/>
    <col min="6149" max="6149" width="13.7109375" style="287" customWidth="1"/>
    <col min="6150" max="6150" width="6" style="287" customWidth="1"/>
    <col min="6151" max="6151" width="12.140625" style="287" customWidth="1"/>
    <col min="6152" max="6400" width="8.85546875" style="287"/>
    <col min="6401" max="6401" width="47.7109375" style="287" customWidth="1"/>
    <col min="6402" max="6402" width="5.42578125" style="287" customWidth="1"/>
    <col min="6403" max="6403" width="6.7109375" style="287" customWidth="1"/>
    <col min="6404" max="6404" width="6.42578125" style="287" customWidth="1"/>
    <col min="6405" max="6405" width="13.7109375" style="287" customWidth="1"/>
    <col min="6406" max="6406" width="6" style="287" customWidth="1"/>
    <col min="6407" max="6407" width="12.140625" style="287" customWidth="1"/>
    <col min="6408" max="6656" width="8.85546875" style="287"/>
    <col min="6657" max="6657" width="47.7109375" style="287" customWidth="1"/>
    <col min="6658" max="6658" width="5.42578125" style="287" customWidth="1"/>
    <col min="6659" max="6659" width="6.7109375" style="287" customWidth="1"/>
    <col min="6660" max="6660" width="6.42578125" style="287" customWidth="1"/>
    <col min="6661" max="6661" width="13.7109375" style="287" customWidth="1"/>
    <col min="6662" max="6662" width="6" style="287" customWidth="1"/>
    <col min="6663" max="6663" width="12.140625" style="287" customWidth="1"/>
    <col min="6664" max="6912" width="8.85546875" style="287"/>
    <col min="6913" max="6913" width="47.7109375" style="287" customWidth="1"/>
    <col min="6914" max="6914" width="5.42578125" style="287" customWidth="1"/>
    <col min="6915" max="6915" width="6.7109375" style="287" customWidth="1"/>
    <col min="6916" max="6916" width="6.42578125" style="287" customWidth="1"/>
    <col min="6917" max="6917" width="13.7109375" style="287" customWidth="1"/>
    <col min="6918" max="6918" width="6" style="287" customWidth="1"/>
    <col min="6919" max="6919" width="12.140625" style="287" customWidth="1"/>
    <col min="6920" max="7168" width="8.85546875" style="287"/>
    <col min="7169" max="7169" width="47.7109375" style="287" customWidth="1"/>
    <col min="7170" max="7170" width="5.42578125" style="287" customWidth="1"/>
    <col min="7171" max="7171" width="6.7109375" style="287" customWidth="1"/>
    <col min="7172" max="7172" width="6.42578125" style="287" customWidth="1"/>
    <col min="7173" max="7173" width="13.7109375" style="287" customWidth="1"/>
    <col min="7174" max="7174" width="6" style="287" customWidth="1"/>
    <col min="7175" max="7175" width="12.140625" style="287" customWidth="1"/>
    <col min="7176" max="7424" width="8.85546875" style="287"/>
    <col min="7425" max="7425" width="47.7109375" style="287" customWidth="1"/>
    <col min="7426" max="7426" width="5.42578125" style="287" customWidth="1"/>
    <col min="7427" max="7427" width="6.7109375" style="287" customWidth="1"/>
    <col min="7428" max="7428" width="6.42578125" style="287" customWidth="1"/>
    <col min="7429" max="7429" width="13.7109375" style="287" customWidth="1"/>
    <col min="7430" max="7430" width="6" style="287" customWidth="1"/>
    <col min="7431" max="7431" width="12.140625" style="287" customWidth="1"/>
    <col min="7432" max="7680" width="8.85546875" style="287"/>
    <col min="7681" max="7681" width="47.7109375" style="287" customWidth="1"/>
    <col min="7682" max="7682" width="5.42578125" style="287" customWidth="1"/>
    <col min="7683" max="7683" width="6.7109375" style="287" customWidth="1"/>
    <col min="7684" max="7684" width="6.42578125" style="287" customWidth="1"/>
    <col min="7685" max="7685" width="13.7109375" style="287" customWidth="1"/>
    <col min="7686" max="7686" width="6" style="287" customWidth="1"/>
    <col min="7687" max="7687" width="12.140625" style="287" customWidth="1"/>
    <col min="7688" max="7936" width="8.85546875" style="287"/>
    <col min="7937" max="7937" width="47.7109375" style="287" customWidth="1"/>
    <col min="7938" max="7938" width="5.42578125" style="287" customWidth="1"/>
    <col min="7939" max="7939" width="6.7109375" style="287" customWidth="1"/>
    <col min="7940" max="7940" width="6.42578125" style="287" customWidth="1"/>
    <col min="7941" max="7941" width="13.7109375" style="287" customWidth="1"/>
    <col min="7942" max="7942" width="6" style="287" customWidth="1"/>
    <col min="7943" max="7943" width="12.140625" style="287" customWidth="1"/>
    <col min="7944" max="8192" width="8.85546875" style="287"/>
    <col min="8193" max="8193" width="47.7109375" style="287" customWidth="1"/>
    <col min="8194" max="8194" width="5.42578125" style="287" customWidth="1"/>
    <col min="8195" max="8195" width="6.7109375" style="287" customWidth="1"/>
    <col min="8196" max="8196" width="6.42578125" style="287" customWidth="1"/>
    <col min="8197" max="8197" width="13.7109375" style="287" customWidth="1"/>
    <col min="8198" max="8198" width="6" style="287" customWidth="1"/>
    <col min="8199" max="8199" width="12.140625" style="287" customWidth="1"/>
    <col min="8200" max="8448" width="8.85546875" style="287"/>
    <col min="8449" max="8449" width="47.7109375" style="287" customWidth="1"/>
    <col min="8450" max="8450" width="5.42578125" style="287" customWidth="1"/>
    <col min="8451" max="8451" width="6.7109375" style="287" customWidth="1"/>
    <col min="8452" max="8452" width="6.42578125" style="287" customWidth="1"/>
    <col min="8453" max="8453" width="13.7109375" style="287" customWidth="1"/>
    <col min="8454" max="8454" width="6" style="287" customWidth="1"/>
    <col min="8455" max="8455" width="12.140625" style="287" customWidth="1"/>
    <col min="8456" max="8704" width="8.85546875" style="287"/>
    <col min="8705" max="8705" width="47.7109375" style="287" customWidth="1"/>
    <col min="8706" max="8706" width="5.42578125" style="287" customWidth="1"/>
    <col min="8707" max="8707" width="6.7109375" style="287" customWidth="1"/>
    <col min="8708" max="8708" width="6.42578125" style="287" customWidth="1"/>
    <col min="8709" max="8709" width="13.7109375" style="287" customWidth="1"/>
    <col min="8710" max="8710" width="6" style="287" customWidth="1"/>
    <col min="8711" max="8711" width="12.140625" style="287" customWidth="1"/>
    <col min="8712" max="8960" width="8.85546875" style="287"/>
    <col min="8961" max="8961" width="47.7109375" style="287" customWidth="1"/>
    <col min="8962" max="8962" width="5.42578125" style="287" customWidth="1"/>
    <col min="8963" max="8963" width="6.7109375" style="287" customWidth="1"/>
    <col min="8964" max="8964" width="6.42578125" style="287" customWidth="1"/>
    <col min="8965" max="8965" width="13.7109375" style="287" customWidth="1"/>
    <col min="8966" max="8966" width="6" style="287" customWidth="1"/>
    <col min="8967" max="8967" width="12.140625" style="287" customWidth="1"/>
    <col min="8968" max="9216" width="8.85546875" style="287"/>
    <col min="9217" max="9217" width="47.7109375" style="287" customWidth="1"/>
    <col min="9218" max="9218" width="5.42578125" style="287" customWidth="1"/>
    <col min="9219" max="9219" width="6.7109375" style="287" customWidth="1"/>
    <col min="9220" max="9220" width="6.42578125" style="287" customWidth="1"/>
    <col min="9221" max="9221" width="13.7109375" style="287" customWidth="1"/>
    <col min="9222" max="9222" width="6" style="287" customWidth="1"/>
    <col min="9223" max="9223" width="12.140625" style="287" customWidth="1"/>
    <col min="9224" max="9472" width="8.85546875" style="287"/>
    <col min="9473" max="9473" width="47.7109375" style="287" customWidth="1"/>
    <col min="9474" max="9474" width="5.42578125" style="287" customWidth="1"/>
    <col min="9475" max="9475" width="6.7109375" style="287" customWidth="1"/>
    <col min="9476" max="9476" width="6.42578125" style="287" customWidth="1"/>
    <col min="9477" max="9477" width="13.7109375" style="287" customWidth="1"/>
    <col min="9478" max="9478" width="6" style="287" customWidth="1"/>
    <col min="9479" max="9479" width="12.140625" style="287" customWidth="1"/>
    <col min="9480" max="9728" width="8.85546875" style="287"/>
    <col min="9729" max="9729" width="47.7109375" style="287" customWidth="1"/>
    <col min="9730" max="9730" width="5.42578125" style="287" customWidth="1"/>
    <col min="9731" max="9731" width="6.7109375" style="287" customWidth="1"/>
    <col min="9732" max="9732" width="6.42578125" style="287" customWidth="1"/>
    <col min="9733" max="9733" width="13.7109375" style="287" customWidth="1"/>
    <col min="9734" max="9734" width="6" style="287" customWidth="1"/>
    <col min="9735" max="9735" width="12.140625" style="287" customWidth="1"/>
    <col min="9736" max="9984" width="8.85546875" style="287"/>
    <col min="9985" max="9985" width="47.7109375" style="287" customWidth="1"/>
    <col min="9986" max="9986" width="5.42578125" style="287" customWidth="1"/>
    <col min="9987" max="9987" width="6.7109375" style="287" customWidth="1"/>
    <col min="9988" max="9988" width="6.42578125" style="287" customWidth="1"/>
    <col min="9989" max="9989" width="13.7109375" style="287" customWidth="1"/>
    <col min="9990" max="9990" width="6" style="287" customWidth="1"/>
    <col min="9991" max="9991" width="12.140625" style="287" customWidth="1"/>
    <col min="9992" max="10240" width="8.85546875" style="287"/>
    <col min="10241" max="10241" width="47.7109375" style="287" customWidth="1"/>
    <col min="10242" max="10242" width="5.42578125" style="287" customWidth="1"/>
    <col min="10243" max="10243" width="6.7109375" style="287" customWidth="1"/>
    <col min="10244" max="10244" width="6.42578125" style="287" customWidth="1"/>
    <col min="10245" max="10245" width="13.7109375" style="287" customWidth="1"/>
    <col min="10246" max="10246" width="6" style="287" customWidth="1"/>
    <col min="10247" max="10247" width="12.140625" style="287" customWidth="1"/>
    <col min="10248" max="10496" width="8.85546875" style="287"/>
    <col min="10497" max="10497" width="47.7109375" style="287" customWidth="1"/>
    <col min="10498" max="10498" width="5.42578125" style="287" customWidth="1"/>
    <col min="10499" max="10499" width="6.7109375" style="287" customWidth="1"/>
    <col min="10500" max="10500" width="6.42578125" style="287" customWidth="1"/>
    <col min="10501" max="10501" width="13.7109375" style="287" customWidth="1"/>
    <col min="10502" max="10502" width="6" style="287" customWidth="1"/>
    <col min="10503" max="10503" width="12.140625" style="287" customWidth="1"/>
    <col min="10504" max="10752" width="8.85546875" style="287"/>
    <col min="10753" max="10753" width="47.7109375" style="287" customWidth="1"/>
    <col min="10754" max="10754" width="5.42578125" style="287" customWidth="1"/>
    <col min="10755" max="10755" width="6.7109375" style="287" customWidth="1"/>
    <col min="10756" max="10756" width="6.42578125" style="287" customWidth="1"/>
    <col min="10757" max="10757" width="13.7109375" style="287" customWidth="1"/>
    <col min="10758" max="10758" width="6" style="287" customWidth="1"/>
    <col min="10759" max="10759" width="12.140625" style="287" customWidth="1"/>
    <col min="10760" max="11008" width="8.85546875" style="287"/>
    <col min="11009" max="11009" width="47.7109375" style="287" customWidth="1"/>
    <col min="11010" max="11010" width="5.42578125" style="287" customWidth="1"/>
    <col min="11011" max="11011" width="6.7109375" style="287" customWidth="1"/>
    <col min="11012" max="11012" width="6.42578125" style="287" customWidth="1"/>
    <col min="11013" max="11013" width="13.7109375" style="287" customWidth="1"/>
    <col min="11014" max="11014" width="6" style="287" customWidth="1"/>
    <col min="11015" max="11015" width="12.140625" style="287" customWidth="1"/>
    <col min="11016" max="11264" width="8.85546875" style="287"/>
    <col min="11265" max="11265" width="47.7109375" style="287" customWidth="1"/>
    <col min="11266" max="11266" width="5.42578125" style="287" customWidth="1"/>
    <col min="11267" max="11267" width="6.7109375" style="287" customWidth="1"/>
    <col min="11268" max="11268" width="6.42578125" style="287" customWidth="1"/>
    <col min="11269" max="11269" width="13.7109375" style="287" customWidth="1"/>
    <col min="11270" max="11270" width="6" style="287" customWidth="1"/>
    <col min="11271" max="11271" width="12.140625" style="287" customWidth="1"/>
    <col min="11272" max="11520" width="8.85546875" style="287"/>
    <col min="11521" max="11521" width="47.7109375" style="287" customWidth="1"/>
    <col min="11522" max="11522" width="5.42578125" style="287" customWidth="1"/>
    <col min="11523" max="11523" width="6.7109375" style="287" customWidth="1"/>
    <col min="11524" max="11524" width="6.42578125" style="287" customWidth="1"/>
    <col min="11525" max="11525" width="13.7109375" style="287" customWidth="1"/>
    <col min="11526" max="11526" width="6" style="287" customWidth="1"/>
    <col min="11527" max="11527" width="12.140625" style="287" customWidth="1"/>
    <col min="11528" max="11776" width="8.85546875" style="287"/>
    <col min="11777" max="11777" width="47.7109375" style="287" customWidth="1"/>
    <col min="11778" max="11778" width="5.42578125" style="287" customWidth="1"/>
    <col min="11779" max="11779" width="6.7109375" style="287" customWidth="1"/>
    <col min="11780" max="11780" width="6.42578125" style="287" customWidth="1"/>
    <col min="11781" max="11781" width="13.7109375" style="287" customWidth="1"/>
    <col min="11782" max="11782" width="6" style="287" customWidth="1"/>
    <col min="11783" max="11783" width="12.140625" style="287" customWidth="1"/>
    <col min="11784" max="12032" width="8.85546875" style="287"/>
    <col min="12033" max="12033" width="47.7109375" style="287" customWidth="1"/>
    <col min="12034" max="12034" width="5.42578125" style="287" customWidth="1"/>
    <col min="12035" max="12035" width="6.7109375" style="287" customWidth="1"/>
    <col min="12036" max="12036" width="6.42578125" style="287" customWidth="1"/>
    <col min="12037" max="12037" width="13.7109375" style="287" customWidth="1"/>
    <col min="12038" max="12038" width="6" style="287" customWidth="1"/>
    <col min="12039" max="12039" width="12.140625" style="287" customWidth="1"/>
    <col min="12040" max="12288" width="8.85546875" style="287"/>
    <col min="12289" max="12289" width="47.7109375" style="287" customWidth="1"/>
    <col min="12290" max="12290" width="5.42578125" style="287" customWidth="1"/>
    <col min="12291" max="12291" width="6.7109375" style="287" customWidth="1"/>
    <col min="12292" max="12292" width="6.42578125" style="287" customWidth="1"/>
    <col min="12293" max="12293" width="13.7109375" style="287" customWidth="1"/>
    <col min="12294" max="12294" width="6" style="287" customWidth="1"/>
    <col min="12295" max="12295" width="12.140625" style="287" customWidth="1"/>
    <col min="12296" max="12544" width="8.85546875" style="287"/>
    <col min="12545" max="12545" width="47.7109375" style="287" customWidth="1"/>
    <col min="12546" max="12546" width="5.42578125" style="287" customWidth="1"/>
    <col min="12547" max="12547" width="6.7109375" style="287" customWidth="1"/>
    <col min="12548" max="12548" width="6.42578125" style="287" customWidth="1"/>
    <col min="12549" max="12549" width="13.7109375" style="287" customWidth="1"/>
    <col min="12550" max="12550" width="6" style="287" customWidth="1"/>
    <col min="12551" max="12551" width="12.140625" style="287" customWidth="1"/>
    <col min="12552" max="12800" width="8.85546875" style="287"/>
    <col min="12801" max="12801" width="47.7109375" style="287" customWidth="1"/>
    <col min="12802" max="12802" width="5.42578125" style="287" customWidth="1"/>
    <col min="12803" max="12803" width="6.7109375" style="287" customWidth="1"/>
    <col min="12804" max="12804" width="6.42578125" style="287" customWidth="1"/>
    <col min="12805" max="12805" width="13.7109375" style="287" customWidth="1"/>
    <col min="12806" max="12806" width="6" style="287" customWidth="1"/>
    <col min="12807" max="12807" width="12.140625" style="287" customWidth="1"/>
    <col min="12808" max="13056" width="8.85546875" style="287"/>
    <col min="13057" max="13057" width="47.7109375" style="287" customWidth="1"/>
    <col min="13058" max="13058" width="5.42578125" style="287" customWidth="1"/>
    <col min="13059" max="13059" width="6.7109375" style="287" customWidth="1"/>
    <col min="13060" max="13060" width="6.42578125" style="287" customWidth="1"/>
    <col min="13061" max="13061" width="13.7109375" style="287" customWidth="1"/>
    <col min="13062" max="13062" width="6" style="287" customWidth="1"/>
    <col min="13063" max="13063" width="12.140625" style="287" customWidth="1"/>
    <col min="13064" max="13312" width="8.85546875" style="287"/>
    <col min="13313" max="13313" width="47.7109375" style="287" customWidth="1"/>
    <col min="13314" max="13314" width="5.42578125" style="287" customWidth="1"/>
    <col min="13315" max="13315" width="6.7109375" style="287" customWidth="1"/>
    <col min="13316" max="13316" width="6.42578125" style="287" customWidth="1"/>
    <col min="13317" max="13317" width="13.7109375" style="287" customWidth="1"/>
    <col min="13318" max="13318" width="6" style="287" customWidth="1"/>
    <col min="13319" max="13319" width="12.140625" style="287" customWidth="1"/>
    <col min="13320" max="13568" width="8.85546875" style="287"/>
    <col min="13569" max="13569" width="47.7109375" style="287" customWidth="1"/>
    <col min="13570" max="13570" width="5.42578125" style="287" customWidth="1"/>
    <col min="13571" max="13571" width="6.7109375" style="287" customWidth="1"/>
    <col min="13572" max="13572" width="6.42578125" style="287" customWidth="1"/>
    <col min="13573" max="13573" width="13.7109375" style="287" customWidth="1"/>
    <col min="13574" max="13574" width="6" style="287" customWidth="1"/>
    <col min="13575" max="13575" width="12.140625" style="287" customWidth="1"/>
    <col min="13576" max="13824" width="8.85546875" style="287"/>
    <col min="13825" max="13825" width="47.7109375" style="287" customWidth="1"/>
    <col min="13826" max="13826" width="5.42578125" style="287" customWidth="1"/>
    <col min="13827" max="13827" width="6.7109375" style="287" customWidth="1"/>
    <col min="13828" max="13828" width="6.42578125" style="287" customWidth="1"/>
    <col min="13829" max="13829" width="13.7109375" style="287" customWidth="1"/>
    <col min="13830" max="13830" width="6" style="287" customWidth="1"/>
    <col min="13831" max="13831" width="12.140625" style="287" customWidth="1"/>
    <col min="13832" max="14080" width="8.85546875" style="287"/>
    <col min="14081" max="14081" width="47.7109375" style="287" customWidth="1"/>
    <col min="14082" max="14082" width="5.42578125" style="287" customWidth="1"/>
    <col min="14083" max="14083" width="6.7109375" style="287" customWidth="1"/>
    <col min="14084" max="14084" width="6.42578125" style="287" customWidth="1"/>
    <col min="14085" max="14085" width="13.7109375" style="287" customWidth="1"/>
    <col min="14086" max="14086" width="6" style="287" customWidth="1"/>
    <col min="14087" max="14087" width="12.140625" style="287" customWidth="1"/>
    <col min="14088" max="14336" width="8.85546875" style="287"/>
    <col min="14337" max="14337" width="47.7109375" style="287" customWidth="1"/>
    <col min="14338" max="14338" width="5.42578125" style="287" customWidth="1"/>
    <col min="14339" max="14339" width="6.7109375" style="287" customWidth="1"/>
    <col min="14340" max="14340" width="6.42578125" style="287" customWidth="1"/>
    <col min="14341" max="14341" width="13.7109375" style="287" customWidth="1"/>
    <col min="14342" max="14342" width="6" style="287" customWidth="1"/>
    <col min="14343" max="14343" width="12.140625" style="287" customWidth="1"/>
    <col min="14344" max="14592" width="8.85546875" style="287"/>
    <col min="14593" max="14593" width="47.7109375" style="287" customWidth="1"/>
    <col min="14594" max="14594" width="5.42578125" style="287" customWidth="1"/>
    <col min="14595" max="14595" width="6.7109375" style="287" customWidth="1"/>
    <col min="14596" max="14596" width="6.42578125" style="287" customWidth="1"/>
    <col min="14597" max="14597" width="13.7109375" style="287" customWidth="1"/>
    <col min="14598" max="14598" width="6" style="287" customWidth="1"/>
    <col min="14599" max="14599" width="12.140625" style="287" customWidth="1"/>
    <col min="14600" max="14848" width="8.85546875" style="287"/>
    <col min="14849" max="14849" width="47.7109375" style="287" customWidth="1"/>
    <col min="14850" max="14850" width="5.42578125" style="287" customWidth="1"/>
    <col min="14851" max="14851" width="6.7109375" style="287" customWidth="1"/>
    <col min="14852" max="14852" width="6.42578125" style="287" customWidth="1"/>
    <col min="14853" max="14853" width="13.7109375" style="287" customWidth="1"/>
    <col min="14854" max="14854" width="6" style="287" customWidth="1"/>
    <col min="14855" max="14855" width="12.140625" style="287" customWidth="1"/>
    <col min="14856" max="15104" width="8.85546875" style="287"/>
    <col min="15105" max="15105" width="47.7109375" style="287" customWidth="1"/>
    <col min="15106" max="15106" width="5.42578125" style="287" customWidth="1"/>
    <col min="15107" max="15107" width="6.7109375" style="287" customWidth="1"/>
    <col min="15108" max="15108" width="6.42578125" style="287" customWidth="1"/>
    <col min="15109" max="15109" width="13.7109375" style="287" customWidth="1"/>
    <col min="15110" max="15110" width="6" style="287" customWidth="1"/>
    <col min="15111" max="15111" width="12.140625" style="287" customWidth="1"/>
    <col min="15112" max="15360" width="8.85546875" style="287"/>
    <col min="15361" max="15361" width="47.7109375" style="287" customWidth="1"/>
    <col min="15362" max="15362" width="5.42578125" style="287" customWidth="1"/>
    <col min="15363" max="15363" width="6.7109375" style="287" customWidth="1"/>
    <col min="15364" max="15364" width="6.42578125" style="287" customWidth="1"/>
    <col min="15365" max="15365" width="13.7109375" style="287" customWidth="1"/>
    <col min="15366" max="15366" width="6" style="287" customWidth="1"/>
    <col min="15367" max="15367" width="12.140625" style="287" customWidth="1"/>
    <col min="15368" max="15616" width="8.85546875" style="287"/>
    <col min="15617" max="15617" width="47.7109375" style="287" customWidth="1"/>
    <col min="15618" max="15618" width="5.42578125" style="287" customWidth="1"/>
    <col min="15619" max="15619" width="6.7109375" style="287" customWidth="1"/>
    <col min="15620" max="15620" width="6.42578125" style="287" customWidth="1"/>
    <col min="15621" max="15621" width="13.7109375" style="287" customWidth="1"/>
    <col min="15622" max="15622" width="6" style="287" customWidth="1"/>
    <col min="15623" max="15623" width="12.140625" style="287" customWidth="1"/>
    <col min="15624" max="15872" width="8.85546875" style="287"/>
    <col min="15873" max="15873" width="47.7109375" style="287" customWidth="1"/>
    <col min="15874" max="15874" width="5.42578125" style="287" customWidth="1"/>
    <col min="15875" max="15875" width="6.7109375" style="287" customWidth="1"/>
    <col min="15876" max="15876" width="6.42578125" style="287" customWidth="1"/>
    <col min="15877" max="15877" width="13.7109375" style="287" customWidth="1"/>
    <col min="15878" max="15878" width="6" style="287" customWidth="1"/>
    <col min="15879" max="15879" width="12.140625" style="287" customWidth="1"/>
    <col min="15880" max="16128" width="8.85546875" style="287"/>
    <col min="16129" max="16129" width="47.7109375" style="287" customWidth="1"/>
    <col min="16130" max="16130" width="5.42578125" style="287" customWidth="1"/>
    <col min="16131" max="16131" width="6.7109375" style="287" customWidth="1"/>
    <col min="16132" max="16132" width="6.42578125" style="287" customWidth="1"/>
    <col min="16133" max="16133" width="13.7109375" style="287" customWidth="1"/>
    <col min="16134" max="16134" width="6" style="287" customWidth="1"/>
    <col min="16135" max="16135" width="12.140625" style="287" customWidth="1"/>
    <col min="16136" max="16384" width="8.85546875" style="287"/>
  </cols>
  <sheetData>
    <row r="1" spans="1:7" ht="18" customHeight="1" x14ac:dyDescent="0.2">
      <c r="A1" s="463" t="s">
        <v>696</v>
      </c>
      <c r="B1" s="463"/>
      <c r="C1" s="463"/>
      <c r="D1" s="463"/>
      <c r="E1" s="463"/>
      <c r="F1" s="463"/>
      <c r="G1" s="463"/>
    </row>
    <row r="2" spans="1:7" x14ac:dyDescent="0.2">
      <c r="A2" s="463" t="s">
        <v>697</v>
      </c>
      <c r="B2" s="463"/>
      <c r="C2" s="463"/>
      <c r="D2" s="463"/>
      <c r="E2" s="463"/>
      <c r="F2" s="463"/>
      <c r="G2" s="463"/>
    </row>
    <row r="3" spans="1:7" x14ac:dyDescent="0.2">
      <c r="A3" s="463" t="s">
        <v>698</v>
      </c>
      <c r="B3" s="463"/>
      <c r="C3" s="463"/>
      <c r="D3" s="463"/>
      <c r="E3" s="463"/>
      <c r="F3" s="463"/>
      <c r="G3" s="463"/>
    </row>
    <row r="4" spans="1:7" ht="31.5" customHeight="1" x14ac:dyDescent="0.25">
      <c r="A4" s="464" t="s">
        <v>699</v>
      </c>
      <c r="B4" s="464"/>
      <c r="C4" s="464"/>
      <c r="D4" s="464"/>
      <c r="E4" s="464"/>
      <c r="F4" s="464"/>
      <c r="G4" s="464"/>
    </row>
    <row r="5" spans="1:7" ht="18.75" customHeight="1" x14ac:dyDescent="0.2">
      <c r="A5" s="465" t="s">
        <v>700</v>
      </c>
      <c r="B5" s="465"/>
      <c r="C5" s="465"/>
      <c r="D5" s="465"/>
      <c r="E5" s="465"/>
      <c r="F5" s="465"/>
      <c r="G5" s="465"/>
    </row>
    <row r="6" spans="1:7" ht="16.5" customHeight="1" x14ac:dyDescent="0.2">
      <c r="A6" s="288"/>
      <c r="B6" s="289"/>
      <c r="C6" s="289"/>
      <c r="D6" s="289"/>
      <c r="E6" s="289"/>
      <c r="F6" s="289"/>
      <c r="G6" s="290" t="s">
        <v>4</v>
      </c>
    </row>
    <row r="7" spans="1:7" ht="12.75" customHeight="1" x14ac:dyDescent="0.2">
      <c r="A7" s="466" t="s">
        <v>701</v>
      </c>
      <c r="B7" s="468" t="s">
        <v>702</v>
      </c>
      <c r="C7" s="469"/>
      <c r="D7" s="469"/>
      <c r="E7" s="469"/>
      <c r="F7" s="470"/>
      <c r="G7" s="471" t="s">
        <v>365</v>
      </c>
    </row>
    <row r="8" spans="1:7" x14ac:dyDescent="0.2">
      <c r="A8" s="467"/>
      <c r="B8" s="291" t="s">
        <v>703</v>
      </c>
      <c r="C8" s="292" t="s">
        <v>361</v>
      </c>
      <c r="D8" s="292" t="s">
        <v>704</v>
      </c>
      <c r="E8" s="293" t="s">
        <v>363</v>
      </c>
      <c r="F8" s="293" t="s">
        <v>364</v>
      </c>
      <c r="G8" s="472"/>
    </row>
    <row r="9" spans="1:7" x14ac:dyDescent="0.2">
      <c r="A9" s="291">
        <v>1</v>
      </c>
      <c r="B9" s="291">
        <v>2</v>
      </c>
      <c r="C9" s="292" t="s">
        <v>367</v>
      </c>
      <c r="D9" s="292" t="s">
        <v>368</v>
      </c>
      <c r="E9" s="293">
        <v>5</v>
      </c>
      <c r="F9" s="293">
        <v>6</v>
      </c>
      <c r="G9" s="294">
        <v>7</v>
      </c>
    </row>
    <row r="10" spans="1:7" s="300" customFormat="1" ht="28.5" customHeight="1" x14ac:dyDescent="0.25">
      <c r="A10" s="295" t="s">
        <v>705</v>
      </c>
      <c r="B10" s="296">
        <v>510</v>
      </c>
      <c r="C10" s="297"/>
      <c r="D10" s="297"/>
      <c r="E10" s="298"/>
      <c r="F10" s="298"/>
      <c r="G10" s="299">
        <f>SUM(G11)</f>
        <v>6943.07</v>
      </c>
    </row>
    <row r="11" spans="1:7" ht="15.75" x14ac:dyDescent="0.25">
      <c r="A11" s="301" t="s">
        <v>370</v>
      </c>
      <c r="B11" s="302">
        <v>510</v>
      </c>
      <c r="C11" s="303" t="s">
        <v>371</v>
      </c>
      <c r="D11" s="303"/>
      <c r="E11" s="303"/>
      <c r="F11" s="303"/>
      <c r="G11" s="304">
        <f>SUM(G12+G16)</f>
        <v>6943.07</v>
      </c>
    </row>
    <row r="12" spans="1:7" s="309" customFormat="1" ht="27.75" customHeight="1" x14ac:dyDescent="0.25">
      <c r="A12" s="305" t="s">
        <v>706</v>
      </c>
      <c r="B12" s="306" t="s">
        <v>707</v>
      </c>
      <c r="C12" s="307" t="s">
        <v>371</v>
      </c>
      <c r="D12" s="307" t="s">
        <v>373</v>
      </c>
      <c r="E12" s="307"/>
      <c r="F12" s="307"/>
      <c r="G12" s="308">
        <f>SUM(G15)</f>
        <v>1946.78</v>
      </c>
    </row>
    <row r="13" spans="1:7" s="314" customFormat="1" ht="25.15" customHeight="1" x14ac:dyDescent="0.25">
      <c r="A13" s="310" t="s">
        <v>374</v>
      </c>
      <c r="B13" s="311" t="s">
        <v>707</v>
      </c>
      <c r="C13" s="312" t="s">
        <v>371</v>
      </c>
      <c r="D13" s="312" t="s">
        <v>373</v>
      </c>
      <c r="E13" s="312" t="s">
        <v>375</v>
      </c>
      <c r="F13" s="312"/>
      <c r="G13" s="313">
        <f>SUM(G15)</f>
        <v>1946.78</v>
      </c>
    </row>
    <row r="14" spans="1:7" s="319" customFormat="1" ht="25.5" customHeight="1" x14ac:dyDescent="0.25">
      <c r="A14" s="315" t="s">
        <v>376</v>
      </c>
      <c r="B14" s="316" t="s">
        <v>707</v>
      </c>
      <c r="C14" s="317" t="s">
        <v>371</v>
      </c>
      <c r="D14" s="317" t="s">
        <v>373</v>
      </c>
      <c r="E14" s="317" t="s">
        <v>375</v>
      </c>
      <c r="F14" s="317"/>
      <c r="G14" s="318">
        <f>SUM(G15)</f>
        <v>1946.78</v>
      </c>
    </row>
    <row r="15" spans="1:7" ht="50.45" customHeight="1" x14ac:dyDescent="0.2">
      <c r="A15" s="320" t="s">
        <v>708</v>
      </c>
      <c r="B15" s="321" t="s">
        <v>707</v>
      </c>
      <c r="C15" s="322" t="s">
        <v>371</v>
      </c>
      <c r="D15" s="322" t="s">
        <v>373</v>
      </c>
      <c r="E15" s="322" t="s">
        <v>375</v>
      </c>
      <c r="F15" s="322" t="s">
        <v>378</v>
      </c>
      <c r="G15" s="323">
        <v>1946.78</v>
      </c>
    </row>
    <row r="16" spans="1:7" s="319" customFormat="1" ht="27" hidden="1" customHeight="1" x14ac:dyDescent="0.2">
      <c r="A16" s="324" t="s">
        <v>705</v>
      </c>
      <c r="B16" s="306" t="s">
        <v>707</v>
      </c>
      <c r="C16" s="307" t="s">
        <v>371</v>
      </c>
      <c r="D16" s="307" t="s">
        <v>380</v>
      </c>
      <c r="E16" s="307"/>
      <c r="F16" s="307"/>
      <c r="G16" s="308">
        <f>SUM(G17)</f>
        <v>4996.29</v>
      </c>
    </row>
    <row r="17" spans="1:7" ht="26.45" customHeight="1" x14ac:dyDescent="0.25">
      <c r="A17" s="310" t="s">
        <v>374</v>
      </c>
      <c r="B17" s="325" t="s">
        <v>707</v>
      </c>
      <c r="C17" s="312" t="s">
        <v>371</v>
      </c>
      <c r="D17" s="312" t="s">
        <v>380</v>
      </c>
      <c r="E17" s="312" t="s">
        <v>381</v>
      </c>
      <c r="F17" s="312"/>
      <c r="G17" s="313">
        <f>SUM(G18)</f>
        <v>4996.29</v>
      </c>
    </row>
    <row r="18" spans="1:7" s="327" customFormat="1" ht="15.75" customHeight="1" x14ac:dyDescent="0.2">
      <c r="A18" s="320" t="s">
        <v>382</v>
      </c>
      <c r="B18" s="326" t="s">
        <v>707</v>
      </c>
      <c r="C18" s="322" t="s">
        <v>371</v>
      </c>
      <c r="D18" s="322" t="s">
        <v>380</v>
      </c>
      <c r="E18" s="322" t="s">
        <v>381</v>
      </c>
      <c r="F18" s="322"/>
      <c r="G18" s="323">
        <f>SUM(G19+G20+G21)</f>
        <v>4996.29</v>
      </c>
    </row>
    <row r="19" spans="1:7" ht="51" customHeight="1" x14ac:dyDescent="0.2">
      <c r="A19" s="315" t="s">
        <v>708</v>
      </c>
      <c r="B19" s="328" t="s">
        <v>707</v>
      </c>
      <c r="C19" s="317" t="s">
        <v>371</v>
      </c>
      <c r="D19" s="317" t="s">
        <v>380</v>
      </c>
      <c r="E19" s="317" t="s">
        <v>381</v>
      </c>
      <c r="F19" s="317" t="s">
        <v>378</v>
      </c>
      <c r="G19" s="318">
        <v>4490.96</v>
      </c>
    </row>
    <row r="20" spans="1:7" s="329" customFormat="1" ht="25.5" customHeight="1" x14ac:dyDescent="0.25">
      <c r="A20" s="315" t="s">
        <v>709</v>
      </c>
      <c r="B20" s="328" t="s">
        <v>707</v>
      </c>
      <c r="C20" s="317" t="s">
        <v>371</v>
      </c>
      <c r="D20" s="317" t="s">
        <v>380</v>
      </c>
      <c r="E20" s="317" t="s">
        <v>381</v>
      </c>
      <c r="F20" s="317" t="s">
        <v>384</v>
      </c>
      <c r="G20" s="318">
        <v>505.33</v>
      </c>
    </row>
    <row r="21" spans="1:7" s="329" customFormat="1" ht="16.899999999999999" hidden="1" customHeight="1" x14ac:dyDescent="0.25">
      <c r="A21" s="315" t="s">
        <v>385</v>
      </c>
      <c r="B21" s="328" t="s">
        <v>707</v>
      </c>
      <c r="C21" s="328" t="s">
        <v>371</v>
      </c>
      <c r="D21" s="328" t="s">
        <v>380</v>
      </c>
      <c r="E21" s="317" t="s">
        <v>381</v>
      </c>
      <c r="F21" s="328" t="s">
        <v>386</v>
      </c>
      <c r="G21" s="318"/>
    </row>
    <row r="22" spans="1:7" ht="26.25" customHeight="1" x14ac:dyDescent="0.2">
      <c r="A22" s="330" t="s">
        <v>710</v>
      </c>
      <c r="B22" s="303" t="s">
        <v>707</v>
      </c>
      <c r="C22" s="322"/>
      <c r="D22" s="322"/>
      <c r="E22" s="322"/>
      <c r="F22" s="322"/>
      <c r="G22" s="304">
        <f>SUM(G23+G87+G115+G183+G189+G245++G267+G283+G293+G299+G79)</f>
        <v>750395.28</v>
      </c>
    </row>
    <row r="23" spans="1:7" s="300" customFormat="1" ht="15.95" customHeight="1" x14ac:dyDescent="0.25">
      <c r="A23" s="331" t="s">
        <v>370</v>
      </c>
      <c r="B23" s="303" t="s">
        <v>707</v>
      </c>
      <c r="C23" s="332" t="s">
        <v>371</v>
      </c>
      <c r="D23" s="333"/>
      <c r="E23" s="333"/>
      <c r="F23" s="333"/>
      <c r="G23" s="304">
        <f>SUM(G24+G38+G42+G35)</f>
        <v>95265.919999999998</v>
      </c>
    </row>
    <row r="24" spans="1:7" s="327" customFormat="1" ht="16.5" customHeight="1" x14ac:dyDescent="0.2">
      <c r="A24" s="305" t="s">
        <v>711</v>
      </c>
      <c r="B24" s="306" t="s">
        <v>707</v>
      </c>
      <c r="C24" s="307" t="s">
        <v>371</v>
      </c>
      <c r="D24" s="307" t="s">
        <v>388</v>
      </c>
      <c r="E24" s="307"/>
      <c r="F24" s="307"/>
      <c r="G24" s="334">
        <f>SUM(G25)</f>
        <v>74244.899999999994</v>
      </c>
    </row>
    <row r="25" spans="1:7" s="335" customFormat="1" ht="25.9" customHeight="1" x14ac:dyDescent="0.25">
      <c r="A25" s="310" t="s">
        <v>374</v>
      </c>
      <c r="B25" s="311" t="s">
        <v>707</v>
      </c>
      <c r="C25" s="312" t="s">
        <v>371</v>
      </c>
      <c r="D25" s="312" t="s">
        <v>388</v>
      </c>
      <c r="E25" s="312"/>
      <c r="F25" s="312"/>
      <c r="G25" s="313">
        <f>SUM(G26+G29+G33)</f>
        <v>74244.899999999994</v>
      </c>
    </row>
    <row r="26" spans="1:7" ht="15.95" customHeight="1" x14ac:dyDescent="0.2">
      <c r="A26" s="315" t="s">
        <v>382</v>
      </c>
      <c r="B26" s="328" t="s">
        <v>707</v>
      </c>
      <c r="C26" s="317" t="s">
        <v>371</v>
      </c>
      <c r="D26" s="317" t="s">
        <v>388</v>
      </c>
      <c r="E26" s="317"/>
      <c r="F26" s="317"/>
      <c r="G26" s="318">
        <f>SUM(G27+G28)</f>
        <v>8810.59</v>
      </c>
    </row>
    <row r="27" spans="1:7" ht="51.6" customHeight="1" x14ac:dyDescent="0.2">
      <c r="A27" s="315" t="s">
        <v>708</v>
      </c>
      <c r="B27" s="321" t="s">
        <v>707</v>
      </c>
      <c r="C27" s="317" t="s">
        <v>371</v>
      </c>
      <c r="D27" s="317" t="s">
        <v>388</v>
      </c>
      <c r="E27" s="317" t="s">
        <v>392</v>
      </c>
      <c r="F27" s="317" t="s">
        <v>378</v>
      </c>
      <c r="G27" s="318">
        <v>8810.59</v>
      </c>
    </row>
    <row r="28" spans="1:7" ht="17.45" hidden="1" customHeight="1" x14ac:dyDescent="0.2">
      <c r="A28" s="320" t="s">
        <v>393</v>
      </c>
      <c r="B28" s="321" t="s">
        <v>707</v>
      </c>
      <c r="C28" s="317" t="s">
        <v>371</v>
      </c>
      <c r="D28" s="317" t="s">
        <v>388</v>
      </c>
      <c r="E28" s="317" t="s">
        <v>392</v>
      </c>
      <c r="F28" s="317" t="s">
        <v>394</v>
      </c>
      <c r="G28" s="318"/>
    </row>
    <row r="29" spans="1:7" ht="15.95" customHeight="1" x14ac:dyDescent="0.2">
      <c r="A29" s="315" t="s">
        <v>382</v>
      </c>
      <c r="B29" s="328" t="s">
        <v>707</v>
      </c>
      <c r="C29" s="317" t="s">
        <v>371</v>
      </c>
      <c r="D29" s="317" t="s">
        <v>388</v>
      </c>
      <c r="E29" s="317"/>
      <c r="F29" s="317"/>
      <c r="G29" s="318">
        <f>SUM(G30+G31+G32)</f>
        <v>63037.94</v>
      </c>
    </row>
    <row r="30" spans="1:7" ht="51" customHeight="1" x14ac:dyDescent="0.2">
      <c r="A30" s="315" t="s">
        <v>708</v>
      </c>
      <c r="B30" s="321" t="s">
        <v>707</v>
      </c>
      <c r="C30" s="317" t="s">
        <v>371</v>
      </c>
      <c r="D30" s="317" t="s">
        <v>388</v>
      </c>
      <c r="E30" s="317" t="s">
        <v>381</v>
      </c>
      <c r="F30" s="317" t="s">
        <v>378</v>
      </c>
      <c r="G30" s="318">
        <v>54248.98</v>
      </c>
    </row>
    <row r="31" spans="1:7" ht="24" customHeight="1" x14ac:dyDescent="0.2">
      <c r="A31" s="315" t="s">
        <v>709</v>
      </c>
      <c r="B31" s="328" t="s">
        <v>707</v>
      </c>
      <c r="C31" s="317" t="s">
        <v>371</v>
      </c>
      <c r="D31" s="317" t="s">
        <v>388</v>
      </c>
      <c r="E31" s="317" t="s">
        <v>381</v>
      </c>
      <c r="F31" s="317" t="s">
        <v>384</v>
      </c>
      <c r="G31" s="318">
        <v>8728.9599999999991</v>
      </c>
    </row>
    <row r="32" spans="1:7" s="336" customFormat="1" ht="15.95" customHeight="1" x14ac:dyDescent="0.25">
      <c r="A32" s="315" t="s">
        <v>385</v>
      </c>
      <c r="B32" s="328" t="s">
        <v>707</v>
      </c>
      <c r="C32" s="328" t="s">
        <v>371</v>
      </c>
      <c r="D32" s="328" t="s">
        <v>388</v>
      </c>
      <c r="E32" s="317" t="s">
        <v>381</v>
      </c>
      <c r="F32" s="328" t="s">
        <v>386</v>
      </c>
      <c r="G32" s="318">
        <v>60</v>
      </c>
    </row>
    <row r="33" spans="1:7" s="337" customFormat="1" ht="27" customHeight="1" x14ac:dyDescent="0.25">
      <c r="A33" s="310" t="s">
        <v>389</v>
      </c>
      <c r="B33" s="325" t="s">
        <v>707</v>
      </c>
      <c r="C33" s="325" t="s">
        <v>371</v>
      </c>
      <c r="D33" s="325" t="s">
        <v>388</v>
      </c>
      <c r="E33" s="325" t="s">
        <v>390</v>
      </c>
      <c r="F33" s="325"/>
      <c r="G33" s="313">
        <f>SUM(G34)</f>
        <v>2396.37</v>
      </c>
    </row>
    <row r="34" spans="1:7" ht="51" customHeight="1" x14ac:dyDescent="0.2">
      <c r="A34" s="315" t="s">
        <v>708</v>
      </c>
      <c r="B34" s="321" t="s">
        <v>707</v>
      </c>
      <c r="C34" s="322" t="s">
        <v>371</v>
      </c>
      <c r="D34" s="322" t="s">
        <v>388</v>
      </c>
      <c r="E34" s="338" t="s">
        <v>390</v>
      </c>
      <c r="F34" s="322" t="s">
        <v>378</v>
      </c>
      <c r="G34" s="318">
        <v>2396.37</v>
      </c>
    </row>
    <row r="35" spans="1:7" s="339" customFormat="1" ht="19.899999999999999" customHeight="1" x14ac:dyDescent="0.2">
      <c r="A35" s="324" t="s">
        <v>396</v>
      </c>
      <c r="B35" s="303" t="s">
        <v>707</v>
      </c>
      <c r="C35" s="332" t="s">
        <v>371</v>
      </c>
      <c r="D35" s="332" t="s">
        <v>397</v>
      </c>
      <c r="E35" s="303"/>
      <c r="F35" s="332"/>
      <c r="G35" s="304">
        <f>SUM(G36)</f>
        <v>16</v>
      </c>
    </row>
    <row r="36" spans="1:7" s="337" customFormat="1" ht="55.15" customHeight="1" x14ac:dyDescent="0.25">
      <c r="A36" s="310" t="s">
        <v>398</v>
      </c>
      <c r="B36" s="325" t="s">
        <v>707</v>
      </c>
      <c r="C36" s="312" t="s">
        <v>371</v>
      </c>
      <c r="D36" s="312" t="s">
        <v>397</v>
      </c>
      <c r="E36" s="325" t="s">
        <v>695</v>
      </c>
      <c r="F36" s="312"/>
      <c r="G36" s="313">
        <f>SUM(G37)</f>
        <v>16</v>
      </c>
    </row>
    <row r="37" spans="1:7" ht="24.6" customHeight="1" x14ac:dyDescent="0.2">
      <c r="A37" s="315" t="s">
        <v>709</v>
      </c>
      <c r="B37" s="321" t="s">
        <v>707</v>
      </c>
      <c r="C37" s="322" t="s">
        <v>371</v>
      </c>
      <c r="D37" s="322" t="s">
        <v>397</v>
      </c>
      <c r="E37" s="338" t="s">
        <v>695</v>
      </c>
      <c r="F37" s="322" t="s">
        <v>384</v>
      </c>
      <c r="G37" s="318">
        <v>16</v>
      </c>
    </row>
    <row r="38" spans="1:7" ht="21.75" customHeight="1" x14ac:dyDescent="0.25">
      <c r="A38" s="331" t="s">
        <v>401</v>
      </c>
      <c r="B38" s="340" t="s">
        <v>707</v>
      </c>
      <c r="C38" s="303" t="s">
        <v>371</v>
      </c>
      <c r="D38" s="303" t="s">
        <v>402</v>
      </c>
      <c r="E38" s="303"/>
      <c r="F38" s="303"/>
      <c r="G38" s="304">
        <f>SUM(G39)</f>
        <v>2500</v>
      </c>
    </row>
    <row r="39" spans="1:7" ht="18.75" customHeight="1" x14ac:dyDescent="0.25">
      <c r="A39" s="341" t="s">
        <v>401</v>
      </c>
      <c r="B39" s="307" t="s">
        <v>707</v>
      </c>
      <c r="C39" s="325" t="s">
        <v>371</v>
      </c>
      <c r="D39" s="325" t="s">
        <v>402</v>
      </c>
      <c r="E39" s="325" t="s">
        <v>712</v>
      </c>
      <c r="F39" s="325"/>
      <c r="G39" s="313">
        <f>SUM(G40)</f>
        <v>2500</v>
      </c>
    </row>
    <row r="40" spans="1:7" ht="24" customHeight="1" x14ac:dyDescent="0.2">
      <c r="A40" s="315" t="s">
        <v>404</v>
      </c>
      <c r="B40" s="317" t="s">
        <v>707</v>
      </c>
      <c r="C40" s="328" t="s">
        <v>371</v>
      </c>
      <c r="D40" s="328" t="s">
        <v>402</v>
      </c>
      <c r="E40" s="328" t="s">
        <v>403</v>
      </c>
      <c r="F40" s="328"/>
      <c r="G40" s="318">
        <f>SUM(G41)</f>
        <v>2500</v>
      </c>
    </row>
    <row r="41" spans="1:7" ht="15" customHeight="1" x14ac:dyDescent="0.2">
      <c r="A41" s="320" t="s">
        <v>385</v>
      </c>
      <c r="B41" s="342" t="s">
        <v>707</v>
      </c>
      <c r="C41" s="338" t="s">
        <v>371</v>
      </c>
      <c r="D41" s="338" t="s">
        <v>402</v>
      </c>
      <c r="E41" s="338" t="s">
        <v>712</v>
      </c>
      <c r="F41" s="338" t="s">
        <v>386</v>
      </c>
      <c r="G41" s="323">
        <v>2500</v>
      </c>
    </row>
    <row r="42" spans="1:7" ht="21" customHeight="1" x14ac:dyDescent="0.2">
      <c r="A42" s="331" t="s">
        <v>405</v>
      </c>
      <c r="B42" s="307" t="s">
        <v>707</v>
      </c>
      <c r="C42" s="303" t="s">
        <v>371</v>
      </c>
      <c r="D42" s="303" t="s">
        <v>406</v>
      </c>
      <c r="E42" s="303"/>
      <c r="F42" s="303"/>
      <c r="G42" s="304">
        <f>SUM(G43+G55+G60+G48)</f>
        <v>18505.02</v>
      </c>
    </row>
    <row r="43" spans="1:7" s="314" customFormat="1" ht="25.9" customHeight="1" x14ac:dyDescent="0.25">
      <c r="A43" s="310" t="s">
        <v>374</v>
      </c>
      <c r="B43" s="311" t="s">
        <v>707</v>
      </c>
      <c r="C43" s="312" t="s">
        <v>371</v>
      </c>
      <c r="D43" s="312" t="s">
        <v>406</v>
      </c>
      <c r="E43" s="312" t="s">
        <v>694</v>
      </c>
      <c r="F43" s="312"/>
      <c r="G43" s="313">
        <f>SUM(G44)</f>
        <v>1696.3</v>
      </c>
    </row>
    <row r="44" spans="1:7" ht="25.9" customHeight="1" x14ac:dyDescent="0.2">
      <c r="A44" s="320" t="s">
        <v>408</v>
      </c>
      <c r="B44" s="321" t="s">
        <v>707</v>
      </c>
      <c r="C44" s="322" t="s">
        <v>409</v>
      </c>
      <c r="D44" s="322" t="s">
        <v>406</v>
      </c>
      <c r="E44" s="322" t="s">
        <v>694</v>
      </c>
      <c r="F44" s="322"/>
      <c r="G44" s="323">
        <f>SUM(G45+G46+G47)</f>
        <v>1696.3</v>
      </c>
    </row>
    <row r="45" spans="1:7" s="343" customFormat="1" ht="50.45" customHeight="1" x14ac:dyDescent="0.2">
      <c r="A45" s="315" t="s">
        <v>708</v>
      </c>
      <c r="B45" s="328" t="s">
        <v>707</v>
      </c>
      <c r="C45" s="317" t="s">
        <v>371</v>
      </c>
      <c r="D45" s="317" t="s">
        <v>406</v>
      </c>
      <c r="E45" s="317" t="s">
        <v>694</v>
      </c>
      <c r="F45" s="317" t="s">
        <v>378</v>
      </c>
      <c r="G45" s="318">
        <v>1268.3</v>
      </c>
    </row>
    <row r="46" spans="1:7" s="319" customFormat="1" ht="24.75" customHeight="1" x14ac:dyDescent="0.2">
      <c r="A46" s="315" t="s">
        <v>709</v>
      </c>
      <c r="B46" s="328" t="s">
        <v>707</v>
      </c>
      <c r="C46" s="317" t="s">
        <v>371</v>
      </c>
      <c r="D46" s="317" t="s">
        <v>406</v>
      </c>
      <c r="E46" s="317" t="s">
        <v>694</v>
      </c>
      <c r="F46" s="317" t="s">
        <v>384</v>
      </c>
      <c r="G46" s="318">
        <v>428</v>
      </c>
    </row>
    <row r="47" spans="1:7" s="319" customFormat="1" ht="16.899999999999999" hidden="1" customHeight="1" x14ac:dyDescent="0.2">
      <c r="A47" s="315" t="s">
        <v>393</v>
      </c>
      <c r="B47" s="328" t="s">
        <v>707</v>
      </c>
      <c r="C47" s="317" t="s">
        <v>371</v>
      </c>
      <c r="D47" s="317" t="s">
        <v>406</v>
      </c>
      <c r="E47" s="317" t="s">
        <v>694</v>
      </c>
      <c r="F47" s="317" t="s">
        <v>394</v>
      </c>
      <c r="G47" s="318"/>
    </row>
    <row r="48" spans="1:7" s="319" customFormat="1" ht="24.75" customHeight="1" x14ac:dyDescent="0.25">
      <c r="A48" s="310" t="s">
        <v>410</v>
      </c>
      <c r="B48" s="325" t="s">
        <v>707</v>
      </c>
      <c r="C48" s="325" t="s">
        <v>371</v>
      </c>
      <c r="D48" s="325" t="s">
        <v>406</v>
      </c>
      <c r="E48" s="325" t="s">
        <v>692</v>
      </c>
      <c r="F48" s="325"/>
      <c r="G48" s="313">
        <f>SUM(G49+G53)</f>
        <v>886.22</v>
      </c>
    </row>
    <row r="49" spans="1:7" ht="37.5" customHeight="1" x14ac:dyDescent="0.2">
      <c r="A49" s="344" t="s">
        <v>412</v>
      </c>
      <c r="B49" s="321" t="s">
        <v>707</v>
      </c>
      <c r="C49" s="328" t="s">
        <v>371</v>
      </c>
      <c r="D49" s="328" t="s">
        <v>406</v>
      </c>
      <c r="E49" s="328" t="s">
        <v>692</v>
      </c>
      <c r="F49" s="328"/>
      <c r="G49" s="318">
        <f>SUM(G50+G52+G51)</f>
        <v>886</v>
      </c>
    </row>
    <row r="50" spans="1:7" s="337" customFormat="1" ht="51" customHeight="1" x14ac:dyDescent="0.2">
      <c r="A50" s="320" t="s">
        <v>708</v>
      </c>
      <c r="B50" s="338" t="s">
        <v>707</v>
      </c>
      <c r="C50" s="322" t="s">
        <v>371</v>
      </c>
      <c r="D50" s="322" t="s">
        <v>406</v>
      </c>
      <c r="E50" s="338" t="s">
        <v>692</v>
      </c>
      <c r="F50" s="322" t="s">
        <v>378</v>
      </c>
      <c r="G50" s="323">
        <v>571.1</v>
      </c>
    </row>
    <row r="51" spans="1:7" s="327" customFormat="1" ht="51.75" customHeight="1" x14ac:dyDescent="0.2">
      <c r="A51" s="320" t="s">
        <v>708</v>
      </c>
      <c r="B51" s="338" t="s">
        <v>707</v>
      </c>
      <c r="C51" s="322" t="s">
        <v>371</v>
      </c>
      <c r="D51" s="322" t="s">
        <v>406</v>
      </c>
      <c r="E51" s="322" t="s">
        <v>693</v>
      </c>
      <c r="F51" s="322" t="s">
        <v>378</v>
      </c>
      <c r="G51" s="323">
        <v>178.4</v>
      </c>
    </row>
    <row r="52" spans="1:7" s="339" customFormat="1" ht="27" customHeight="1" x14ac:dyDescent="0.2">
      <c r="A52" s="320" t="s">
        <v>709</v>
      </c>
      <c r="B52" s="338" t="s">
        <v>707</v>
      </c>
      <c r="C52" s="322" t="s">
        <v>371</v>
      </c>
      <c r="D52" s="322" t="s">
        <v>406</v>
      </c>
      <c r="E52" s="338" t="s">
        <v>692</v>
      </c>
      <c r="F52" s="322" t="s">
        <v>384</v>
      </c>
      <c r="G52" s="323">
        <v>136.5</v>
      </c>
    </row>
    <row r="53" spans="1:7" s="335" customFormat="1" ht="51.6" customHeight="1" x14ac:dyDescent="0.25">
      <c r="A53" s="315" t="s">
        <v>414</v>
      </c>
      <c r="B53" s="328" t="s">
        <v>707</v>
      </c>
      <c r="C53" s="317" t="s">
        <v>371</v>
      </c>
      <c r="D53" s="317" t="s">
        <v>406</v>
      </c>
      <c r="E53" s="317" t="s">
        <v>415</v>
      </c>
      <c r="F53" s="317"/>
      <c r="G53" s="318">
        <f>SUM(G54)</f>
        <v>0.22</v>
      </c>
    </row>
    <row r="54" spans="1:7" s="327" customFormat="1" ht="52.5" customHeight="1" x14ac:dyDescent="0.2">
      <c r="A54" s="320" t="s">
        <v>708</v>
      </c>
      <c r="B54" s="338" t="s">
        <v>707</v>
      </c>
      <c r="C54" s="322" t="s">
        <v>371</v>
      </c>
      <c r="D54" s="322" t="s">
        <v>406</v>
      </c>
      <c r="E54" s="322" t="s">
        <v>415</v>
      </c>
      <c r="F54" s="322" t="s">
        <v>378</v>
      </c>
      <c r="G54" s="323">
        <v>0.22</v>
      </c>
    </row>
    <row r="55" spans="1:7" ht="25.5" customHeight="1" x14ac:dyDescent="0.25">
      <c r="A55" s="310" t="s">
        <v>614</v>
      </c>
      <c r="B55" s="325" t="s">
        <v>707</v>
      </c>
      <c r="C55" s="312" t="s">
        <v>371</v>
      </c>
      <c r="D55" s="312" t="s">
        <v>406</v>
      </c>
      <c r="E55" s="312"/>
      <c r="F55" s="312"/>
      <c r="G55" s="313">
        <f>SUM(G56)</f>
        <v>5600.5</v>
      </c>
    </row>
    <row r="56" spans="1:7" s="343" customFormat="1" ht="15.95" customHeight="1" x14ac:dyDescent="0.2">
      <c r="A56" s="345" t="s">
        <v>418</v>
      </c>
      <c r="B56" s="321" t="s">
        <v>707</v>
      </c>
      <c r="C56" s="322" t="s">
        <v>371</v>
      </c>
      <c r="D56" s="322" t="s">
        <v>406</v>
      </c>
      <c r="E56" s="322" t="s">
        <v>417</v>
      </c>
      <c r="F56" s="322"/>
      <c r="G56" s="323">
        <f>SUM(G57+G59+G58)</f>
        <v>5600.5</v>
      </c>
    </row>
    <row r="57" spans="1:7" s="346" customFormat="1" ht="26.25" customHeight="1" x14ac:dyDescent="0.25">
      <c r="A57" s="315" t="s">
        <v>709</v>
      </c>
      <c r="B57" s="328" t="s">
        <v>707</v>
      </c>
      <c r="C57" s="317" t="s">
        <v>371</v>
      </c>
      <c r="D57" s="317" t="s">
        <v>406</v>
      </c>
      <c r="E57" s="317" t="s">
        <v>419</v>
      </c>
      <c r="F57" s="317" t="s">
        <v>384</v>
      </c>
      <c r="G57" s="318">
        <v>4900</v>
      </c>
    </row>
    <row r="58" spans="1:7" s="346" customFormat="1" ht="21" customHeight="1" x14ac:dyDescent="0.25">
      <c r="A58" s="315" t="s">
        <v>385</v>
      </c>
      <c r="B58" s="328" t="s">
        <v>707</v>
      </c>
      <c r="C58" s="317" t="s">
        <v>371</v>
      </c>
      <c r="D58" s="317" t="s">
        <v>406</v>
      </c>
      <c r="E58" s="317" t="s">
        <v>419</v>
      </c>
      <c r="F58" s="317" t="s">
        <v>386</v>
      </c>
      <c r="G58" s="318">
        <v>200.5</v>
      </c>
    </row>
    <row r="59" spans="1:7" s="346" customFormat="1" ht="18" customHeight="1" x14ac:dyDescent="0.25">
      <c r="A59" s="315" t="s">
        <v>385</v>
      </c>
      <c r="B59" s="328" t="s">
        <v>707</v>
      </c>
      <c r="C59" s="317" t="s">
        <v>371</v>
      </c>
      <c r="D59" s="317" t="s">
        <v>406</v>
      </c>
      <c r="E59" s="317" t="s">
        <v>420</v>
      </c>
      <c r="F59" s="317" t="s">
        <v>386</v>
      </c>
      <c r="G59" s="318">
        <v>500</v>
      </c>
    </row>
    <row r="60" spans="1:7" ht="20.25" customHeight="1" x14ac:dyDescent="0.25">
      <c r="A60" s="310" t="s">
        <v>425</v>
      </c>
      <c r="B60" s="325" t="s">
        <v>707</v>
      </c>
      <c r="C60" s="325" t="s">
        <v>371</v>
      </c>
      <c r="D60" s="325" t="s">
        <v>406</v>
      </c>
      <c r="E60" s="325" t="s">
        <v>426</v>
      </c>
      <c r="F60" s="312"/>
      <c r="G60" s="313">
        <f>SUM(G61+G70+G63+G65+G73)</f>
        <v>10322</v>
      </c>
    </row>
    <row r="61" spans="1:7" ht="27.75" customHeight="1" x14ac:dyDescent="0.2">
      <c r="A61" s="320" t="s">
        <v>713</v>
      </c>
      <c r="B61" s="321" t="s">
        <v>707</v>
      </c>
      <c r="C61" s="338" t="s">
        <v>371</v>
      </c>
      <c r="D61" s="338" t="s">
        <v>406</v>
      </c>
      <c r="E61" s="338" t="s">
        <v>714</v>
      </c>
      <c r="F61" s="338"/>
      <c r="G61" s="323">
        <f>SUM(G62)</f>
        <v>92</v>
      </c>
    </row>
    <row r="62" spans="1:7" ht="25.5" customHeight="1" x14ac:dyDescent="0.2">
      <c r="A62" s="315" t="s">
        <v>709</v>
      </c>
      <c r="B62" s="321" t="s">
        <v>707</v>
      </c>
      <c r="C62" s="328" t="s">
        <v>371</v>
      </c>
      <c r="D62" s="328" t="s">
        <v>406</v>
      </c>
      <c r="E62" s="328" t="s">
        <v>714</v>
      </c>
      <c r="F62" s="328" t="s">
        <v>384</v>
      </c>
      <c r="G62" s="318">
        <v>92</v>
      </c>
    </row>
    <row r="63" spans="1:7" ht="50.25" hidden="1" customHeight="1" x14ac:dyDescent="0.2">
      <c r="A63" s="347" t="s">
        <v>715</v>
      </c>
      <c r="B63" s="338" t="s">
        <v>707</v>
      </c>
      <c r="C63" s="338" t="s">
        <v>371</v>
      </c>
      <c r="D63" s="338" t="s">
        <v>406</v>
      </c>
      <c r="E63" s="338" t="s">
        <v>716</v>
      </c>
      <c r="F63" s="338"/>
      <c r="G63" s="323">
        <f>SUM(G64)</f>
        <v>0</v>
      </c>
    </row>
    <row r="64" spans="1:7" ht="27" hidden="1" customHeight="1" x14ac:dyDescent="0.2">
      <c r="A64" s="315" t="s">
        <v>709</v>
      </c>
      <c r="B64" s="338" t="s">
        <v>707</v>
      </c>
      <c r="C64" s="338" t="s">
        <v>371</v>
      </c>
      <c r="D64" s="338" t="s">
        <v>406</v>
      </c>
      <c r="E64" s="338" t="s">
        <v>716</v>
      </c>
      <c r="F64" s="338" t="s">
        <v>384</v>
      </c>
      <c r="G64" s="323">
        <v>0</v>
      </c>
    </row>
    <row r="65" spans="1:7" s="327" customFormat="1" ht="38.25" customHeight="1" x14ac:dyDescent="0.2">
      <c r="A65" s="320" t="s">
        <v>429</v>
      </c>
      <c r="B65" s="338" t="s">
        <v>707</v>
      </c>
      <c r="C65" s="338" t="s">
        <v>371</v>
      </c>
      <c r="D65" s="338" t="s">
        <v>406</v>
      </c>
      <c r="E65" s="338" t="s">
        <v>431</v>
      </c>
      <c r="F65" s="338"/>
      <c r="G65" s="323">
        <f>SUM(G66+G69+G68+G67)</f>
        <v>10050</v>
      </c>
    </row>
    <row r="66" spans="1:7" ht="25.5" customHeight="1" x14ac:dyDescent="0.2">
      <c r="A66" s="315" t="s">
        <v>709</v>
      </c>
      <c r="B66" s="321" t="s">
        <v>707</v>
      </c>
      <c r="C66" s="328" t="s">
        <v>371</v>
      </c>
      <c r="D66" s="328" t="s">
        <v>406</v>
      </c>
      <c r="E66" s="328" t="s">
        <v>431</v>
      </c>
      <c r="F66" s="328" t="s">
        <v>384</v>
      </c>
      <c r="G66" s="318">
        <v>5850</v>
      </c>
    </row>
    <row r="67" spans="1:7" ht="25.5" customHeight="1" x14ac:dyDescent="0.2">
      <c r="A67" s="315" t="s">
        <v>717</v>
      </c>
      <c r="B67" s="321" t="s">
        <v>707</v>
      </c>
      <c r="C67" s="328" t="s">
        <v>371</v>
      </c>
      <c r="D67" s="328" t="s">
        <v>406</v>
      </c>
      <c r="E67" s="328" t="s">
        <v>431</v>
      </c>
      <c r="F67" s="328" t="s">
        <v>433</v>
      </c>
      <c r="G67" s="318">
        <v>2700</v>
      </c>
    </row>
    <row r="68" spans="1:7" ht="25.5" customHeight="1" x14ac:dyDescent="0.2">
      <c r="A68" s="315" t="s">
        <v>434</v>
      </c>
      <c r="B68" s="321" t="s">
        <v>707</v>
      </c>
      <c r="C68" s="328" t="s">
        <v>371</v>
      </c>
      <c r="D68" s="328" t="s">
        <v>406</v>
      </c>
      <c r="E68" s="328" t="s">
        <v>431</v>
      </c>
      <c r="F68" s="328" t="s">
        <v>435</v>
      </c>
      <c r="G68" s="318">
        <v>500</v>
      </c>
    </row>
    <row r="69" spans="1:7" ht="16.149999999999999" customHeight="1" x14ac:dyDescent="0.2">
      <c r="A69" s="315" t="s">
        <v>385</v>
      </c>
      <c r="B69" s="321" t="s">
        <v>707</v>
      </c>
      <c r="C69" s="328" t="s">
        <v>371</v>
      </c>
      <c r="D69" s="328" t="s">
        <v>406</v>
      </c>
      <c r="E69" s="328" t="s">
        <v>431</v>
      </c>
      <c r="F69" s="328" t="s">
        <v>386</v>
      </c>
      <c r="G69" s="318">
        <v>1000</v>
      </c>
    </row>
    <row r="70" spans="1:7" ht="38.450000000000003" customHeight="1" x14ac:dyDescent="0.2">
      <c r="A70" s="347" t="s">
        <v>718</v>
      </c>
      <c r="B70" s="321" t="s">
        <v>707</v>
      </c>
      <c r="C70" s="338" t="s">
        <v>371</v>
      </c>
      <c r="D70" s="338" t="s">
        <v>430</v>
      </c>
      <c r="E70" s="338" t="s">
        <v>437</v>
      </c>
      <c r="F70" s="338"/>
      <c r="G70" s="323">
        <f>SUM(G71+G72)</f>
        <v>60</v>
      </c>
    </row>
    <row r="71" spans="1:7" ht="25.5" customHeight="1" x14ac:dyDescent="0.2">
      <c r="A71" s="315" t="s">
        <v>709</v>
      </c>
      <c r="B71" s="321" t="s">
        <v>707</v>
      </c>
      <c r="C71" s="328" t="s">
        <v>371</v>
      </c>
      <c r="D71" s="328" t="s">
        <v>406</v>
      </c>
      <c r="E71" s="328" t="s">
        <v>437</v>
      </c>
      <c r="F71" s="328" t="s">
        <v>384</v>
      </c>
      <c r="G71" s="318">
        <v>60</v>
      </c>
    </row>
    <row r="72" spans="1:7" ht="25.5" hidden="1" customHeight="1" x14ac:dyDescent="0.2">
      <c r="A72" s="315" t="s">
        <v>434</v>
      </c>
      <c r="B72" s="321" t="s">
        <v>707</v>
      </c>
      <c r="C72" s="328" t="s">
        <v>371</v>
      </c>
      <c r="D72" s="328" t="s">
        <v>406</v>
      </c>
      <c r="E72" s="328" t="s">
        <v>437</v>
      </c>
      <c r="F72" s="328" t="s">
        <v>435</v>
      </c>
      <c r="G72" s="318"/>
    </row>
    <row r="73" spans="1:7" ht="51.6" customHeight="1" x14ac:dyDescent="0.2">
      <c r="A73" s="315" t="s">
        <v>719</v>
      </c>
      <c r="B73" s="321" t="s">
        <v>707</v>
      </c>
      <c r="C73" s="328" t="s">
        <v>371</v>
      </c>
      <c r="D73" s="328" t="s">
        <v>406</v>
      </c>
      <c r="E73" s="328" t="s">
        <v>439</v>
      </c>
      <c r="F73" s="328"/>
      <c r="G73" s="318">
        <f>SUM(G74)</f>
        <v>120</v>
      </c>
    </row>
    <row r="74" spans="1:7" s="327" customFormat="1" ht="25.5" customHeight="1" x14ac:dyDescent="0.2">
      <c r="A74" s="320" t="s">
        <v>709</v>
      </c>
      <c r="B74" s="338" t="s">
        <v>707</v>
      </c>
      <c r="C74" s="338" t="s">
        <v>371</v>
      </c>
      <c r="D74" s="338" t="s">
        <v>406</v>
      </c>
      <c r="E74" s="338" t="s">
        <v>439</v>
      </c>
      <c r="F74" s="338" t="s">
        <v>384</v>
      </c>
      <c r="G74" s="323">
        <v>120</v>
      </c>
    </row>
    <row r="75" spans="1:7" s="351" customFormat="1" ht="18" customHeight="1" x14ac:dyDescent="0.25">
      <c r="A75" s="348" t="s">
        <v>440</v>
      </c>
      <c r="B75" s="349" t="s">
        <v>707</v>
      </c>
      <c r="C75" s="349" t="s">
        <v>373</v>
      </c>
      <c r="D75" s="349"/>
      <c r="E75" s="349"/>
      <c r="F75" s="349"/>
      <c r="G75" s="350">
        <f>SUM(G76)</f>
        <v>35</v>
      </c>
    </row>
    <row r="76" spans="1:7" s="337" customFormat="1" ht="18.600000000000001" customHeight="1" x14ac:dyDescent="0.25">
      <c r="A76" s="352" t="s">
        <v>441</v>
      </c>
      <c r="B76" s="325" t="s">
        <v>707</v>
      </c>
      <c r="C76" s="325" t="s">
        <v>373</v>
      </c>
      <c r="D76" s="325" t="s">
        <v>388</v>
      </c>
      <c r="E76" s="325"/>
      <c r="F76" s="325"/>
      <c r="G76" s="313">
        <f>SUM(G77)</f>
        <v>35</v>
      </c>
    </row>
    <row r="77" spans="1:7" s="337" customFormat="1" ht="39.75" customHeight="1" x14ac:dyDescent="0.25">
      <c r="A77" s="310" t="s">
        <v>713</v>
      </c>
      <c r="B77" s="325" t="s">
        <v>707</v>
      </c>
      <c r="C77" s="325" t="s">
        <v>373</v>
      </c>
      <c r="D77" s="325" t="s">
        <v>388</v>
      </c>
      <c r="E77" s="325" t="s">
        <v>428</v>
      </c>
      <c r="F77" s="325"/>
      <c r="G77" s="313">
        <f>SUM(G78)</f>
        <v>35</v>
      </c>
    </row>
    <row r="78" spans="1:7" ht="27.75" customHeight="1" x14ac:dyDescent="0.2">
      <c r="A78" s="315" t="s">
        <v>709</v>
      </c>
      <c r="B78" s="328" t="s">
        <v>707</v>
      </c>
      <c r="C78" s="328" t="s">
        <v>373</v>
      </c>
      <c r="D78" s="328" t="s">
        <v>388</v>
      </c>
      <c r="E78" s="328" t="s">
        <v>428</v>
      </c>
      <c r="F78" s="328" t="s">
        <v>384</v>
      </c>
      <c r="G78" s="318">
        <v>35</v>
      </c>
    </row>
    <row r="79" spans="1:7" ht="29.25" customHeight="1" x14ac:dyDescent="0.25">
      <c r="A79" s="353" t="s">
        <v>442</v>
      </c>
      <c r="B79" s="303" t="s">
        <v>707</v>
      </c>
      <c r="C79" s="354" t="s">
        <v>380</v>
      </c>
      <c r="D79" s="354"/>
      <c r="E79" s="354"/>
      <c r="F79" s="354"/>
      <c r="G79" s="350">
        <f>SUM(G80)</f>
        <v>600</v>
      </c>
    </row>
    <row r="80" spans="1:7" ht="28.5" customHeight="1" x14ac:dyDescent="0.25">
      <c r="A80" s="310" t="s">
        <v>443</v>
      </c>
      <c r="B80" s="325" t="s">
        <v>707</v>
      </c>
      <c r="C80" s="312" t="s">
        <v>380</v>
      </c>
      <c r="D80" s="312" t="s">
        <v>444</v>
      </c>
      <c r="E80" s="312"/>
      <c r="F80" s="312"/>
      <c r="G80" s="313">
        <f>SUM(G81)</f>
        <v>600</v>
      </c>
    </row>
    <row r="81" spans="1:7" ht="18" customHeight="1" x14ac:dyDescent="0.25">
      <c r="A81" s="310" t="s">
        <v>720</v>
      </c>
      <c r="B81" s="325" t="s">
        <v>707</v>
      </c>
      <c r="C81" s="312" t="s">
        <v>380</v>
      </c>
      <c r="D81" s="312" t="s">
        <v>444</v>
      </c>
      <c r="E81" s="312" t="s">
        <v>426</v>
      </c>
      <c r="F81" s="312"/>
      <c r="G81" s="313">
        <f>SUM(G82)</f>
        <v>600</v>
      </c>
    </row>
    <row r="82" spans="1:7" s="337" customFormat="1" ht="39" customHeight="1" x14ac:dyDescent="0.25">
      <c r="A82" s="310" t="s">
        <v>713</v>
      </c>
      <c r="B82" s="306" t="s">
        <v>707</v>
      </c>
      <c r="C82" s="307" t="s">
        <v>380</v>
      </c>
      <c r="D82" s="307" t="s">
        <v>444</v>
      </c>
      <c r="E82" s="307" t="s">
        <v>428</v>
      </c>
      <c r="F82" s="307"/>
      <c r="G82" s="308">
        <f>SUM(G85+G83)</f>
        <v>600</v>
      </c>
    </row>
    <row r="83" spans="1:7" ht="19.899999999999999" customHeight="1" x14ac:dyDescent="0.2">
      <c r="A83" s="320" t="s">
        <v>445</v>
      </c>
      <c r="B83" s="321" t="s">
        <v>707</v>
      </c>
      <c r="C83" s="322" t="s">
        <v>380</v>
      </c>
      <c r="D83" s="322" t="s">
        <v>444</v>
      </c>
      <c r="E83" s="322" t="s">
        <v>428</v>
      </c>
      <c r="F83" s="322"/>
      <c r="G83" s="323">
        <f>SUM(G84)</f>
        <v>300</v>
      </c>
    </row>
    <row r="84" spans="1:7" ht="53.45" customHeight="1" x14ac:dyDescent="0.2">
      <c r="A84" s="315" t="s">
        <v>708</v>
      </c>
      <c r="B84" s="328" t="s">
        <v>707</v>
      </c>
      <c r="C84" s="317" t="s">
        <v>380</v>
      </c>
      <c r="D84" s="317" t="s">
        <v>444</v>
      </c>
      <c r="E84" s="317" t="s">
        <v>428</v>
      </c>
      <c r="F84" s="317" t="s">
        <v>378</v>
      </c>
      <c r="G84" s="323">
        <v>300</v>
      </c>
    </row>
    <row r="85" spans="1:7" ht="39" customHeight="1" x14ac:dyDescent="0.2">
      <c r="A85" s="320" t="s">
        <v>446</v>
      </c>
      <c r="B85" s="321" t="s">
        <v>707</v>
      </c>
      <c r="C85" s="322" t="s">
        <v>380</v>
      </c>
      <c r="D85" s="322" t="s">
        <v>444</v>
      </c>
      <c r="E85" s="322" t="s">
        <v>428</v>
      </c>
      <c r="F85" s="322"/>
      <c r="G85" s="323">
        <f>SUM(G86)</f>
        <v>300</v>
      </c>
    </row>
    <row r="86" spans="1:7" ht="25.5" customHeight="1" x14ac:dyDescent="0.2">
      <c r="A86" s="315" t="s">
        <v>434</v>
      </c>
      <c r="B86" s="328" t="s">
        <v>707</v>
      </c>
      <c r="C86" s="317" t="s">
        <v>380</v>
      </c>
      <c r="D86" s="317" t="s">
        <v>444</v>
      </c>
      <c r="E86" s="317" t="s">
        <v>428</v>
      </c>
      <c r="F86" s="317" t="s">
        <v>435</v>
      </c>
      <c r="G86" s="318">
        <v>300</v>
      </c>
    </row>
    <row r="87" spans="1:7" ht="18.75" customHeight="1" x14ac:dyDescent="0.25">
      <c r="A87" s="301" t="s">
        <v>447</v>
      </c>
      <c r="B87" s="303" t="s">
        <v>707</v>
      </c>
      <c r="C87" s="349" t="s">
        <v>388</v>
      </c>
      <c r="D87" s="349"/>
      <c r="E87" s="349"/>
      <c r="F87" s="349"/>
      <c r="G87" s="350">
        <f>SUM(G107+G97+G88+G94)</f>
        <v>12011</v>
      </c>
    </row>
    <row r="88" spans="1:7" ht="18" customHeight="1" x14ac:dyDescent="0.2">
      <c r="A88" s="305" t="s">
        <v>448</v>
      </c>
      <c r="B88" s="306" t="s">
        <v>707</v>
      </c>
      <c r="C88" s="306" t="s">
        <v>388</v>
      </c>
      <c r="D88" s="306" t="s">
        <v>373</v>
      </c>
      <c r="E88" s="306"/>
      <c r="F88" s="306"/>
      <c r="G88" s="308">
        <f>SUM(G89)</f>
        <v>5000</v>
      </c>
    </row>
    <row r="89" spans="1:7" s="335" customFormat="1" ht="18" customHeight="1" x14ac:dyDescent="0.25">
      <c r="A89" s="310" t="s">
        <v>425</v>
      </c>
      <c r="B89" s="325" t="s">
        <v>707</v>
      </c>
      <c r="C89" s="306" t="s">
        <v>388</v>
      </c>
      <c r="D89" s="306" t="s">
        <v>373</v>
      </c>
      <c r="E89" s="325" t="s">
        <v>426</v>
      </c>
      <c r="F89" s="306"/>
      <c r="G89" s="308">
        <f>SUM(G90)</f>
        <v>5000</v>
      </c>
    </row>
    <row r="90" spans="1:7" ht="25.5" customHeight="1" x14ac:dyDescent="0.2">
      <c r="A90" s="320" t="s">
        <v>449</v>
      </c>
      <c r="B90" s="321" t="s">
        <v>707</v>
      </c>
      <c r="C90" s="322" t="s">
        <v>388</v>
      </c>
      <c r="D90" s="322" t="s">
        <v>373</v>
      </c>
      <c r="E90" s="322" t="s">
        <v>450</v>
      </c>
      <c r="F90" s="322"/>
      <c r="G90" s="323">
        <f>SUM(G91+G92+G93)</f>
        <v>5000</v>
      </c>
    </row>
    <row r="91" spans="1:7" ht="25.5" customHeight="1" x14ac:dyDescent="0.2">
      <c r="A91" s="315" t="s">
        <v>709</v>
      </c>
      <c r="B91" s="321" t="s">
        <v>707</v>
      </c>
      <c r="C91" s="322" t="s">
        <v>388</v>
      </c>
      <c r="D91" s="322" t="s">
        <v>373</v>
      </c>
      <c r="E91" s="322" t="s">
        <v>450</v>
      </c>
      <c r="F91" s="317" t="s">
        <v>384</v>
      </c>
      <c r="G91" s="318">
        <v>5000</v>
      </c>
    </row>
    <row r="92" spans="1:7" s="314" customFormat="1" ht="26.25" hidden="1" customHeight="1" x14ac:dyDescent="0.25">
      <c r="A92" s="315" t="s">
        <v>717</v>
      </c>
      <c r="B92" s="328" t="s">
        <v>707</v>
      </c>
      <c r="C92" s="328" t="s">
        <v>388</v>
      </c>
      <c r="D92" s="328" t="s">
        <v>373</v>
      </c>
      <c r="E92" s="328" t="s">
        <v>451</v>
      </c>
      <c r="F92" s="328" t="s">
        <v>433</v>
      </c>
      <c r="G92" s="318"/>
    </row>
    <row r="93" spans="1:7" s="314" customFormat="1" ht="26.25" hidden="1" customHeight="1" x14ac:dyDescent="0.25">
      <c r="A93" s="315" t="s">
        <v>434</v>
      </c>
      <c r="B93" s="328" t="s">
        <v>707</v>
      </c>
      <c r="C93" s="328" t="s">
        <v>388</v>
      </c>
      <c r="D93" s="328" t="s">
        <v>373</v>
      </c>
      <c r="E93" s="328" t="s">
        <v>451</v>
      </c>
      <c r="F93" s="328" t="s">
        <v>435</v>
      </c>
      <c r="G93" s="318"/>
    </row>
    <row r="94" spans="1:7" s="337" customFormat="1" ht="19.899999999999999" customHeight="1" x14ac:dyDescent="0.2">
      <c r="A94" s="305" t="s">
        <v>452</v>
      </c>
      <c r="B94" s="306" t="s">
        <v>707</v>
      </c>
      <c r="C94" s="306" t="s">
        <v>388</v>
      </c>
      <c r="D94" s="306" t="s">
        <v>453</v>
      </c>
      <c r="E94" s="306"/>
      <c r="F94" s="306"/>
      <c r="G94" s="308">
        <f>SUM(G95)</f>
        <v>11</v>
      </c>
    </row>
    <row r="95" spans="1:7" s="339" customFormat="1" ht="40.9" customHeight="1" x14ac:dyDescent="0.2">
      <c r="A95" s="320" t="s">
        <v>721</v>
      </c>
      <c r="B95" s="338" t="s">
        <v>707</v>
      </c>
      <c r="C95" s="338" t="s">
        <v>388</v>
      </c>
      <c r="D95" s="338" t="s">
        <v>453</v>
      </c>
      <c r="E95" s="338" t="s">
        <v>615</v>
      </c>
      <c r="F95" s="338"/>
      <c r="G95" s="323">
        <f>SUM(G96)</f>
        <v>11</v>
      </c>
    </row>
    <row r="96" spans="1:7" s="314" customFormat="1" ht="21.6" customHeight="1" x14ac:dyDescent="0.25">
      <c r="A96" s="315" t="s">
        <v>385</v>
      </c>
      <c r="B96" s="328" t="s">
        <v>707</v>
      </c>
      <c r="C96" s="328" t="s">
        <v>388</v>
      </c>
      <c r="D96" s="328" t="s">
        <v>453</v>
      </c>
      <c r="E96" s="328" t="s">
        <v>615</v>
      </c>
      <c r="F96" s="328" t="s">
        <v>386</v>
      </c>
      <c r="G96" s="318">
        <v>11</v>
      </c>
    </row>
    <row r="97" spans="1:7" ht="17.25" customHeight="1" x14ac:dyDescent="0.2">
      <c r="A97" s="305" t="s">
        <v>456</v>
      </c>
      <c r="B97" s="306" t="s">
        <v>707</v>
      </c>
      <c r="C97" s="307" t="s">
        <v>388</v>
      </c>
      <c r="D97" s="307" t="s">
        <v>457</v>
      </c>
      <c r="E97" s="307"/>
      <c r="F97" s="307"/>
      <c r="G97" s="308">
        <f>SUM(G100+G98)</f>
        <v>6550</v>
      </c>
    </row>
    <row r="98" spans="1:7" ht="39.6" hidden="1" customHeight="1" x14ac:dyDescent="0.2">
      <c r="A98" s="320" t="s">
        <v>722</v>
      </c>
      <c r="B98" s="338" t="s">
        <v>707</v>
      </c>
      <c r="C98" s="322" t="s">
        <v>388</v>
      </c>
      <c r="D98" s="322" t="s">
        <v>457</v>
      </c>
      <c r="E98" s="317" t="s">
        <v>723</v>
      </c>
      <c r="F98" s="322"/>
      <c r="G98" s="323">
        <f>SUM(G99)</f>
        <v>0</v>
      </c>
    </row>
    <row r="99" spans="1:7" ht="25.9" hidden="1" customHeight="1" x14ac:dyDescent="0.2">
      <c r="A99" s="315" t="s">
        <v>434</v>
      </c>
      <c r="B99" s="328" t="s">
        <v>707</v>
      </c>
      <c r="C99" s="317" t="s">
        <v>388</v>
      </c>
      <c r="D99" s="317" t="s">
        <v>457</v>
      </c>
      <c r="E99" s="317" t="s">
        <v>723</v>
      </c>
      <c r="F99" s="317" t="s">
        <v>435</v>
      </c>
      <c r="G99" s="318"/>
    </row>
    <row r="100" spans="1:7" ht="20.25" customHeight="1" x14ac:dyDescent="0.25">
      <c r="A100" s="341" t="s">
        <v>720</v>
      </c>
      <c r="B100" s="325" t="s">
        <v>707</v>
      </c>
      <c r="C100" s="325" t="s">
        <v>388</v>
      </c>
      <c r="D100" s="325" t="s">
        <v>457</v>
      </c>
      <c r="E100" s="325" t="s">
        <v>426</v>
      </c>
      <c r="F100" s="325"/>
      <c r="G100" s="313">
        <f>SUM(G101+G104)</f>
        <v>6550</v>
      </c>
    </row>
    <row r="101" spans="1:7" ht="39" hidden="1" customHeight="1" x14ac:dyDescent="0.2">
      <c r="A101" s="320" t="s">
        <v>724</v>
      </c>
      <c r="B101" s="321" t="s">
        <v>707</v>
      </c>
      <c r="C101" s="322" t="s">
        <v>388</v>
      </c>
      <c r="D101" s="322" t="s">
        <v>457</v>
      </c>
      <c r="E101" s="322" t="s">
        <v>725</v>
      </c>
      <c r="F101" s="322"/>
      <c r="G101" s="355">
        <f>SUM(G102+G103)</f>
        <v>0</v>
      </c>
    </row>
    <row r="102" spans="1:7" ht="24.75" hidden="1" customHeight="1" x14ac:dyDescent="0.2">
      <c r="A102" s="315" t="s">
        <v>709</v>
      </c>
      <c r="B102" s="328" t="s">
        <v>707</v>
      </c>
      <c r="C102" s="317" t="s">
        <v>388</v>
      </c>
      <c r="D102" s="317" t="s">
        <v>457</v>
      </c>
      <c r="E102" s="317" t="s">
        <v>725</v>
      </c>
      <c r="F102" s="317" t="s">
        <v>384</v>
      </c>
      <c r="G102" s="318"/>
    </row>
    <row r="103" spans="1:7" ht="24.75" hidden="1" customHeight="1" x14ac:dyDescent="0.2">
      <c r="A103" s="315" t="s">
        <v>434</v>
      </c>
      <c r="B103" s="328" t="s">
        <v>707</v>
      </c>
      <c r="C103" s="317" t="s">
        <v>388</v>
      </c>
      <c r="D103" s="317" t="s">
        <v>457</v>
      </c>
      <c r="E103" s="317" t="s">
        <v>725</v>
      </c>
      <c r="F103" s="317" t="s">
        <v>435</v>
      </c>
      <c r="G103" s="318"/>
    </row>
    <row r="104" spans="1:7" s="327" customFormat="1" ht="38.450000000000003" customHeight="1" x14ac:dyDescent="0.2">
      <c r="A104" s="320" t="s">
        <v>726</v>
      </c>
      <c r="B104" s="338" t="s">
        <v>707</v>
      </c>
      <c r="C104" s="322" t="s">
        <v>388</v>
      </c>
      <c r="D104" s="322" t="s">
        <v>457</v>
      </c>
      <c r="E104" s="322" t="s">
        <v>459</v>
      </c>
      <c r="F104" s="322"/>
      <c r="G104" s="323">
        <f>SUM(G105:G106)</f>
        <v>6550</v>
      </c>
    </row>
    <row r="105" spans="1:7" ht="24.75" customHeight="1" x14ac:dyDescent="0.2">
      <c r="A105" s="315" t="s">
        <v>709</v>
      </c>
      <c r="B105" s="328" t="s">
        <v>707</v>
      </c>
      <c r="C105" s="317" t="s">
        <v>388</v>
      </c>
      <c r="D105" s="317" t="s">
        <v>457</v>
      </c>
      <c r="E105" s="317" t="s">
        <v>459</v>
      </c>
      <c r="F105" s="317" t="s">
        <v>384</v>
      </c>
      <c r="G105" s="318">
        <v>4500</v>
      </c>
    </row>
    <row r="106" spans="1:7" ht="24.75" customHeight="1" x14ac:dyDescent="0.2">
      <c r="A106" s="315" t="s">
        <v>434</v>
      </c>
      <c r="B106" s="328" t="s">
        <v>707</v>
      </c>
      <c r="C106" s="317" t="s">
        <v>388</v>
      </c>
      <c r="D106" s="317" t="s">
        <v>457</v>
      </c>
      <c r="E106" s="317" t="s">
        <v>459</v>
      </c>
      <c r="F106" s="317" t="s">
        <v>435</v>
      </c>
      <c r="G106" s="318">
        <v>2050</v>
      </c>
    </row>
    <row r="107" spans="1:7" s="356" customFormat="1" ht="15.95" customHeight="1" x14ac:dyDescent="0.25">
      <c r="A107" s="305" t="s">
        <v>461</v>
      </c>
      <c r="B107" s="306" t="s">
        <v>707</v>
      </c>
      <c r="C107" s="306" t="s">
        <v>388</v>
      </c>
      <c r="D107" s="306" t="s">
        <v>462</v>
      </c>
      <c r="E107" s="306"/>
      <c r="F107" s="306"/>
      <c r="G107" s="308">
        <f>SUM(G108)</f>
        <v>450</v>
      </c>
    </row>
    <row r="108" spans="1:7" s="319" customFormat="1" ht="18" customHeight="1" x14ac:dyDescent="0.25">
      <c r="A108" s="310" t="s">
        <v>425</v>
      </c>
      <c r="B108" s="317" t="s">
        <v>707</v>
      </c>
      <c r="C108" s="306" t="s">
        <v>388</v>
      </c>
      <c r="D108" s="306" t="s">
        <v>462</v>
      </c>
      <c r="E108" s="306" t="s">
        <v>727</v>
      </c>
      <c r="F108" s="306"/>
      <c r="G108" s="308">
        <f>SUM(G111+G113+G109)</f>
        <v>450</v>
      </c>
    </row>
    <row r="109" spans="1:7" ht="39" customHeight="1" x14ac:dyDescent="0.2">
      <c r="A109" s="320" t="s">
        <v>728</v>
      </c>
      <c r="B109" s="357" t="s">
        <v>707</v>
      </c>
      <c r="C109" s="338" t="s">
        <v>388</v>
      </c>
      <c r="D109" s="338" t="s">
        <v>462</v>
      </c>
      <c r="E109" s="338" t="s">
        <v>431</v>
      </c>
      <c r="F109" s="338"/>
      <c r="G109" s="323">
        <f>SUM(G110)</f>
        <v>400</v>
      </c>
    </row>
    <row r="110" spans="1:7" ht="24.75" customHeight="1" x14ac:dyDescent="0.2">
      <c r="A110" s="315" t="s">
        <v>709</v>
      </c>
      <c r="B110" s="357" t="s">
        <v>707</v>
      </c>
      <c r="C110" s="317" t="s">
        <v>388</v>
      </c>
      <c r="D110" s="317" t="s">
        <v>462</v>
      </c>
      <c r="E110" s="317" t="s">
        <v>431</v>
      </c>
      <c r="F110" s="317" t="s">
        <v>384</v>
      </c>
      <c r="G110" s="358">
        <v>400</v>
      </c>
    </row>
    <row r="111" spans="1:7" s="327" customFormat="1" ht="51" hidden="1" customHeight="1" x14ac:dyDescent="0.2">
      <c r="A111" s="320" t="s">
        <v>729</v>
      </c>
      <c r="B111" s="322" t="s">
        <v>707</v>
      </c>
      <c r="C111" s="322" t="s">
        <v>388</v>
      </c>
      <c r="D111" s="322" t="s">
        <v>462</v>
      </c>
      <c r="E111" s="322" t="s">
        <v>730</v>
      </c>
      <c r="F111" s="322"/>
      <c r="G111" s="355">
        <f>SUM(G112)</f>
        <v>0</v>
      </c>
    </row>
    <row r="112" spans="1:7" s="327" customFormat="1" ht="26.25" hidden="1" customHeight="1" x14ac:dyDescent="0.2">
      <c r="A112" s="315" t="s">
        <v>709</v>
      </c>
      <c r="B112" s="317" t="s">
        <v>707</v>
      </c>
      <c r="C112" s="322" t="s">
        <v>388</v>
      </c>
      <c r="D112" s="317" t="s">
        <v>462</v>
      </c>
      <c r="E112" s="328" t="s">
        <v>730</v>
      </c>
      <c r="F112" s="317" t="s">
        <v>384</v>
      </c>
      <c r="G112" s="318"/>
    </row>
    <row r="113" spans="1:7" s="359" customFormat="1" ht="37.5" customHeight="1" x14ac:dyDescent="0.2">
      <c r="A113" s="320" t="s">
        <v>731</v>
      </c>
      <c r="B113" s="338" t="s">
        <v>707</v>
      </c>
      <c r="C113" s="322" t="s">
        <v>388</v>
      </c>
      <c r="D113" s="322" t="s">
        <v>462</v>
      </c>
      <c r="E113" s="322" t="s">
        <v>464</v>
      </c>
      <c r="F113" s="322"/>
      <c r="G113" s="318">
        <f>SUM(G114)</f>
        <v>50</v>
      </c>
    </row>
    <row r="114" spans="1:7" ht="17.25" customHeight="1" x14ac:dyDescent="0.2">
      <c r="A114" s="315" t="s">
        <v>385</v>
      </c>
      <c r="B114" s="328" t="s">
        <v>707</v>
      </c>
      <c r="C114" s="317" t="s">
        <v>388</v>
      </c>
      <c r="D114" s="317" t="s">
        <v>462</v>
      </c>
      <c r="E114" s="317" t="s">
        <v>464</v>
      </c>
      <c r="F114" s="317" t="s">
        <v>386</v>
      </c>
      <c r="G114" s="318">
        <v>50</v>
      </c>
    </row>
    <row r="115" spans="1:7" s="356" customFormat="1" ht="15.75" x14ac:dyDescent="0.25">
      <c r="A115" s="301" t="s">
        <v>465</v>
      </c>
      <c r="B115" s="303" t="s">
        <v>707</v>
      </c>
      <c r="C115" s="303" t="s">
        <v>397</v>
      </c>
      <c r="D115" s="349"/>
      <c r="E115" s="349"/>
      <c r="F115" s="349"/>
      <c r="G115" s="350">
        <f>SUM(G116+G140+G166+G127)</f>
        <v>113142</v>
      </c>
    </row>
    <row r="116" spans="1:7" ht="15" customHeight="1" x14ac:dyDescent="0.25">
      <c r="A116" s="360" t="s">
        <v>466</v>
      </c>
      <c r="B116" s="325" t="s">
        <v>707</v>
      </c>
      <c r="C116" s="361" t="s">
        <v>397</v>
      </c>
      <c r="D116" s="361" t="s">
        <v>371</v>
      </c>
      <c r="E116" s="361"/>
      <c r="F116" s="361"/>
      <c r="G116" s="362">
        <f>SUM(G119+G117)</f>
        <v>10000</v>
      </c>
    </row>
    <row r="117" spans="1:7" s="327" customFormat="1" ht="26.45" hidden="1" customHeight="1" x14ac:dyDescent="0.2">
      <c r="A117" s="320" t="s">
        <v>732</v>
      </c>
      <c r="B117" s="338" t="s">
        <v>707</v>
      </c>
      <c r="C117" s="338" t="s">
        <v>397</v>
      </c>
      <c r="D117" s="338" t="s">
        <v>371</v>
      </c>
      <c r="E117" s="338" t="s">
        <v>733</v>
      </c>
      <c r="F117" s="338"/>
      <c r="G117" s="323">
        <f>SUM(G118)</f>
        <v>0</v>
      </c>
    </row>
    <row r="118" spans="1:7" s="327" customFormat="1" ht="25.15" hidden="1" customHeight="1" x14ac:dyDescent="0.2">
      <c r="A118" s="315" t="s">
        <v>434</v>
      </c>
      <c r="B118" s="328" t="s">
        <v>707</v>
      </c>
      <c r="C118" s="328" t="s">
        <v>397</v>
      </c>
      <c r="D118" s="328" t="s">
        <v>371</v>
      </c>
      <c r="E118" s="338" t="s">
        <v>733</v>
      </c>
      <c r="F118" s="328" t="s">
        <v>435</v>
      </c>
      <c r="G118" s="318">
        <v>0</v>
      </c>
    </row>
    <row r="119" spans="1:7" ht="17.25" customHeight="1" x14ac:dyDescent="0.25">
      <c r="A119" s="310" t="s">
        <v>425</v>
      </c>
      <c r="B119" s="325" t="s">
        <v>707</v>
      </c>
      <c r="C119" s="312" t="s">
        <v>397</v>
      </c>
      <c r="D119" s="312" t="s">
        <v>371</v>
      </c>
      <c r="E119" s="312" t="s">
        <v>426</v>
      </c>
      <c r="F119" s="312"/>
      <c r="G119" s="363">
        <f>SUM(G120+G125)</f>
        <v>10000</v>
      </c>
    </row>
    <row r="120" spans="1:7" s="327" customFormat="1" ht="51.75" customHeight="1" x14ac:dyDescent="0.2">
      <c r="A120" s="320" t="s">
        <v>734</v>
      </c>
      <c r="B120" s="338" t="s">
        <v>707</v>
      </c>
      <c r="C120" s="338" t="s">
        <v>735</v>
      </c>
      <c r="D120" s="338" t="s">
        <v>371</v>
      </c>
      <c r="E120" s="338" t="s">
        <v>468</v>
      </c>
      <c r="F120" s="338"/>
      <c r="G120" s="323">
        <f>SUM(G121+G122+G124+G123)</f>
        <v>10000</v>
      </c>
    </row>
    <row r="121" spans="1:7" s="319" customFormat="1" ht="26.25" customHeight="1" x14ac:dyDescent="0.2">
      <c r="A121" s="315" t="s">
        <v>709</v>
      </c>
      <c r="B121" s="328" t="s">
        <v>707</v>
      </c>
      <c r="C121" s="328" t="s">
        <v>397</v>
      </c>
      <c r="D121" s="328" t="s">
        <v>371</v>
      </c>
      <c r="E121" s="328" t="s">
        <v>468</v>
      </c>
      <c r="F121" s="328" t="s">
        <v>384</v>
      </c>
      <c r="G121" s="318">
        <v>5500</v>
      </c>
    </row>
    <row r="122" spans="1:7" s="319" customFormat="1" ht="25.5" hidden="1" customHeight="1" x14ac:dyDescent="0.2">
      <c r="A122" s="315" t="s">
        <v>434</v>
      </c>
      <c r="B122" s="328" t="s">
        <v>707</v>
      </c>
      <c r="C122" s="328" t="s">
        <v>397</v>
      </c>
      <c r="D122" s="328" t="s">
        <v>371</v>
      </c>
      <c r="E122" s="328" t="s">
        <v>468</v>
      </c>
      <c r="F122" s="328" t="s">
        <v>435</v>
      </c>
      <c r="G122" s="318"/>
    </row>
    <row r="123" spans="1:7" s="319" customFormat="1" ht="25.5" customHeight="1" x14ac:dyDescent="0.2">
      <c r="A123" s="315" t="s">
        <v>709</v>
      </c>
      <c r="B123" s="328" t="s">
        <v>707</v>
      </c>
      <c r="C123" s="328" t="s">
        <v>397</v>
      </c>
      <c r="D123" s="328" t="s">
        <v>371</v>
      </c>
      <c r="E123" s="328" t="s">
        <v>469</v>
      </c>
      <c r="F123" s="328" t="s">
        <v>384</v>
      </c>
      <c r="G123" s="318">
        <v>4500</v>
      </c>
    </row>
    <row r="124" spans="1:7" s="319" customFormat="1" ht="18.75" hidden="1" customHeight="1" x14ac:dyDescent="0.2">
      <c r="A124" s="315" t="s">
        <v>385</v>
      </c>
      <c r="B124" s="328" t="s">
        <v>707</v>
      </c>
      <c r="C124" s="328" t="s">
        <v>397</v>
      </c>
      <c r="D124" s="328" t="s">
        <v>371</v>
      </c>
      <c r="E124" s="328" t="s">
        <v>469</v>
      </c>
      <c r="F124" s="328" t="s">
        <v>386</v>
      </c>
      <c r="G124" s="318"/>
    </row>
    <row r="125" spans="1:7" s="327" customFormat="1" ht="26.25" hidden="1" customHeight="1" x14ac:dyDescent="0.2">
      <c r="A125" s="320" t="s">
        <v>736</v>
      </c>
      <c r="B125" s="338" t="s">
        <v>707</v>
      </c>
      <c r="C125" s="338" t="s">
        <v>397</v>
      </c>
      <c r="D125" s="338" t="s">
        <v>371</v>
      </c>
      <c r="E125" s="338" t="s">
        <v>737</v>
      </c>
      <c r="F125" s="338"/>
      <c r="G125" s="323">
        <f>SUM(G126)</f>
        <v>0</v>
      </c>
    </row>
    <row r="126" spans="1:7" s="319" customFormat="1" ht="26.45" hidden="1" customHeight="1" x14ac:dyDescent="0.2">
      <c r="A126" s="315" t="s">
        <v>434</v>
      </c>
      <c r="B126" s="328" t="s">
        <v>707</v>
      </c>
      <c r="C126" s="328" t="s">
        <v>397</v>
      </c>
      <c r="D126" s="328" t="s">
        <v>371</v>
      </c>
      <c r="E126" s="328" t="s">
        <v>737</v>
      </c>
      <c r="F126" s="328" t="s">
        <v>435</v>
      </c>
      <c r="G126" s="318"/>
    </row>
    <row r="127" spans="1:7" s="329" customFormat="1" ht="18.75" customHeight="1" x14ac:dyDescent="0.25">
      <c r="A127" s="364" t="s">
        <v>470</v>
      </c>
      <c r="B127" s="361" t="s">
        <v>707</v>
      </c>
      <c r="C127" s="361" t="s">
        <v>397</v>
      </c>
      <c r="D127" s="361" t="s">
        <v>373</v>
      </c>
      <c r="E127" s="361"/>
      <c r="F127" s="361"/>
      <c r="G127" s="362">
        <f>SUM(G132+G134+G128+G130+G138+G136)</f>
        <v>8000</v>
      </c>
    </row>
    <row r="128" spans="1:7" s="336" customFormat="1" ht="67.150000000000006" hidden="1" customHeight="1" x14ac:dyDescent="0.25">
      <c r="A128" s="365" t="s">
        <v>738</v>
      </c>
      <c r="B128" s="328" t="s">
        <v>707</v>
      </c>
      <c r="C128" s="328" t="s">
        <v>397</v>
      </c>
      <c r="D128" s="328" t="s">
        <v>373</v>
      </c>
      <c r="E128" s="328" t="s">
        <v>739</v>
      </c>
      <c r="F128" s="328"/>
      <c r="G128" s="366">
        <f>SUM(G129)</f>
        <v>0</v>
      </c>
    </row>
    <row r="129" spans="1:7" s="339" customFormat="1" ht="29.45" hidden="1" customHeight="1" x14ac:dyDescent="0.25">
      <c r="A129" s="320" t="s">
        <v>717</v>
      </c>
      <c r="B129" s="338" t="s">
        <v>707</v>
      </c>
      <c r="C129" s="338" t="s">
        <v>397</v>
      </c>
      <c r="D129" s="338" t="s">
        <v>373</v>
      </c>
      <c r="E129" s="338" t="s">
        <v>739</v>
      </c>
      <c r="F129" s="338" t="s">
        <v>433</v>
      </c>
      <c r="G129" s="367"/>
    </row>
    <row r="130" spans="1:7" s="336" customFormat="1" ht="52.15" hidden="1" customHeight="1" x14ac:dyDescent="0.25">
      <c r="A130" s="365" t="s">
        <v>740</v>
      </c>
      <c r="B130" s="328" t="s">
        <v>707</v>
      </c>
      <c r="C130" s="328" t="s">
        <v>397</v>
      </c>
      <c r="D130" s="328" t="s">
        <v>373</v>
      </c>
      <c r="E130" s="328" t="s">
        <v>741</v>
      </c>
      <c r="F130" s="328"/>
      <c r="G130" s="366">
        <f>SUM(G131)</f>
        <v>0</v>
      </c>
    </row>
    <row r="131" spans="1:7" s="339" customFormat="1" ht="27" hidden="1" customHeight="1" x14ac:dyDescent="0.25">
      <c r="A131" s="320" t="s">
        <v>717</v>
      </c>
      <c r="B131" s="338" t="s">
        <v>707</v>
      </c>
      <c r="C131" s="338" t="s">
        <v>397</v>
      </c>
      <c r="D131" s="338" t="s">
        <v>373</v>
      </c>
      <c r="E131" s="338" t="s">
        <v>741</v>
      </c>
      <c r="F131" s="338" t="s">
        <v>433</v>
      </c>
      <c r="G131" s="367"/>
    </row>
    <row r="132" spans="1:7" s="319" customFormat="1" ht="27" hidden="1" customHeight="1" x14ac:dyDescent="0.2">
      <c r="A132" s="315" t="s">
        <v>742</v>
      </c>
      <c r="B132" s="328" t="s">
        <v>707</v>
      </c>
      <c r="C132" s="328" t="s">
        <v>397</v>
      </c>
      <c r="D132" s="328" t="s">
        <v>373</v>
      </c>
      <c r="E132" s="328" t="s">
        <v>743</v>
      </c>
      <c r="F132" s="328"/>
      <c r="G132" s="318">
        <f>SUM(G133)</f>
        <v>0</v>
      </c>
    </row>
    <row r="133" spans="1:7" s="327" customFormat="1" ht="25.9" hidden="1" customHeight="1" x14ac:dyDescent="0.2">
      <c r="A133" s="320" t="s">
        <v>717</v>
      </c>
      <c r="B133" s="338" t="s">
        <v>707</v>
      </c>
      <c r="C133" s="338" t="s">
        <v>397</v>
      </c>
      <c r="D133" s="338" t="s">
        <v>373</v>
      </c>
      <c r="E133" s="338" t="s">
        <v>743</v>
      </c>
      <c r="F133" s="338" t="s">
        <v>433</v>
      </c>
      <c r="G133" s="323"/>
    </row>
    <row r="134" spans="1:7" s="327" customFormat="1" ht="25.9" hidden="1" customHeight="1" x14ac:dyDescent="0.2">
      <c r="A134" s="315" t="s">
        <v>742</v>
      </c>
      <c r="B134" s="328" t="s">
        <v>707</v>
      </c>
      <c r="C134" s="328" t="s">
        <v>397</v>
      </c>
      <c r="D134" s="328" t="s">
        <v>373</v>
      </c>
      <c r="E134" s="328" t="s">
        <v>744</v>
      </c>
      <c r="F134" s="338"/>
      <c r="G134" s="323">
        <f>SUM(G135)</f>
        <v>0</v>
      </c>
    </row>
    <row r="135" spans="1:7" s="319" customFormat="1" ht="27.6" hidden="1" customHeight="1" x14ac:dyDescent="0.2">
      <c r="A135" s="320" t="s">
        <v>717</v>
      </c>
      <c r="B135" s="338" t="s">
        <v>707</v>
      </c>
      <c r="C135" s="338" t="s">
        <v>397</v>
      </c>
      <c r="D135" s="338" t="s">
        <v>373</v>
      </c>
      <c r="E135" s="338" t="s">
        <v>744</v>
      </c>
      <c r="F135" s="338" t="s">
        <v>433</v>
      </c>
      <c r="G135" s="323"/>
    </row>
    <row r="136" spans="1:7" s="319" customFormat="1" ht="18" customHeight="1" x14ac:dyDescent="0.2">
      <c r="A136" s="320" t="s">
        <v>418</v>
      </c>
      <c r="B136" s="338" t="s">
        <v>707</v>
      </c>
      <c r="C136" s="338" t="s">
        <v>397</v>
      </c>
      <c r="D136" s="338" t="s">
        <v>373</v>
      </c>
      <c r="E136" s="338" t="s">
        <v>419</v>
      </c>
      <c r="F136" s="338"/>
      <c r="G136" s="323">
        <f>SUM(G137)</f>
        <v>8000</v>
      </c>
    </row>
    <row r="137" spans="1:7" s="319" customFormat="1" ht="18" customHeight="1" x14ac:dyDescent="0.2">
      <c r="A137" s="315" t="s">
        <v>385</v>
      </c>
      <c r="B137" s="338" t="s">
        <v>707</v>
      </c>
      <c r="C137" s="338" t="s">
        <v>397</v>
      </c>
      <c r="D137" s="338" t="s">
        <v>373</v>
      </c>
      <c r="E137" s="338" t="s">
        <v>419</v>
      </c>
      <c r="F137" s="338" t="s">
        <v>386</v>
      </c>
      <c r="G137" s="323">
        <v>8000</v>
      </c>
    </row>
    <row r="138" spans="1:7" s="319" customFormat="1" ht="37.9" hidden="1" customHeight="1" x14ac:dyDescent="0.2">
      <c r="A138" s="320" t="s">
        <v>745</v>
      </c>
      <c r="B138" s="338" t="s">
        <v>707</v>
      </c>
      <c r="C138" s="338" t="s">
        <v>397</v>
      </c>
      <c r="D138" s="338" t="s">
        <v>373</v>
      </c>
      <c r="E138" s="338" t="s">
        <v>746</v>
      </c>
      <c r="F138" s="338"/>
      <c r="G138" s="323">
        <f>SUM(G139)</f>
        <v>0</v>
      </c>
    </row>
    <row r="139" spans="1:7" s="319" customFormat="1" ht="26.45" hidden="1" customHeight="1" x14ac:dyDescent="0.2">
      <c r="A139" s="315" t="s">
        <v>434</v>
      </c>
      <c r="B139" s="328" t="s">
        <v>707</v>
      </c>
      <c r="C139" s="328" t="s">
        <v>397</v>
      </c>
      <c r="D139" s="328" t="s">
        <v>373</v>
      </c>
      <c r="E139" s="328" t="s">
        <v>746</v>
      </c>
      <c r="F139" s="328" t="s">
        <v>435</v>
      </c>
      <c r="G139" s="323"/>
    </row>
    <row r="140" spans="1:7" s="300" customFormat="1" ht="18" customHeight="1" x14ac:dyDescent="0.25">
      <c r="A140" s="360" t="s">
        <v>471</v>
      </c>
      <c r="B140" s="361" t="s">
        <v>707</v>
      </c>
      <c r="C140" s="361" t="s">
        <v>397</v>
      </c>
      <c r="D140" s="361" t="s">
        <v>380</v>
      </c>
      <c r="E140" s="361"/>
      <c r="F140" s="361"/>
      <c r="G140" s="362">
        <f>SUM(G156+G151+G141+G146+G149+G163+G144)</f>
        <v>76042</v>
      </c>
    </row>
    <row r="141" spans="1:7" s="327" customFormat="1" ht="38.450000000000003" hidden="1" customHeight="1" x14ac:dyDescent="0.2">
      <c r="A141" s="320" t="s">
        <v>747</v>
      </c>
      <c r="B141" s="338" t="s">
        <v>707</v>
      </c>
      <c r="C141" s="338" t="s">
        <v>397</v>
      </c>
      <c r="D141" s="338" t="s">
        <v>380</v>
      </c>
      <c r="E141" s="338" t="s">
        <v>748</v>
      </c>
      <c r="F141" s="338"/>
      <c r="G141" s="323">
        <f>SUM(G142:G143)</f>
        <v>0</v>
      </c>
    </row>
    <row r="142" spans="1:7" s="319" customFormat="1" ht="25.9" hidden="1" customHeight="1" x14ac:dyDescent="0.2">
      <c r="A142" s="315" t="s">
        <v>717</v>
      </c>
      <c r="B142" s="328" t="s">
        <v>707</v>
      </c>
      <c r="C142" s="328" t="s">
        <v>397</v>
      </c>
      <c r="D142" s="328" t="s">
        <v>380</v>
      </c>
      <c r="E142" s="328" t="s">
        <v>748</v>
      </c>
      <c r="F142" s="328" t="s">
        <v>433</v>
      </c>
      <c r="G142" s="318"/>
    </row>
    <row r="143" spans="1:7" s="336" customFormat="1" ht="27.6" hidden="1" customHeight="1" x14ac:dyDescent="0.25">
      <c r="A143" s="315" t="s">
        <v>434</v>
      </c>
      <c r="B143" s="328" t="s">
        <v>707</v>
      </c>
      <c r="C143" s="328" t="s">
        <v>397</v>
      </c>
      <c r="D143" s="328" t="s">
        <v>380</v>
      </c>
      <c r="E143" s="328" t="s">
        <v>748</v>
      </c>
      <c r="F143" s="316" t="s">
        <v>435</v>
      </c>
      <c r="G143" s="366"/>
    </row>
    <row r="144" spans="1:7" s="336" customFormat="1" ht="27.6" customHeight="1" x14ac:dyDescent="0.25">
      <c r="A144" s="320" t="s">
        <v>713</v>
      </c>
      <c r="B144" s="338" t="s">
        <v>707</v>
      </c>
      <c r="C144" s="338" t="s">
        <v>397</v>
      </c>
      <c r="D144" s="338" t="s">
        <v>380</v>
      </c>
      <c r="E144" s="338" t="s">
        <v>428</v>
      </c>
      <c r="F144" s="368"/>
      <c r="G144" s="367">
        <f>SUM(G145)</f>
        <v>42</v>
      </c>
    </row>
    <row r="145" spans="1:7" s="336" customFormat="1" ht="27.6" customHeight="1" x14ac:dyDescent="0.25">
      <c r="A145" s="315" t="s">
        <v>434</v>
      </c>
      <c r="B145" s="338" t="s">
        <v>707</v>
      </c>
      <c r="C145" s="338" t="s">
        <v>397</v>
      </c>
      <c r="D145" s="338" t="s">
        <v>380</v>
      </c>
      <c r="E145" s="338" t="s">
        <v>428</v>
      </c>
      <c r="F145" s="316" t="s">
        <v>435</v>
      </c>
      <c r="G145" s="366">
        <v>42</v>
      </c>
    </row>
    <row r="146" spans="1:7" s="336" customFormat="1" ht="40.15" hidden="1" customHeight="1" x14ac:dyDescent="0.25">
      <c r="A146" s="320" t="s">
        <v>747</v>
      </c>
      <c r="B146" s="338" t="s">
        <v>707</v>
      </c>
      <c r="C146" s="338" t="s">
        <v>397</v>
      </c>
      <c r="D146" s="338" t="s">
        <v>380</v>
      </c>
      <c r="E146" s="328" t="s">
        <v>749</v>
      </c>
      <c r="F146" s="338"/>
      <c r="G146" s="366">
        <f>SUM(G147:G148)</f>
        <v>0</v>
      </c>
    </row>
    <row r="147" spans="1:7" s="336" customFormat="1" ht="27.6" hidden="1" customHeight="1" x14ac:dyDescent="0.25">
      <c r="A147" s="315" t="s">
        <v>717</v>
      </c>
      <c r="B147" s="328" t="s">
        <v>707</v>
      </c>
      <c r="C147" s="328" t="s">
        <v>397</v>
      </c>
      <c r="D147" s="328" t="s">
        <v>380</v>
      </c>
      <c r="E147" s="328" t="s">
        <v>750</v>
      </c>
      <c r="F147" s="328" t="s">
        <v>433</v>
      </c>
      <c r="G147" s="366"/>
    </row>
    <row r="148" spans="1:7" s="336" customFormat="1" ht="27.6" hidden="1" customHeight="1" x14ac:dyDescent="0.25">
      <c r="A148" s="315" t="s">
        <v>434</v>
      </c>
      <c r="B148" s="328" t="s">
        <v>707</v>
      </c>
      <c r="C148" s="328" t="s">
        <v>397</v>
      </c>
      <c r="D148" s="328" t="s">
        <v>380</v>
      </c>
      <c r="E148" s="328" t="s">
        <v>749</v>
      </c>
      <c r="F148" s="328" t="s">
        <v>435</v>
      </c>
      <c r="G148" s="366"/>
    </row>
    <row r="149" spans="1:7" s="336" customFormat="1" ht="27.6" hidden="1" customHeight="1" x14ac:dyDescent="0.25">
      <c r="A149" s="320" t="s">
        <v>751</v>
      </c>
      <c r="B149" s="338" t="s">
        <v>707</v>
      </c>
      <c r="C149" s="338" t="s">
        <v>397</v>
      </c>
      <c r="D149" s="338" t="s">
        <v>380</v>
      </c>
      <c r="E149" s="338" t="s">
        <v>473</v>
      </c>
      <c r="F149" s="368"/>
      <c r="G149" s="367">
        <f>SUM(G150)</f>
        <v>0</v>
      </c>
    </row>
    <row r="150" spans="1:7" s="336" customFormat="1" ht="27.6" hidden="1" customHeight="1" x14ac:dyDescent="0.25">
      <c r="A150" s="315" t="s">
        <v>434</v>
      </c>
      <c r="B150" s="328" t="s">
        <v>707</v>
      </c>
      <c r="C150" s="328" t="s">
        <v>397</v>
      </c>
      <c r="D150" s="328" t="s">
        <v>380</v>
      </c>
      <c r="E150" s="328" t="s">
        <v>473</v>
      </c>
      <c r="F150" s="316" t="s">
        <v>435</v>
      </c>
      <c r="G150" s="366"/>
    </row>
    <row r="151" spans="1:7" s="319" customFormat="1" ht="39" customHeight="1" x14ac:dyDescent="0.2">
      <c r="A151" s="320" t="s">
        <v>474</v>
      </c>
      <c r="B151" s="342" t="s">
        <v>707</v>
      </c>
      <c r="C151" s="322" t="s">
        <v>397</v>
      </c>
      <c r="D151" s="322" t="s">
        <v>380</v>
      </c>
      <c r="E151" s="322" t="s">
        <v>475</v>
      </c>
      <c r="F151" s="322"/>
      <c r="G151" s="355">
        <f>SUM(G155+G152+G154+G153)</f>
        <v>20500</v>
      </c>
    </row>
    <row r="152" spans="1:7" s="319" customFormat="1" ht="25.5" customHeight="1" x14ac:dyDescent="0.2">
      <c r="A152" s="315" t="s">
        <v>709</v>
      </c>
      <c r="B152" s="317" t="s">
        <v>707</v>
      </c>
      <c r="C152" s="317" t="s">
        <v>397</v>
      </c>
      <c r="D152" s="317" t="s">
        <v>380</v>
      </c>
      <c r="E152" s="317" t="s">
        <v>475</v>
      </c>
      <c r="F152" s="317" t="s">
        <v>384</v>
      </c>
      <c r="G152" s="358">
        <v>12600</v>
      </c>
    </row>
    <row r="153" spans="1:7" s="319" customFormat="1" ht="25.5" customHeight="1" x14ac:dyDescent="0.2">
      <c r="A153" s="315" t="s">
        <v>717</v>
      </c>
      <c r="B153" s="317" t="s">
        <v>707</v>
      </c>
      <c r="C153" s="317" t="s">
        <v>397</v>
      </c>
      <c r="D153" s="317" t="s">
        <v>380</v>
      </c>
      <c r="E153" s="317" t="s">
        <v>475</v>
      </c>
      <c r="F153" s="317" t="s">
        <v>433</v>
      </c>
      <c r="G153" s="358">
        <v>7000</v>
      </c>
    </row>
    <row r="154" spans="1:7" s="319" customFormat="1" ht="25.5" customHeight="1" x14ac:dyDescent="0.2">
      <c r="A154" s="315" t="s">
        <v>434</v>
      </c>
      <c r="B154" s="317" t="s">
        <v>707</v>
      </c>
      <c r="C154" s="317" t="s">
        <v>397</v>
      </c>
      <c r="D154" s="317" t="s">
        <v>380</v>
      </c>
      <c r="E154" s="317" t="s">
        <v>475</v>
      </c>
      <c r="F154" s="317" t="s">
        <v>435</v>
      </c>
      <c r="G154" s="358">
        <v>800</v>
      </c>
    </row>
    <row r="155" spans="1:7" ht="18" customHeight="1" x14ac:dyDescent="0.2">
      <c r="A155" s="315" t="s">
        <v>385</v>
      </c>
      <c r="B155" s="317" t="s">
        <v>707</v>
      </c>
      <c r="C155" s="317" t="s">
        <v>397</v>
      </c>
      <c r="D155" s="317" t="s">
        <v>380</v>
      </c>
      <c r="E155" s="317" t="s">
        <v>475</v>
      </c>
      <c r="F155" s="328" t="s">
        <v>386</v>
      </c>
      <c r="G155" s="318">
        <v>100</v>
      </c>
    </row>
    <row r="156" spans="1:7" s="346" customFormat="1" ht="18.75" customHeight="1" x14ac:dyDescent="0.25">
      <c r="A156" s="315" t="s">
        <v>471</v>
      </c>
      <c r="B156" s="328" t="s">
        <v>707</v>
      </c>
      <c r="C156" s="328" t="s">
        <v>397</v>
      </c>
      <c r="D156" s="328" t="s">
        <v>380</v>
      </c>
      <c r="E156" s="328" t="s">
        <v>475</v>
      </c>
      <c r="F156" s="328"/>
      <c r="G156" s="318">
        <f>SUM(G157+G161+G159)</f>
        <v>45500</v>
      </c>
    </row>
    <row r="157" spans="1:7" s="359" customFormat="1" ht="16.5" customHeight="1" x14ac:dyDescent="0.2">
      <c r="A157" s="347" t="s">
        <v>476</v>
      </c>
      <c r="B157" s="338" t="s">
        <v>707</v>
      </c>
      <c r="C157" s="338" t="s">
        <v>397</v>
      </c>
      <c r="D157" s="338" t="s">
        <v>380</v>
      </c>
      <c r="E157" s="338" t="s">
        <v>477</v>
      </c>
      <c r="F157" s="338"/>
      <c r="G157" s="323">
        <f>SUM(G158)</f>
        <v>6450</v>
      </c>
    </row>
    <row r="158" spans="1:7" ht="26.25" customHeight="1" x14ac:dyDescent="0.2">
      <c r="A158" s="315" t="s">
        <v>434</v>
      </c>
      <c r="B158" s="317" t="s">
        <v>707</v>
      </c>
      <c r="C158" s="328" t="s">
        <v>397</v>
      </c>
      <c r="D158" s="328" t="s">
        <v>380</v>
      </c>
      <c r="E158" s="328" t="s">
        <v>477</v>
      </c>
      <c r="F158" s="328" t="s">
        <v>435</v>
      </c>
      <c r="G158" s="318">
        <v>6450</v>
      </c>
    </row>
    <row r="159" spans="1:7" s="327" customFormat="1" ht="19.899999999999999" customHeight="1" x14ac:dyDescent="0.2">
      <c r="A159" s="320" t="s">
        <v>752</v>
      </c>
      <c r="B159" s="322" t="s">
        <v>707</v>
      </c>
      <c r="C159" s="338" t="s">
        <v>397</v>
      </c>
      <c r="D159" s="338" t="s">
        <v>380</v>
      </c>
      <c r="E159" s="338" t="s">
        <v>479</v>
      </c>
      <c r="F159" s="338"/>
      <c r="G159" s="323">
        <f>SUM(G160)</f>
        <v>35800</v>
      </c>
    </row>
    <row r="160" spans="1:7" ht="26.25" customHeight="1" x14ac:dyDescent="0.2">
      <c r="A160" s="315" t="s">
        <v>434</v>
      </c>
      <c r="B160" s="317" t="s">
        <v>707</v>
      </c>
      <c r="C160" s="328" t="s">
        <v>397</v>
      </c>
      <c r="D160" s="328" t="s">
        <v>380</v>
      </c>
      <c r="E160" s="328" t="s">
        <v>479</v>
      </c>
      <c r="F160" s="328" t="s">
        <v>435</v>
      </c>
      <c r="G160" s="318">
        <v>35800</v>
      </c>
    </row>
    <row r="161" spans="1:7" ht="14.25" customHeight="1" x14ac:dyDescent="0.2">
      <c r="A161" s="347" t="s">
        <v>480</v>
      </c>
      <c r="B161" s="342" t="s">
        <v>707</v>
      </c>
      <c r="C161" s="338" t="s">
        <v>397</v>
      </c>
      <c r="D161" s="338" t="s">
        <v>380</v>
      </c>
      <c r="E161" s="338" t="s">
        <v>481</v>
      </c>
      <c r="F161" s="338"/>
      <c r="G161" s="323">
        <f>SUM(G162)</f>
        <v>3250</v>
      </c>
    </row>
    <row r="162" spans="1:7" s="327" customFormat="1" ht="24" customHeight="1" x14ac:dyDescent="0.2">
      <c r="A162" s="315" t="s">
        <v>434</v>
      </c>
      <c r="B162" s="338" t="s">
        <v>707</v>
      </c>
      <c r="C162" s="328" t="s">
        <v>397</v>
      </c>
      <c r="D162" s="328" t="s">
        <v>380</v>
      </c>
      <c r="E162" s="328" t="s">
        <v>481</v>
      </c>
      <c r="F162" s="328" t="s">
        <v>435</v>
      </c>
      <c r="G162" s="318">
        <v>3250</v>
      </c>
    </row>
    <row r="163" spans="1:7" s="337" customFormat="1" ht="36.75" customHeight="1" x14ac:dyDescent="0.2">
      <c r="A163" s="320" t="s">
        <v>747</v>
      </c>
      <c r="B163" s="338" t="s">
        <v>707</v>
      </c>
      <c r="C163" s="338" t="s">
        <v>397</v>
      </c>
      <c r="D163" s="338" t="s">
        <v>380</v>
      </c>
      <c r="E163" s="338" t="s">
        <v>473</v>
      </c>
      <c r="F163" s="338"/>
      <c r="G163" s="323">
        <f>SUM(G165+G164)</f>
        <v>10000</v>
      </c>
    </row>
    <row r="164" spans="1:7" ht="24.75" customHeight="1" x14ac:dyDescent="0.2">
      <c r="A164" s="315" t="s">
        <v>709</v>
      </c>
      <c r="B164" s="328" t="s">
        <v>707</v>
      </c>
      <c r="C164" s="328" t="s">
        <v>397</v>
      </c>
      <c r="D164" s="328" t="s">
        <v>380</v>
      </c>
      <c r="E164" s="328" t="s">
        <v>473</v>
      </c>
      <c r="F164" s="328" t="s">
        <v>384</v>
      </c>
      <c r="G164" s="318">
        <v>10000</v>
      </c>
    </row>
    <row r="165" spans="1:7" s="327" customFormat="1" ht="24" hidden="1" customHeight="1" x14ac:dyDescent="0.2">
      <c r="A165" s="315" t="s">
        <v>434</v>
      </c>
      <c r="B165" s="338" t="s">
        <v>707</v>
      </c>
      <c r="C165" s="328" t="s">
        <v>397</v>
      </c>
      <c r="D165" s="328" t="s">
        <v>380</v>
      </c>
      <c r="E165" s="338" t="s">
        <v>473</v>
      </c>
      <c r="F165" s="328" t="s">
        <v>435</v>
      </c>
      <c r="G165" s="318"/>
    </row>
    <row r="166" spans="1:7" s="319" customFormat="1" ht="28.5" customHeight="1" x14ac:dyDescent="0.25">
      <c r="A166" s="364" t="s">
        <v>482</v>
      </c>
      <c r="B166" s="361" t="s">
        <v>707</v>
      </c>
      <c r="C166" s="369" t="s">
        <v>397</v>
      </c>
      <c r="D166" s="369" t="s">
        <v>397</v>
      </c>
      <c r="E166" s="361"/>
      <c r="F166" s="361"/>
      <c r="G166" s="362">
        <f>SUM(G171+G167)</f>
        <v>19100</v>
      </c>
    </row>
    <row r="167" spans="1:7" ht="25.5" customHeight="1" x14ac:dyDescent="0.2">
      <c r="A167" s="347" t="s">
        <v>484</v>
      </c>
      <c r="B167" s="322" t="s">
        <v>707</v>
      </c>
      <c r="C167" s="338" t="s">
        <v>397</v>
      </c>
      <c r="D167" s="338" t="s">
        <v>397</v>
      </c>
      <c r="E167" s="338" t="s">
        <v>485</v>
      </c>
      <c r="F167" s="338"/>
      <c r="G167" s="323">
        <f>SUM(G169+G168+G170)</f>
        <v>14000</v>
      </c>
    </row>
    <row r="168" spans="1:7" ht="25.5" customHeight="1" x14ac:dyDescent="0.2">
      <c r="A168" s="315" t="s">
        <v>709</v>
      </c>
      <c r="B168" s="317" t="s">
        <v>707</v>
      </c>
      <c r="C168" s="328" t="s">
        <v>397</v>
      </c>
      <c r="D168" s="328" t="s">
        <v>397</v>
      </c>
      <c r="E168" s="328" t="s">
        <v>485</v>
      </c>
      <c r="F168" s="328" t="s">
        <v>384</v>
      </c>
      <c r="G168" s="318">
        <v>14000</v>
      </c>
    </row>
    <row r="169" spans="1:7" s="319" customFormat="1" ht="27" hidden="1" customHeight="1" x14ac:dyDescent="0.2">
      <c r="A169" s="315" t="s">
        <v>717</v>
      </c>
      <c r="B169" s="317" t="s">
        <v>707</v>
      </c>
      <c r="C169" s="328" t="s">
        <v>397</v>
      </c>
      <c r="D169" s="328" t="s">
        <v>397</v>
      </c>
      <c r="E169" s="328" t="s">
        <v>485</v>
      </c>
      <c r="F169" s="328" t="s">
        <v>433</v>
      </c>
      <c r="G169" s="318"/>
    </row>
    <row r="170" spans="1:7" s="319" customFormat="1" ht="27" hidden="1" customHeight="1" x14ac:dyDescent="0.2">
      <c r="A170" s="315" t="s">
        <v>434</v>
      </c>
      <c r="B170" s="317" t="s">
        <v>707</v>
      </c>
      <c r="C170" s="328" t="s">
        <v>397</v>
      </c>
      <c r="D170" s="328" t="s">
        <v>397</v>
      </c>
      <c r="E170" s="328" t="s">
        <v>485</v>
      </c>
      <c r="F170" s="328" t="s">
        <v>435</v>
      </c>
      <c r="G170" s="323"/>
    </row>
    <row r="171" spans="1:7" s="346" customFormat="1" ht="18.75" customHeight="1" x14ac:dyDescent="0.25">
      <c r="A171" s="310" t="s">
        <v>425</v>
      </c>
      <c r="B171" s="312" t="s">
        <v>707</v>
      </c>
      <c r="C171" s="312" t="s">
        <v>397</v>
      </c>
      <c r="D171" s="312" t="s">
        <v>397</v>
      </c>
      <c r="E171" s="325" t="s">
        <v>426</v>
      </c>
      <c r="F171" s="325"/>
      <c r="G171" s="313">
        <f>SUM(G176+G179+G172+G174)</f>
        <v>5100</v>
      </c>
    </row>
    <row r="172" spans="1:7" s="319" customFormat="1" ht="39" hidden="1" customHeight="1" x14ac:dyDescent="0.2">
      <c r="A172" s="344" t="s">
        <v>753</v>
      </c>
      <c r="B172" s="317" t="s">
        <v>707</v>
      </c>
      <c r="C172" s="317" t="s">
        <v>397</v>
      </c>
      <c r="D172" s="317" t="s">
        <v>397</v>
      </c>
      <c r="E172" s="328" t="s">
        <v>754</v>
      </c>
      <c r="F172" s="328"/>
      <c r="G172" s="318">
        <f>SUM(G173)</f>
        <v>0</v>
      </c>
    </row>
    <row r="173" spans="1:7" s="327" customFormat="1" ht="25.9" hidden="1" customHeight="1" x14ac:dyDescent="0.2">
      <c r="A173" s="320" t="s">
        <v>434</v>
      </c>
      <c r="B173" s="322" t="s">
        <v>707</v>
      </c>
      <c r="C173" s="322" t="s">
        <v>397</v>
      </c>
      <c r="D173" s="322" t="s">
        <v>397</v>
      </c>
      <c r="E173" s="338" t="s">
        <v>754</v>
      </c>
      <c r="F173" s="338" t="s">
        <v>435</v>
      </c>
      <c r="G173" s="323"/>
    </row>
    <row r="174" spans="1:7" s="327" customFormat="1" ht="42" hidden="1" customHeight="1" x14ac:dyDescent="0.2">
      <c r="A174" s="320" t="s">
        <v>755</v>
      </c>
      <c r="B174" s="322" t="s">
        <v>707</v>
      </c>
      <c r="C174" s="322" t="s">
        <v>397</v>
      </c>
      <c r="D174" s="322" t="s">
        <v>397</v>
      </c>
      <c r="E174" s="338" t="s">
        <v>756</v>
      </c>
      <c r="F174" s="338"/>
      <c r="G174" s="323">
        <f>SUM(G175)</f>
        <v>0</v>
      </c>
    </row>
    <row r="175" spans="1:7" s="327" customFormat="1" ht="25.9" hidden="1" customHeight="1" x14ac:dyDescent="0.2">
      <c r="A175" s="315" t="s">
        <v>709</v>
      </c>
      <c r="B175" s="317" t="s">
        <v>707</v>
      </c>
      <c r="C175" s="317" t="s">
        <v>397</v>
      </c>
      <c r="D175" s="317" t="s">
        <v>397</v>
      </c>
      <c r="E175" s="328" t="s">
        <v>431</v>
      </c>
      <c r="F175" s="328" t="s">
        <v>384</v>
      </c>
      <c r="G175" s="318"/>
    </row>
    <row r="176" spans="1:7" ht="52.15" customHeight="1" x14ac:dyDescent="0.2">
      <c r="A176" s="320" t="s">
        <v>488</v>
      </c>
      <c r="B176" s="321" t="s">
        <v>707</v>
      </c>
      <c r="C176" s="322" t="s">
        <v>397</v>
      </c>
      <c r="D176" s="322" t="s">
        <v>397</v>
      </c>
      <c r="E176" s="338" t="s">
        <v>489</v>
      </c>
      <c r="F176" s="338"/>
      <c r="G176" s="323">
        <f>SUM(G177+G178)</f>
        <v>500</v>
      </c>
    </row>
    <row r="177" spans="1:7" s="319" customFormat="1" ht="24.75" customHeight="1" x14ac:dyDescent="0.2">
      <c r="A177" s="315" t="s">
        <v>709</v>
      </c>
      <c r="B177" s="328" t="s">
        <v>707</v>
      </c>
      <c r="C177" s="317" t="s">
        <v>397</v>
      </c>
      <c r="D177" s="317" t="s">
        <v>397</v>
      </c>
      <c r="E177" s="328" t="s">
        <v>489</v>
      </c>
      <c r="F177" s="328" t="s">
        <v>384</v>
      </c>
      <c r="G177" s="318">
        <v>500</v>
      </c>
    </row>
    <row r="178" spans="1:7" s="319" customFormat="1" ht="24.75" hidden="1" customHeight="1" x14ac:dyDescent="0.2">
      <c r="A178" s="315" t="s">
        <v>434</v>
      </c>
      <c r="B178" s="328" t="s">
        <v>707</v>
      </c>
      <c r="C178" s="317" t="s">
        <v>397</v>
      </c>
      <c r="D178" s="317" t="s">
        <v>397</v>
      </c>
      <c r="E178" s="328" t="s">
        <v>489</v>
      </c>
      <c r="F178" s="328" t="s">
        <v>435</v>
      </c>
      <c r="G178" s="318"/>
    </row>
    <row r="179" spans="1:7" s="327" customFormat="1" ht="38.25" customHeight="1" x14ac:dyDescent="0.2">
      <c r="A179" s="320" t="s">
        <v>757</v>
      </c>
      <c r="B179" s="322" t="s">
        <v>707</v>
      </c>
      <c r="C179" s="322" t="s">
        <v>397</v>
      </c>
      <c r="D179" s="322" t="s">
        <v>397</v>
      </c>
      <c r="E179" s="338" t="s">
        <v>491</v>
      </c>
      <c r="F179" s="338"/>
      <c r="G179" s="323">
        <f>SUM(G182+G180+G181)</f>
        <v>4600</v>
      </c>
    </row>
    <row r="180" spans="1:7" s="327" customFormat="1" ht="25.5" customHeight="1" x14ac:dyDescent="0.2">
      <c r="A180" s="315" t="s">
        <v>709</v>
      </c>
      <c r="B180" s="317" t="s">
        <v>707</v>
      </c>
      <c r="C180" s="317" t="s">
        <v>397</v>
      </c>
      <c r="D180" s="317" t="s">
        <v>397</v>
      </c>
      <c r="E180" s="328" t="s">
        <v>491</v>
      </c>
      <c r="F180" s="328" t="s">
        <v>384</v>
      </c>
      <c r="G180" s="318">
        <v>3800</v>
      </c>
    </row>
    <row r="181" spans="1:7" s="327" customFormat="1" ht="25.5" hidden="1" customHeight="1" x14ac:dyDescent="0.2">
      <c r="A181" s="315" t="s">
        <v>717</v>
      </c>
      <c r="B181" s="317" t="s">
        <v>707</v>
      </c>
      <c r="C181" s="328" t="s">
        <v>397</v>
      </c>
      <c r="D181" s="328" t="s">
        <v>397</v>
      </c>
      <c r="E181" s="328" t="s">
        <v>491</v>
      </c>
      <c r="F181" s="328" t="s">
        <v>433</v>
      </c>
      <c r="G181" s="318"/>
    </row>
    <row r="182" spans="1:7" ht="24" customHeight="1" x14ac:dyDescent="0.2">
      <c r="A182" s="315" t="s">
        <v>434</v>
      </c>
      <c r="B182" s="370" t="s">
        <v>707</v>
      </c>
      <c r="C182" s="317" t="s">
        <v>397</v>
      </c>
      <c r="D182" s="317" t="s">
        <v>397</v>
      </c>
      <c r="E182" s="328" t="s">
        <v>491</v>
      </c>
      <c r="F182" s="328" t="s">
        <v>435</v>
      </c>
      <c r="G182" s="318">
        <v>800</v>
      </c>
    </row>
    <row r="183" spans="1:7" ht="18.75" customHeight="1" x14ac:dyDescent="0.2">
      <c r="A183" s="331" t="s">
        <v>492</v>
      </c>
      <c r="B183" s="332" t="s">
        <v>707</v>
      </c>
      <c r="C183" s="303" t="s">
        <v>493</v>
      </c>
      <c r="D183" s="303"/>
      <c r="E183" s="303"/>
      <c r="F183" s="303"/>
      <c r="G183" s="304">
        <f>SUM(G184)</f>
        <v>6630</v>
      </c>
    </row>
    <row r="184" spans="1:7" ht="16.5" customHeight="1" x14ac:dyDescent="0.2">
      <c r="A184" s="305" t="s">
        <v>494</v>
      </c>
      <c r="B184" s="371">
        <v>510</v>
      </c>
      <c r="C184" s="307" t="s">
        <v>493</v>
      </c>
      <c r="D184" s="307" t="s">
        <v>397</v>
      </c>
      <c r="E184" s="307"/>
      <c r="F184" s="307"/>
      <c r="G184" s="308">
        <f>SUM(G185)</f>
        <v>6630</v>
      </c>
    </row>
    <row r="185" spans="1:7" ht="17.25" customHeight="1" x14ac:dyDescent="0.25">
      <c r="A185" s="310" t="s">
        <v>425</v>
      </c>
      <c r="B185" s="372">
        <v>510</v>
      </c>
      <c r="C185" s="312" t="s">
        <v>493</v>
      </c>
      <c r="D185" s="312" t="s">
        <v>397</v>
      </c>
      <c r="E185" s="307"/>
      <c r="F185" s="307"/>
      <c r="G185" s="313">
        <f>SUM(G186)</f>
        <v>6630</v>
      </c>
    </row>
    <row r="186" spans="1:7" ht="40.9" customHeight="1" x14ac:dyDescent="0.2">
      <c r="A186" s="320" t="s">
        <v>758</v>
      </c>
      <c r="B186" s="321" t="s">
        <v>707</v>
      </c>
      <c r="C186" s="338" t="s">
        <v>493</v>
      </c>
      <c r="D186" s="338" t="s">
        <v>397</v>
      </c>
      <c r="E186" s="338" t="s">
        <v>496</v>
      </c>
      <c r="F186" s="338"/>
      <c r="G186" s="323">
        <f>SUM(G187+G188)</f>
        <v>6630</v>
      </c>
    </row>
    <row r="187" spans="1:7" ht="24.75" customHeight="1" x14ac:dyDescent="0.2">
      <c r="A187" s="315" t="s">
        <v>709</v>
      </c>
      <c r="B187" s="328" t="s">
        <v>707</v>
      </c>
      <c r="C187" s="328" t="s">
        <v>493</v>
      </c>
      <c r="D187" s="328" t="s">
        <v>397</v>
      </c>
      <c r="E187" s="328" t="s">
        <v>496</v>
      </c>
      <c r="F187" s="328" t="s">
        <v>384</v>
      </c>
      <c r="G187" s="318">
        <v>6630</v>
      </c>
    </row>
    <row r="188" spans="1:7" ht="24.75" hidden="1" customHeight="1" x14ac:dyDescent="0.2">
      <c r="A188" s="315" t="s">
        <v>717</v>
      </c>
      <c r="B188" s="328" t="s">
        <v>707</v>
      </c>
      <c r="C188" s="328" t="s">
        <v>493</v>
      </c>
      <c r="D188" s="328" t="s">
        <v>397</v>
      </c>
      <c r="E188" s="328" t="s">
        <v>496</v>
      </c>
      <c r="F188" s="328" t="s">
        <v>433</v>
      </c>
      <c r="G188" s="318"/>
    </row>
    <row r="189" spans="1:7" ht="15.95" customHeight="1" x14ac:dyDescent="0.25">
      <c r="A189" s="301" t="s">
        <v>497</v>
      </c>
      <c r="B189" s="373" t="s">
        <v>707</v>
      </c>
      <c r="C189" s="349" t="s">
        <v>498</v>
      </c>
      <c r="D189" s="349"/>
      <c r="E189" s="349"/>
      <c r="F189" s="349"/>
      <c r="G189" s="350">
        <f>SUM(G190+G201+G227+G238+G216)</f>
        <v>457920.84</v>
      </c>
    </row>
    <row r="190" spans="1:7" ht="17.25" customHeight="1" x14ac:dyDescent="0.2">
      <c r="A190" s="374" t="s">
        <v>499</v>
      </c>
      <c r="B190" s="307" t="s">
        <v>707</v>
      </c>
      <c r="C190" s="306" t="s">
        <v>498</v>
      </c>
      <c r="D190" s="306" t="s">
        <v>371</v>
      </c>
      <c r="E190" s="306"/>
      <c r="F190" s="306"/>
      <c r="G190" s="308">
        <f>SUM(G191+G193+G195+G197+G199)</f>
        <v>159386.38999999998</v>
      </c>
    </row>
    <row r="191" spans="1:7" ht="25.5" customHeight="1" x14ac:dyDescent="0.2">
      <c r="A191" s="320" t="s">
        <v>759</v>
      </c>
      <c r="B191" s="342" t="s">
        <v>707</v>
      </c>
      <c r="C191" s="338" t="s">
        <v>498</v>
      </c>
      <c r="D191" s="338" t="s">
        <v>371</v>
      </c>
      <c r="E191" s="338" t="s">
        <v>501</v>
      </c>
      <c r="F191" s="338"/>
      <c r="G191" s="323">
        <f>SUM(G192)</f>
        <v>44033.27</v>
      </c>
    </row>
    <row r="192" spans="1:7" ht="24.75" customHeight="1" x14ac:dyDescent="0.2">
      <c r="A192" s="315" t="s">
        <v>434</v>
      </c>
      <c r="B192" s="328" t="s">
        <v>707</v>
      </c>
      <c r="C192" s="328" t="s">
        <v>498</v>
      </c>
      <c r="D192" s="328" t="s">
        <v>371</v>
      </c>
      <c r="E192" s="328" t="s">
        <v>501</v>
      </c>
      <c r="F192" s="328" t="s">
        <v>435</v>
      </c>
      <c r="G192" s="318">
        <v>44033.27</v>
      </c>
    </row>
    <row r="193" spans="1:7" ht="115.9" customHeight="1" x14ac:dyDescent="0.2">
      <c r="A193" s="347" t="s">
        <v>760</v>
      </c>
      <c r="B193" s="322" t="s">
        <v>707</v>
      </c>
      <c r="C193" s="338" t="s">
        <v>498</v>
      </c>
      <c r="D193" s="338" t="s">
        <v>371</v>
      </c>
      <c r="E193" s="338" t="s">
        <v>503</v>
      </c>
      <c r="F193" s="338"/>
      <c r="G193" s="323">
        <f>SUM(G194)</f>
        <v>114307.12</v>
      </c>
    </row>
    <row r="194" spans="1:7" ht="27" customHeight="1" x14ac:dyDescent="0.2">
      <c r="A194" s="315" t="s">
        <v>434</v>
      </c>
      <c r="B194" s="317" t="s">
        <v>707</v>
      </c>
      <c r="C194" s="328" t="s">
        <v>498</v>
      </c>
      <c r="D194" s="328" t="s">
        <v>371</v>
      </c>
      <c r="E194" s="328" t="s">
        <v>503</v>
      </c>
      <c r="F194" s="328" t="s">
        <v>435</v>
      </c>
      <c r="G194" s="318">
        <v>114307.12</v>
      </c>
    </row>
    <row r="195" spans="1:7" ht="27.75" customHeight="1" x14ac:dyDescent="0.2">
      <c r="A195" s="320" t="s">
        <v>713</v>
      </c>
      <c r="B195" s="322" t="s">
        <v>707</v>
      </c>
      <c r="C195" s="338" t="s">
        <v>498</v>
      </c>
      <c r="D195" s="338" t="s">
        <v>371</v>
      </c>
      <c r="E195" s="338" t="s">
        <v>428</v>
      </c>
      <c r="F195" s="338"/>
      <c r="G195" s="323">
        <f>SUM(G196)</f>
        <v>1046</v>
      </c>
    </row>
    <row r="196" spans="1:7" ht="25.5" customHeight="1" x14ac:dyDescent="0.2">
      <c r="A196" s="315" t="s">
        <v>434</v>
      </c>
      <c r="B196" s="317" t="s">
        <v>707</v>
      </c>
      <c r="C196" s="328" t="s">
        <v>498</v>
      </c>
      <c r="D196" s="328" t="s">
        <v>371</v>
      </c>
      <c r="E196" s="328" t="s">
        <v>428</v>
      </c>
      <c r="F196" s="328" t="s">
        <v>435</v>
      </c>
      <c r="G196" s="318">
        <v>1046</v>
      </c>
    </row>
    <row r="197" spans="1:7" s="327" customFormat="1" ht="40.9" hidden="1" customHeight="1" x14ac:dyDescent="0.2">
      <c r="A197" s="320" t="s">
        <v>504</v>
      </c>
      <c r="B197" s="322" t="s">
        <v>707</v>
      </c>
      <c r="C197" s="338" t="s">
        <v>498</v>
      </c>
      <c r="D197" s="338" t="s">
        <v>371</v>
      </c>
      <c r="E197" s="338" t="s">
        <v>505</v>
      </c>
      <c r="F197" s="338"/>
      <c r="G197" s="323">
        <f>SUM(G198)</f>
        <v>0</v>
      </c>
    </row>
    <row r="198" spans="1:7" s="319" customFormat="1" ht="25.5" hidden="1" customHeight="1" x14ac:dyDescent="0.2">
      <c r="A198" s="315" t="s">
        <v>434</v>
      </c>
      <c r="B198" s="317" t="s">
        <v>707</v>
      </c>
      <c r="C198" s="328" t="s">
        <v>498</v>
      </c>
      <c r="D198" s="328" t="s">
        <v>371</v>
      </c>
      <c r="E198" s="328" t="s">
        <v>505</v>
      </c>
      <c r="F198" s="328" t="s">
        <v>435</v>
      </c>
      <c r="G198" s="318">
        <v>0</v>
      </c>
    </row>
    <row r="199" spans="1:7" s="319" customFormat="1" ht="39" hidden="1" customHeight="1" x14ac:dyDescent="0.2">
      <c r="A199" s="320" t="s">
        <v>761</v>
      </c>
      <c r="B199" s="322" t="s">
        <v>707</v>
      </c>
      <c r="C199" s="338" t="s">
        <v>498</v>
      </c>
      <c r="D199" s="338" t="s">
        <v>371</v>
      </c>
      <c r="E199" s="338" t="s">
        <v>762</v>
      </c>
      <c r="F199" s="328"/>
      <c r="G199" s="318">
        <f>SUM(G200)</f>
        <v>0</v>
      </c>
    </row>
    <row r="200" spans="1:7" s="319" customFormat="1" ht="25.5" hidden="1" customHeight="1" x14ac:dyDescent="0.2">
      <c r="A200" s="315" t="s">
        <v>434</v>
      </c>
      <c r="B200" s="322" t="s">
        <v>707</v>
      </c>
      <c r="C200" s="338" t="s">
        <v>498</v>
      </c>
      <c r="D200" s="338" t="s">
        <v>371</v>
      </c>
      <c r="E200" s="338" t="s">
        <v>762</v>
      </c>
      <c r="F200" s="328" t="s">
        <v>435</v>
      </c>
      <c r="G200" s="318"/>
    </row>
    <row r="201" spans="1:7" ht="15.95" customHeight="1" x14ac:dyDescent="0.2">
      <c r="A201" s="374" t="s">
        <v>506</v>
      </c>
      <c r="B201" s="307" t="s">
        <v>707</v>
      </c>
      <c r="C201" s="306" t="s">
        <v>498</v>
      </c>
      <c r="D201" s="306" t="s">
        <v>373</v>
      </c>
      <c r="E201" s="306"/>
      <c r="F201" s="306"/>
      <c r="G201" s="308">
        <f>SUM(G202+G204+G208+G210+G212+G214+G206)</f>
        <v>245511.47</v>
      </c>
    </row>
    <row r="202" spans="1:7" s="319" customFormat="1" ht="29.25" customHeight="1" x14ac:dyDescent="0.2">
      <c r="A202" s="315" t="s">
        <v>713</v>
      </c>
      <c r="B202" s="317" t="s">
        <v>707</v>
      </c>
      <c r="C202" s="317" t="s">
        <v>498</v>
      </c>
      <c r="D202" s="317" t="s">
        <v>373</v>
      </c>
      <c r="E202" s="317" t="s">
        <v>428</v>
      </c>
      <c r="F202" s="317"/>
      <c r="G202" s="358">
        <f>SUM(G203)</f>
        <v>563</v>
      </c>
    </row>
    <row r="203" spans="1:7" s="327" customFormat="1" ht="27" customHeight="1" x14ac:dyDescent="0.2">
      <c r="A203" s="320" t="s">
        <v>434</v>
      </c>
      <c r="B203" s="322" t="s">
        <v>707</v>
      </c>
      <c r="C203" s="322" t="s">
        <v>498</v>
      </c>
      <c r="D203" s="322" t="s">
        <v>373</v>
      </c>
      <c r="E203" s="322" t="s">
        <v>428</v>
      </c>
      <c r="F203" s="322" t="s">
        <v>435</v>
      </c>
      <c r="G203" s="355">
        <v>563</v>
      </c>
    </row>
    <row r="204" spans="1:7" s="319" customFormat="1" ht="27" customHeight="1" x14ac:dyDescent="0.2">
      <c r="A204" s="375" t="s">
        <v>759</v>
      </c>
      <c r="B204" s="317" t="s">
        <v>707</v>
      </c>
      <c r="C204" s="328" t="s">
        <v>498</v>
      </c>
      <c r="D204" s="328" t="s">
        <v>373</v>
      </c>
      <c r="E204" s="328" t="s">
        <v>507</v>
      </c>
      <c r="F204" s="328"/>
      <c r="G204" s="318">
        <f>SUM(G205)</f>
        <v>38930</v>
      </c>
    </row>
    <row r="205" spans="1:7" s="327" customFormat="1" ht="24.75" customHeight="1" x14ac:dyDescent="0.2">
      <c r="A205" s="320" t="s">
        <v>434</v>
      </c>
      <c r="B205" s="338" t="s">
        <v>707</v>
      </c>
      <c r="C205" s="338" t="s">
        <v>498</v>
      </c>
      <c r="D205" s="338" t="s">
        <v>373</v>
      </c>
      <c r="E205" s="338" t="s">
        <v>507</v>
      </c>
      <c r="F205" s="338" t="s">
        <v>435</v>
      </c>
      <c r="G205" s="323">
        <v>38930</v>
      </c>
    </row>
    <row r="206" spans="1:7" s="319" customFormat="1" ht="38.25" customHeight="1" x14ac:dyDescent="0.2">
      <c r="A206" s="315" t="s">
        <v>508</v>
      </c>
      <c r="B206" s="328" t="s">
        <v>707</v>
      </c>
      <c r="C206" s="328" t="s">
        <v>498</v>
      </c>
      <c r="D206" s="328" t="s">
        <v>373</v>
      </c>
      <c r="E206" s="328" t="s">
        <v>509</v>
      </c>
      <c r="F206" s="328"/>
      <c r="G206" s="318">
        <f>SUM(G207)</f>
        <v>15121.54</v>
      </c>
    </row>
    <row r="207" spans="1:7" s="327" customFormat="1" ht="24.75" customHeight="1" x14ac:dyDescent="0.2">
      <c r="A207" s="320" t="s">
        <v>434</v>
      </c>
      <c r="B207" s="338" t="s">
        <v>707</v>
      </c>
      <c r="C207" s="338" t="s">
        <v>498</v>
      </c>
      <c r="D207" s="338" t="s">
        <v>373</v>
      </c>
      <c r="E207" s="338" t="s">
        <v>509</v>
      </c>
      <c r="F207" s="338" t="s">
        <v>435</v>
      </c>
      <c r="G207" s="323">
        <v>15121.54</v>
      </c>
    </row>
    <row r="208" spans="1:7" s="319" customFormat="1" ht="118.15" customHeight="1" x14ac:dyDescent="0.2">
      <c r="A208" s="376" t="s">
        <v>760</v>
      </c>
      <c r="B208" s="317" t="s">
        <v>707</v>
      </c>
      <c r="C208" s="328" t="s">
        <v>498</v>
      </c>
      <c r="D208" s="328" t="s">
        <v>373</v>
      </c>
      <c r="E208" s="328" t="s">
        <v>510</v>
      </c>
      <c r="F208" s="328"/>
      <c r="G208" s="318">
        <f>SUM(G209)</f>
        <v>110500</v>
      </c>
    </row>
    <row r="209" spans="1:7" s="327" customFormat="1" ht="25.5" customHeight="1" x14ac:dyDescent="0.2">
      <c r="A209" s="320" t="s">
        <v>434</v>
      </c>
      <c r="B209" s="322" t="s">
        <v>707</v>
      </c>
      <c r="C209" s="338" t="s">
        <v>498</v>
      </c>
      <c r="D209" s="338" t="s">
        <v>373</v>
      </c>
      <c r="E209" s="338" t="s">
        <v>510</v>
      </c>
      <c r="F209" s="338" t="s">
        <v>435</v>
      </c>
      <c r="G209" s="323">
        <v>110500</v>
      </c>
    </row>
    <row r="210" spans="1:7" ht="24.75" customHeight="1" x14ac:dyDescent="0.2">
      <c r="A210" s="375" t="s">
        <v>759</v>
      </c>
      <c r="B210" s="322" t="s">
        <v>707</v>
      </c>
      <c r="C210" s="338" t="s">
        <v>498</v>
      </c>
      <c r="D210" s="338" t="s">
        <v>511</v>
      </c>
      <c r="E210" s="338" t="s">
        <v>512</v>
      </c>
      <c r="F210" s="338"/>
      <c r="G210" s="323">
        <f>SUM(G211)</f>
        <v>17902.46</v>
      </c>
    </row>
    <row r="211" spans="1:7" ht="25.5" customHeight="1" x14ac:dyDescent="0.2">
      <c r="A211" s="320" t="s">
        <v>434</v>
      </c>
      <c r="B211" s="317" t="s">
        <v>707</v>
      </c>
      <c r="C211" s="317" t="s">
        <v>498</v>
      </c>
      <c r="D211" s="317" t="s">
        <v>373</v>
      </c>
      <c r="E211" s="317" t="s">
        <v>512</v>
      </c>
      <c r="F211" s="317" t="s">
        <v>435</v>
      </c>
      <c r="G211" s="318">
        <v>17902.46</v>
      </c>
    </row>
    <row r="212" spans="1:7" ht="118.15" customHeight="1" x14ac:dyDescent="0.2">
      <c r="A212" s="376" t="s">
        <v>760</v>
      </c>
      <c r="B212" s="321" t="s">
        <v>707</v>
      </c>
      <c r="C212" s="322" t="s">
        <v>498</v>
      </c>
      <c r="D212" s="322" t="s">
        <v>373</v>
      </c>
      <c r="E212" s="322" t="s">
        <v>513</v>
      </c>
      <c r="F212" s="322"/>
      <c r="G212" s="355">
        <f>SUM(G213)</f>
        <v>62494.47</v>
      </c>
    </row>
    <row r="213" spans="1:7" ht="25.5" customHeight="1" x14ac:dyDescent="0.2">
      <c r="A213" s="320" t="s">
        <v>434</v>
      </c>
      <c r="B213" s="328" t="s">
        <v>707</v>
      </c>
      <c r="C213" s="317" t="s">
        <v>498</v>
      </c>
      <c r="D213" s="317" t="s">
        <v>373</v>
      </c>
      <c r="E213" s="317" t="s">
        <v>513</v>
      </c>
      <c r="F213" s="317" t="s">
        <v>435</v>
      </c>
      <c r="G213" s="358">
        <v>62494.47</v>
      </c>
    </row>
    <row r="214" spans="1:7" s="319" customFormat="1" ht="25.5" hidden="1" customHeight="1" x14ac:dyDescent="0.2">
      <c r="A214" s="315" t="s">
        <v>736</v>
      </c>
      <c r="B214" s="328" t="s">
        <v>707</v>
      </c>
      <c r="C214" s="317" t="s">
        <v>498</v>
      </c>
      <c r="D214" s="317" t="s">
        <v>373</v>
      </c>
      <c r="E214" s="317" t="s">
        <v>737</v>
      </c>
      <c r="F214" s="317"/>
      <c r="G214" s="358">
        <f>SUM(G215)</f>
        <v>0</v>
      </c>
    </row>
    <row r="215" spans="1:7" ht="25.5" hidden="1" customHeight="1" x14ac:dyDescent="0.2">
      <c r="A215" s="320" t="s">
        <v>709</v>
      </c>
      <c r="B215" s="338" t="s">
        <v>707</v>
      </c>
      <c r="C215" s="322" t="s">
        <v>498</v>
      </c>
      <c r="D215" s="322" t="s">
        <v>373</v>
      </c>
      <c r="E215" s="322" t="s">
        <v>737</v>
      </c>
      <c r="F215" s="317" t="s">
        <v>384</v>
      </c>
      <c r="G215" s="358"/>
    </row>
    <row r="216" spans="1:7" s="337" customFormat="1" ht="15.6" customHeight="1" x14ac:dyDescent="0.2">
      <c r="A216" s="305" t="s">
        <v>514</v>
      </c>
      <c r="B216" s="307" t="s">
        <v>707</v>
      </c>
      <c r="C216" s="307" t="s">
        <v>498</v>
      </c>
      <c r="D216" s="307" t="s">
        <v>380</v>
      </c>
      <c r="E216" s="306"/>
      <c r="F216" s="306"/>
      <c r="G216" s="308">
        <f>SUM(G220+G225+G217+G223)</f>
        <v>48046.2</v>
      </c>
    </row>
    <row r="217" spans="1:7" s="337" customFormat="1" ht="36.75" hidden="1" customHeight="1" x14ac:dyDescent="0.2">
      <c r="A217" s="320" t="s">
        <v>504</v>
      </c>
      <c r="B217" s="322" t="s">
        <v>707</v>
      </c>
      <c r="C217" s="338" t="s">
        <v>498</v>
      </c>
      <c r="D217" s="338" t="s">
        <v>380</v>
      </c>
      <c r="E217" s="338" t="s">
        <v>505</v>
      </c>
      <c r="F217" s="338"/>
      <c r="G217" s="323">
        <f>SUM(G218:G219)</f>
        <v>0</v>
      </c>
    </row>
    <row r="218" spans="1:7" s="337" customFormat="1" ht="23.25" hidden="1" customHeight="1" x14ac:dyDescent="0.2">
      <c r="A218" s="315" t="s">
        <v>434</v>
      </c>
      <c r="B218" s="317" t="s">
        <v>707</v>
      </c>
      <c r="C218" s="328" t="s">
        <v>498</v>
      </c>
      <c r="D218" s="328" t="s">
        <v>380</v>
      </c>
      <c r="E218" s="328" t="s">
        <v>505</v>
      </c>
      <c r="F218" s="328" t="s">
        <v>435</v>
      </c>
      <c r="G218" s="318"/>
    </row>
    <row r="219" spans="1:7" s="337" customFormat="1" ht="24.75" hidden="1" customHeight="1" x14ac:dyDescent="0.2">
      <c r="A219" s="315" t="s">
        <v>434</v>
      </c>
      <c r="B219" s="317" t="s">
        <v>707</v>
      </c>
      <c r="C219" s="328" t="s">
        <v>498</v>
      </c>
      <c r="D219" s="328" t="s">
        <v>380</v>
      </c>
      <c r="E219" s="328" t="s">
        <v>762</v>
      </c>
      <c r="F219" s="328" t="s">
        <v>435</v>
      </c>
      <c r="G219" s="318"/>
    </row>
    <row r="220" spans="1:7" ht="26.25" customHeight="1" x14ac:dyDescent="0.2">
      <c r="A220" s="375" t="s">
        <v>759</v>
      </c>
      <c r="B220" s="377">
        <v>510</v>
      </c>
      <c r="C220" s="317" t="s">
        <v>498</v>
      </c>
      <c r="D220" s="317" t="s">
        <v>380</v>
      </c>
      <c r="E220" s="328" t="s">
        <v>516</v>
      </c>
      <c r="F220" s="328"/>
      <c r="G220" s="318">
        <f>SUM(G222+G221)</f>
        <v>47869.2</v>
      </c>
    </row>
    <row r="221" spans="1:7" ht="26.25" hidden="1" customHeight="1" x14ac:dyDescent="0.2">
      <c r="A221" s="320" t="s">
        <v>709</v>
      </c>
      <c r="B221" s="378">
        <v>510</v>
      </c>
      <c r="C221" s="322" t="s">
        <v>498</v>
      </c>
      <c r="D221" s="322" t="s">
        <v>380</v>
      </c>
      <c r="E221" s="322" t="s">
        <v>516</v>
      </c>
      <c r="F221" s="338" t="s">
        <v>384</v>
      </c>
      <c r="G221" s="318"/>
    </row>
    <row r="222" spans="1:7" ht="25.15" customHeight="1" x14ac:dyDescent="0.2">
      <c r="A222" s="320" t="s">
        <v>434</v>
      </c>
      <c r="B222" s="378">
        <v>510</v>
      </c>
      <c r="C222" s="322" t="s">
        <v>498</v>
      </c>
      <c r="D222" s="322" t="s">
        <v>380</v>
      </c>
      <c r="E222" s="322" t="s">
        <v>516</v>
      </c>
      <c r="F222" s="322" t="s">
        <v>435</v>
      </c>
      <c r="G222" s="323">
        <v>47869.2</v>
      </c>
    </row>
    <row r="223" spans="1:7" ht="37.5" customHeight="1" x14ac:dyDescent="0.2">
      <c r="A223" s="315" t="s">
        <v>504</v>
      </c>
      <c r="B223" s="377">
        <v>510</v>
      </c>
      <c r="C223" s="317" t="s">
        <v>498</v>
      </c>
      <c r="D223" s="317" t="s">
        <v>380</v>
      </c>
      <c r="E223" s="317" t="s">
        <v>515</v>
      </c>
      <c r="F223" s="317"/>
      <c r="G223" s="318">
        <f>SUM(G224)</f>
        <v>10</v>
      </c>
    </row>
    <row r="224" spans="1:7" ht="25.15" customHeight="1" x14ac:dyDescent="0.2">
      <c r="A224" s="320" t="s">
        <v>434</v>
      </c>
      <c r="B224" s="377">
        <v>510</v>
      </c>
      <c r="C224" s="317" t="s">
        <v>498</v>
      </c>
      <c r="D224" s="317" t="s">
        <v>380</v>
      </c>
      <c r="E224" s="317" t="s">
        <v>515</v>
      </c>
      <c r="F224" s="322" t="s">
        <v>435</v>
      </c>
      <c r="G224" s="323">
        <v>10</v>
      </c>
    </row>
    <row r="225" spans="1:7" ht="25.5" customHeight="1" x14ac:dyDescent="0.2">
      <c r="A225" s="315" t="s">
        <v>713</v>
      </c>
      <c r="B225" s="342" t="s">
        <v>707</v>
      </c>
      <c r="C225" s="379" t="s">
        <v>498</v>
      </c>
      <c r="D225" s="379" t="s">
        <v>380</v>
      </c>
      <c r="E225" s="379" t="s">
        <v>428</v>
      </c>
      <c r="F225" s="379"/>
      <c r="G225" s="380">
        <f>SUM(G226)</f>
        <v>167</v>
      </c>
    </row>
    <row r="226" spans="1:7" ht="27.75" customHeight="1" x14ac:dyDescent="0.2">
      <c r="A226" s="320" t="s">
        <v>434</v>
      </c>
      <c r="B226" s="342" t="s">
        <v>707</v>
      </c>
      <c r="C226" s="381" t="s">
        <v>498</v>
      </c>
      <c r="D226" s="381" t="s">
        <v>380</v>
      </c>
      <c r="E226" s="381" t="s">
        <v>428</v>
      </c>
      <c r="F226" s="381" t="s">
        <v>435</v>
      </c>
      <c r="G226" s="382">
        <v>167</v>
      </c>
    </row>
    <row r="227" spans="1:7" ht="15" customHeight="1" x14ac:dyDescent="0.2">
      <c r="A227" s="374" t="s">
        <v>763</v>
      </c>
      <c r="B227" s="307" t="s">
        <v>707</v>
      </c>
      <c r="C227" s="306" t="s">
        <v>498</v>
      </c>
      <c r="D227" s="306" t="s">
        <v>498</v>
      </c>
      <c r="E227" s="306"/>
      <c r="F227" s="306"/>
      <c r="G227" s="308">
        <f>SUM(G232+G230+G228)</f>
        <v>4526.78</v>
      </c>
    </row>
    <row r="228" spans="1:7" s="346" customFormat="1" ht="14.25" customHeight="1" x14ac:dyDescent="0.25">
      <c r="A228" s="352" t="s">
        <v>617</v>
      </c>
      <c r="B228" s="312" t="s">
        <v>707</v>
      </c>
      <c r="C228" s="325" t="s">
        <v>498</v>
      </c>
      <c r="D228" s="325" t="s">
        <v>498</v>
      </c>
      <c r="E228" s="325" t="s">
        <v>520</v>
      </c>
      <c r="F228" s="325"/>
      <c r="G228" s="313">
        <f>SUM(G229)</f>
        <v>2433</v>
      </c>
    </row>
    <row r="229" spans="1:7" ht="25.5" customHeight="1" x14ac:dyDescent="0.2">
      <c r="A229" s="315" t="s">
        <v>434</v>
      </c>
      <c r="B229" s="317" t="s">
        <v>707</v>
      </c>
      <c r="C229" s="328" t="s">
        <v>498</v>
      </c>
      <c r="D229" s="328" t="s">
        <v>498</v>
      </c>
      <c r="E229" s="328" t="s">
        <v>520</v>
      </c>
      <c r="F229" s="328" t="s">
        <v>435</v>
      </c>
      <c r="G229" s="318">
        <v>2433</v>
      </c>
    </row>
    <row r="230" spans="1:7" ht="27.75" customHeight="1" x14ac:dyDescent="0.25">
      <c r="A230" s="352" t="s">
        <v>617</v>
      </c>
      <c r="B230" s="325" t="s">
        <v>707</v>
      </c>
      <c r="C230" s="325" t="s">
        <v>498</v>
      </c>
      <c r="D230" s="325" t="s">
        <v>498</v>
      </c>
      <c r="E230" s="325" t="s">
        <v>522</v>
      </c>
      <c r="F230" s="325"/>
      <c r="G230" s="313">
        <f>SUM(G231)</f>
        <v>1193.78</v>
      </c>
    </row>
    <row r="231" spans="1:7" ht="25.5" customHeight="1" x14ac:dyDescent="0.2">
      <c r="A231" s="315" t="s">
        <v>434</v>
      </c>
      <c r="B231" s="328" t="s">
        <v>707</v>
      </c>
      <c r="C231" s="328" t="s">
        <v>498</v>
      </c>
      <c r="D231" s="328" t="s">
        <v>498</v>
      </c>
      <c r="E231" s="328" t="s">
        <v>522</v>
      </c>
      <c r="F231" s="328" t="s">
        <v>435</v>
      </c>
      <c r="G231" s="318">
        <v>1193.78</v>
      </c>
    </row>
    <row r="232" spans="1:7" ht="20.45" customHeight="1" x14ac:dyDescent="0.25">
      <c r="A232" s="310" t="s">
        <v>425</v>
      </c>
      <c r="B232" s="312" t="s">
        <v>707</v>
      </c>
      <c r="C232" s="325" t="s">
        <v>498</v>
      </c>
      <c r="D232" s="325" t="s">
        <v>498</v>
      </c>
      <c r="E232" s="325" t="s">
        <v>426</v>
      </c>
      <c r="F232" s="325"/>
      <c r="G232" s="313">
        <f>SUM(G235+G233)</f>
        <v>900</v>
      </c>
    </row>
    <row r="233" spans="1:7" ht="24.75" customHeight="1" x14ac:dyDescent="0.2">
      <c r="A233" s="320" t="s">
        <v>523</v>
      </c>
      <c r="B233" s="342" t="s">
        <v>707</v>
      </c>
      <c r="C233" s="338" t="s">
        <v>498</v>
      </c>
      <c r="D233" s="338" t="s">
        <v>498</v>
      </c>
      <c r="E233" s="338" t="s">
        <v>524</v>
      </c>
      <c r="F233" s="338"/>
      <c r="G233" s="323">
        <f>SUM(G234)</f>
        <v>650</v>
      </c>
    </row>
    <row r="234" spans="1:7" ht="24" customHeight="1" x14ac:dyDescent="0.2">
      <c r="A234" s="315" t="s">
        <v>434</v>
      </c>
      <c r="B234" s="317" t="s">
        <v>707</v>
      </c>
      <c r="C234" s="328" t="s">
        <v>498</v>
      </c>
      <c r="D234" s="328" t="s">
        <v>498</v>
      </c>
      <c r="E234" s="328" t="s">
        <v>524</v>
      </c>
      <c r="F234" s="328" t="s">
        <v>435</v>
      </c>
      <c r="G234" s="318">
        <v>650</v>
      </c>
    </row>
    <row r="235" spans="1:7" s="327" customFormat="1" ht="17.25" customHeight="1" x14ac:dyDescent="0.2">
      <c r="A235" s="347" t="s">
        <v>525</v>
      </c>
      <c r="B235" s="322" t="s">
        <v>707</v>
      </c>
      <c r="C235" s="338" t="s">
        <v>498</v>
      </c>
      <c r="D235" s="338" t="s">
        <v>498</v>
      </c>
      <c r="E235" s="322" t="s">
        <v>526</v>
      </c>
      <c r="F235" s="322"/>
      <c r="G235" s="355">
        <f>SUM(G236+G237)</f>
        <v>250</v>
      </c>
    </row>
    <row r="236" spans="1:7" s="319" customFormat="1" ht="26.25" customHeight="1" x14ac:dyDescent="0.2">
      <c r="A236" s="315" t="s">
        <v>709</v>
      </c>
      <c r="B236" s="317" t="s">
        <v>707</v>
      </c>
      <c r="C236" s="328" t="s">
        <v>498</v>
      </c>
      <c r="D236" s="328" t="s">
        <v>498</v>
      </c>
      <c r="E236" s="328" t="s">
        <v>526</v>
      </c>
      <c r="F236" s="317" t="s">
        <v>384</v>
      </c>
      <c r="G236" s="358">
        <v>250</v>
      </c>
    </row>
    <row r="237" spans="1:7" s="319" customFormat="1" ht="26.25" hidden="1" customHeight="1" x14ac:dyDescent="0.2">
      <c r="A237" s="315" t="s">
        <v>434</v>
      </c>
      <c r="B237" s="317" t="s">
        <v>707</v>
      </c>
      <c r="C237" s="328" t="s">
        <v>498</v>
      </c>
      <c r="D237" s="328" t="s">
        <v>498</v>
      </c>
      <c r="E237" s="328" t="s">
        <v>526</v>
      </c>
      <c r="F237" s="317" t="s">
        <v>435</v>
      </c>
      <c r="G237" s="358"/>
    </row>
    <row r="238" spans="1:7" ht="18" customHeight="1" x14ac:dyDescent="0.2">
      <c r="A238" s="374" t="s">
        <v>527</v>
      </c>
      <c r="B238" s="307" t="s">
        <v>707</v>
      </c>
      <c r="C238" s="306" t="s">
        <v>498</v>
      </c>
      <c r="D238" s="306" t="s">
        <v>457</v>
      </c>
      <c r="E238" s="306"/>
      <c r="F238" s="306"/>
      <c r="G238" s="308">
        <f>SUM(G239)</f>
        <v>450</v>
      </c>
    </row>
    <row r="239" spans="1:7" ht="17.45" customHeight="1" x14ac:dyDescent="0.25">
      <c r="A239" s="310" t="s">
        <v>425</v>
      </c>
      <c r="B239" s="372">
        <v>510</v>
      </c>
      <c r="C239" s="325" t="s">
        <v>498</v>
      </c>
      <c r="D239" s="325" t="s">
        <v>457</v>
      </c>
      <c r="E239" s="312" t="s">
        <v>426</v>
      </c>
      <c r="F239" s="312"/>
      <c r="G239" s="313">
        <f>SUM(G242+G240)</f>
        <v>450</v>
      </c>
    </row>
    <row r="240" spans="1:7" ht="37.9" customHeight="1" x14ac:dyDescent="0.2">
      <c r="A240" s="320" t="s">
        <v>764</v>
      </c>
      <c r="B240" s="342" t="s">
        <v>707</v>
      </c>
      <c r="C240" s="322" t="s">
        <v>498</v>
      </c>
      <c r="D240" s="322" t="s">
        <v>457</v>
      </c>
      <c r="E240" s="322" t="s">
        <v>524</v>
      </c>
      <c r="F240" s="322"/>
      <c r="G240" s="355">
        <f>SUM(G241)</f>
        <v>100</v>
      </c>
    </row>
    <row r="241" spans="1:7" ht="25.5" customHeight="1" x14ac:dyDescent="0.2">
      <c r="A241" s="315" t="s">
        <v>434</v>
      </c>
      <c r="B241" s="317" t="s">
        <v>707</v>
      </c>
      <c r="C241" s="328" t="s">
        <v>498</v>
      </c>
      <c r="D241" s="328" t="s">
        <v>457</v>
      </c>
      <c r="E241" s="317" t="s">
        <v>524</v>
      </c>
      <c r="F241" s="317" t="s">
        <v>435</v>
      </c>
      <c r="G241" s="358">
        <v>100</v>
      </c>
    </row>
    <row r="242" spans="1:7" s="327" customFormat="1" ht="24" customHeight="1" x14ac:dyDescent="0.2">
      <c r="A242" s="347" t="s">
        <v>759</v>
      </c>
      <c r="B242" s="338" t="s">
        <v>707</v>
      </c>
      <c r="C242" s="338" t="s">
        <v>498</v>
      </c>
      <c r="D242" s="338" t="s">
        <v>457</v>
      </c>
      <c r="E242" s="338" t="s">
        <v>529</v>
      </c>
      <c r="F242" s="338"/>
      <c r="G242" s="323">
        <f>SUM(G243+G244)</f>
        <v>350</v>
      </c>
    </row>
    <row r="243" spans="1:7" s="319" customFormat="1" ht="24" customHeight="1" x14ac:dyDescent="0.2">
      <c r="A243" s="315" t="s">
        <v>709</v>
      </c>
      <c r="B243" s="328" t="s">
        <v>707</v>
      </c>
      <c r="C243" s="328" t="s">
        <v>498</v>
      </c>
      <c r="D243" s="328" t="s">
        <v>457</v>
      </c>
      <c r="E243" s="328" t="s">
        <v>529</v>
      </c>
      <c r="F243" s="328" t="s">
        <v>384</v>
      </c>
      <c r="G243" s="318">
        <v>350</v>
      </c>
    </row>
    <row r="244" spans="1:7" s="319" customFormat="1" ht="25.9" hidden="1" customHeight="1" x14ac:dyDescent="0.2">
      <c r="A244" s="315" t="s">
        <v>434</v>
      </c>
      <c r="B244" s="328" t="s">
        <v>707</v>
      </c>
      <c r="C244" s="328" t="s">
        <v>498</v>
      </c>
      <c r="D244" s="328" t="s">
        <v>457</v>
      </c>
      <c r="E244" s="328" t="s">
        <v>529</v>
      </c>
      <c r="F244" s="328" t="s">
        <v>435</v>
      </c>
      <c r="G244" s="318"/>
    </row>
    <row r="245" spans="1:7" ht="18" customHeight="1" x14ac:dyDescent="0.25">
      <c r="A245" s="353" t="s">
        <v>530</v>
      </c>
      <c r="B245" s="332" t="s">
        <v>707</v>
      </c>
      <c r="C245" s="349" t="s">
        <v>453</v>
      </c>
      <c r="D245" s="349"/>
      <c r="E245" s="349"/>
      <c r="F245" s="349"/>
      <c r="G245" s="350">
        <f>SUM(G246+G259)</f>
        <v>39205.9</v>
      </c>
    </row>
    <row r="246" spans="1:7" ht="15.75" customHeight="1" x14ac:dyDescent="0.2">
      <c r="A246" s="324" t="s">
        <v>531</v>
      </c>
      <c r="B246" s="307" t="s">
        <v>707</v>
      </c>
      <c r="C246" s="303" t="s">
        <v>453</v>
      </c>
      <c r="D246" s="303" t="s">
        <v>371</v>
      </c>
      <c r="E246" s="303"/>
      <c r="F246" s="303"/>
      <c r="G246" s="304">
        <f>SUM(G252+G247+G250)</f>
        <v>37005.9</v>
      </c>
    </row>
    <row r="247" spans="1:7" s="319" customFormat="1" ht="19.899999999999999" customHeight="1" x14ac:dyDescent="0.25">
      <c r="A247" s="310" t="s">
        <v>532</v>
      </c>
      <c r="B247" s="312" t="s">
        <v>707</v>
      </c>
      <c r="C247" s="325" t="s">
        <v>453</v>
      </c>
      <c r="D247" s="325" t="s">
        <v>371</v>
      </c>
      <c r="E247" s="325"/>
      <c r="F247" s="325"/>
      <c r="G247" s="313">
        <f>SUM(G249+G248)</f>
        <v>299.89999999999998</v>
      </c>
    </row>
    <row r="248" spans="1:7" s="319" customFormat="1" ht="26.25" customHeight="1" x14ac:dyDescent="0.2">
      <c r="A248" s="315" t="s">
        <v>434</v>
      </c>
      <c r="B248" s="317" t="s">
        <v>707</v>
      </c>
      <c r="C248" s="328" t="s">
        <v>453</v>
      </c>
      <c r="D248" s="328" t="s">
        <v>371</v>
      </c>
      <c r="E248" s="328" t="s">
        <v>533</v>
      </c>
      <c r="F248" s="328" t="s">
        <v>435</v>
      </c>
      <c r="G248" s="318">
        <v>299.89999999999998</v>
      </c>
    </row>
    <row r="249" spans="1:7" ht="25.9" hidden="1" customHeight="1" x14ac:dyDescent="0.2">
      <c r="A249" s="315" t="s">
        <v>434</v>
      </c>
      <c r="B249" s="317" t="s">
        <v>707</v>
      </c>
      <c r="C249" s="328" t="s">
        <v>453</v>
      </c>
      <c r="D249" s="328" t="s">
        <v>371</v>
      </c>
      <c r="E249" s="328" t="s">
        <v>765</v>
      </c>
      <c r="F249" s="328" t="s">
        <v>435</v>
      </c>
      <c r="G249" s="318"/>
    </row>
    <row r="250" spans="1:7" ht="41.25" customHeight="1" x14ac:dyDescent="0.25">
      <c r="A250" s="310" t="s">
        <v>713</v>
      </c>
      <c r="B250" s="312" t="s">
        <v>707</v>
      </c>
      <c r="C250" s="325" t="s">
        <v>453</v>
      </c>
      <c r="D250" s="325" t="s">
        <v>371</v>
      </c>
      <c r="E250" s="325" t="s">
        <v>428</v>
      </c>
      <c r="F250" s="325"/>
      <c r="G250" s="313">
        <f>SUM(G251)</f>
        <v>90</v>
      </c>
    </row>
    <row r="251" spans="1:7" ht="25.9" customHeight="1" x14ac:dyDescent="0.2">
      <c r="A251" s="315" t="s">
        <v>434</v>
      </c>
      <c r="B251" s="317" t="s">
        <v>707</v>
      </c>
      <c r="C251" s="328" t="s">
        <v>453</v>
      </c>
      <c r="D251" s="328" t="s">
        <v>371</v>
      </c>
      <c r="E251" s="328" t="s">
        <v>428</v>
      </c>
      <c r="F251" s="328" t="s">
        <v>435</v>
      </c>
      <c r="G251" s="318">
        <v>90</v>
      </c>
    </row>
    <row r="252" spans="1:7" s="346" customFormat="1" ht="39" customHeight="1" x14ac:dyDescent="0.25">
      <c r="A252" s="352" t="s">
        <v>534</v>
      </c>
      <c r="B252" s="312" t="s">
        <v>707</v>
      </c>
      <c r="C252" s="325" t="s">
        <v>453</v>
      </c>
      <c r="D252" s="325" t="s">
        <v>371</v>
      </c>
      <c r="E252" s="325" t="s">
        <v>536</v>
      </c>
      <c r="F252" s="325"/>
      <c r="G252" s="313">
        <f>SUM(G253+G255+G257)</f>
        <v>36616</v>
      </c>
    </row>
    <row r="253" spans="1:7" ht="15.75" customHeight="1" x14ac:dyDescent="0.25">
      <c r="A253" s="310" t="s">
        <v>537</v>
      </c>
      <c r="B253" s="312" t="s">
        <v>707</v>
      </c>
      <c r="C253" s="325" t="s">
        <v>453</v>
      </c>
      <c r="D253" s="325" t="s">
        <v>371</v>
      </c>
      <c r="E253" s="325" t="s">
        <v>538</v>
      </c>
      <c r="F253" s="325"/>
      <c r="G253" s="313">
        <f>SUM(G254)</f>
        <v>17400</v>
      </c>
    </row>
    <row r="254" spans="1:7" ht="27" customHeight="1" x14ac:dyDescent="0.2">
      <c r="A254" s="315" t="s">
        <v>434</v>
      </c>
      <c r="B254" s="328" t="s">
        <v>707</v>
      </c>
      <c r="C254" s="328" t="s">
        <v>453</v>
      </c>
      <c r="D254" s="328" t="s">
        <v>371</v>
      </c>
      <c r="E254" s="328" t="s">
        <v>538</v>
      </c>
      <c r="F254" s="328" t="s">
        <v>435</v>
      </c>
      <c r="G254" s="318">
        <v>17400</v>
      </c>
    </row>
    <row r="255" spans="1:7" ht="15.75" customHeight="1" x14ac:dyDescent="0.25">
      <c r="A255" s="310" t="s">
        <v>539</v>
      </c>
      <c r="B255" s="372">
        <v>510</v>
      </c>
      <c r="C255" s="325" t="s">
        <v>453</v>
      </c>
      <c r="D255" s="325" t="s">
        <v>371</v>
      </c>
      <c r="E255" s="325" t="s">
        <v>540</v>
      </c>
      <c r="F255" s="325"/>
      <c r="G255" s="313">
        <f>SUM(G256)</f>
        <v>2600</v>
      </c>
    </row>
    <row r="256" spans="1:7" ht="26.25" customHeight="1" x14ac:dyDescent="0.2">
      <c r="A256" s="315" t="s">
        <v>434</v>
      </c>
      <c r="B256" s="317" t="s">
        <v>707</v>
      </c>
      <c r="C256" s="328" t="s">
        <v>453</v>
      </c>
      <c r="D256" s="328" t="s">
        <v>371</v>
      </c>
      <c r="E256" s="328" t="s">
        <v>540</v>
      </c>
      <c r="F256" s="328" t="s">
        <v>435</v>
      </c>
      <c r="G256" s="318">
        <v>2600</v>
      </c>
    </row>
    <row r="257" spans="1:7" ht="16.5" customHeight="1" x14ac:dyDescent="0.25">
      <c r="A257" s="310" t="s">
        <v>541</v>
      </c>
      <c r="B257" s="325" t="s">
        <v>707</v>
      </c>
      <c r="C257" s="325" t="s">
        <v>453</v>
      </c>
      <c r="D257" s="325" t="s">
        <v>371</v>
      </c>
      <c r="E257" s="325" t="s">
        <v>542</v>
      </c>
      <c r="F257" s="325"/>
      <c r="G257" s="313">
        <f>SUM(G258)</f>
        <v>16616</v>
      </c>
    </row>
    <row r="258" spans="1:7" ht="25.5" customHeight="1" x14ac:dyDescent="0.2">
      <c r="A258" s="315" t="s">
        <v>434</v>
      </c>
      <c r="B258" s="377">
        <v>510</v>
      </c>
      <c r="C258" s="328" t="s">
        <v>453</v>
      </c>
      <c r="D258" s="328" t="s">
        <v>371</v>
      </c>
      <c r="E258" s="328" t="s">
        <v>542</v>
      </c>
      <c r="F258" s="328" t="s">
        <v>435</v>
      </c>
      <c r="G258" s="318">
        <v>16616</v>
      </c>
    </row>
    <row r="259" spans="1:7" ht="24" customHeight="1" x14ac:dyDescent="0.2">
      <c r="A259" s="383" t="s">
        <v>766</v>
      </c>
      <c r="B259" s="307" t="s">
        <v>707</v>
      </c>
      <c r="C259" s="306" t="s">
        <v>453</v>
      </c>
      <c r="D259" s="306" t="s">
        <v>388</v>
      </c>
      <c r="E259" s="306"/>
      <c r="F259" s="306"/>
      <c r="G259" s="308">
        <f>SUM(G260)</f>
        <v>2200</v>
      </c>
    </row>
    <row r="260" spans="1:7" ht="17.25" customHeight="1" x14ac:dyDescent="0.25">
      <c r="A260" s="310" t="s">
        <v>425</v>
      </c>
      <c r="B260" s="325" t="s">
        <v>707</v>
      </c>
      <c r="C260" s="325" t="s">
        <v>453</v>
      </c>
      <c r="D260" s="325" t="s">
        <v>388</v>
      </c>
      <c r="E260" s="325" t="s">
        <v>426</v>
      </c>
      <c r="F260" s="325"/>
      <c r="G260" s="313">
        <f>SUM(G261)</f>
        <v>2200</v>
      </c>
    </row>
    <row r="261" spans="1:7" s="319" customFormat="1" ht="37.9" customHeight="1" x14ac:dyDescent="0.2">
      <c r="A261" s="315" t="s">
        <v>534</v>
      </c>
      <c r="B261" s="317" t="s">
        <v>707</v>
      </c>
      <c r="C261" s="328" t="s">
        <v>453</v>
      </c>
      <c r="D261" s="328" t="s">
        <v>388</v>
      </c>
      <c r="E261" s="328" t="s">
        <v>536</v>
      </c>
      <c r="F261" s="328"/>
      <c r="G261" s="318">
        <f>SUM(G262:G266)</f>
        <v>2200</v>
      </c>
    </row>
    <row r="262" spans="1:7" s="327" customFormat="1" ht="24.75" customHeight="1" x14ac:dyDescent="0.2">
      <c r="A262" s="315" t="s">
        <v>709</v>
      </c>
      <c r="B262" s="378">
        <v>510</v>
      </c>
      <c r="C262" s="338" t="s">
        <v>453</v>
      </c>
      <c r="D262" s="338" t="s">
        <v>388</v>
      </c>
      <c r="E262" s="338" t="s">
        <v>536</v>
      </c>
      <c r="F262" s="338" t="s">
        <v>384</v>
      </c>
      <c r="G262" s="323">
        <v>2200</v>
      </c>
    </row>
    <row r="263" spans="1:7" s="327" customFormat="1" ht="24.75" hidden="1" customHeight="1" x14ac:dyDescent="0.2">
      <c r="A263" s="315" t="s">
        <v>434</v>
      </c>
      <c r="B263" s="378">
        <v>510</v>
      </c>
      <c r="C263" s="338" t="s">
        <v>453</v>
      </c>
      <c r="D263" s="338" t="s">
        <v>388</v>
      </c>
      <c r="E263" s="338" t="s">
        <v>536</v>
      </c>
      <c r="F263" s="338" t="s">
        <v>435</v>
      </c>
      <c r="G263" s="323"/>
    </row>
    <row r="264" spans="1:7" s="327" customFormat="1" ht="18" hidden="1" customHeight="1" x14ac:dyDescent="0.2">
      <c r="A264" s="315" t="s">
        <v>385</v>
      </c>
      <c r="B264" s="378">
        <v>510</v>
      </c>
      <c r="C264" s="338" t="s">
        <v>453</v>
      </c>
      <c r="D264" s="338" t="s">
        <v>388</v>
      </c>
      <c r="E264" s="338" t="s">
        <v>536</v>
      </c>
      <c r="F264" s="338" t="s">
        <v>386</v>
      </c>
      <c r="G264" s="323"/>
    </row>
    <row r="265" spans="1:7" s="327" customFormat="1" ht="25.5" hidden="1" customHeight="1" x14ac:dyDescent="0.2">
      <c r="A265" s="315" t="s">
        <v>709</v>
      </c>
      <c r="B265" s="378">
        <v>510</v>
      </c>
      <c r="C265" s="338" t="s">
        <v>453</v>
      </c>
      <c r="D265" s="338" t="s">
        <v>388</v>
      </c>
      <c r="E265" s="338" t="s">
        <v>767</v>
      </c>
      <c r="F265" s="338" t="s">
        <v>384</v>
      </c>
      <c r="G265" s="323"/>
    </row>
    <row r="266" spans="1:7" s="327" customFormat="1" ht="25.5" hidden="1" customHeight="1" x14ac:dyDescent="0.2">
      <c r="A266" s="315" t="s">
        <v>717</v>
      </c>
      <c r="B266" s="378">
        <v>510</v>
      </c>
      <c r="C266" s="338" t="s">
        <v>453</v>
      </c>
      <c r="D266" s="338" t="s">
        <v>388</v>
      </c>
      <c r="E266" s="338" t="s">
        <v>767</v>
      </c>
      <c r="F266" s="338" t="s">
        <v>433</v>
      </c>
      <c r="G266" s="323"/>
    </row>
    <row r="267" spans="1:7" ht="18" customHeight="1" x14ac:dyDescent="0.25">
      <c r="A267" s="301" t="s">
        <v>544</v>
      </c>
      <c r="B267" s="303" t="s">
        <v>707</v>
      </c>
      <c r="C267" s="349" t="s">
        <v>545</v>
      </c>
      <c r="D267" s="349"/>
      <c r="E267" s="349"/>
      <c r="F267" s="349"/>
      <c r="G267" s="350">
        <f>SUM(G268+G273+G277)</f>
        <v>9861.119999999999</v>
      </c>
    </row>
    <row r="268" spans="1:7" ht="13.5" customHeight="1" x14ac:dyDescent="0.2">
      <c r="A268" s="331" t="s">
        <v>546</v>
      </c>
      <c r="B268" s="303" t="s">
        <v>707</v>
      </c>
      <c r="C268" s="303" t="s">
        <v>545</v>
      </c>
      <c r="D268" s="303" t="s">
        <v>371</v>
      </c>
      <c r="E268" s="306" t="s">
        <v>547</v>
      </c>
      <c r="F268" s="303"/>
      <c r="G268" s="304">
        <f>SUM(G269)</f>
        <v>2100</v>
      </c>
    </row>
    <row r="269" spans="1:7" s="343" customFormat="1" ht="26.25" customHeight="1" x14ac:dyDescent="0.25">
      <c r="A269" s="310" t="s">
        <v>548</v>
      </c>
      <c r="B269" s="325" t="s">
        <v>707</v>
      </c>
      <c r="C269" s="325" t="s">
        <v>545</v>
      </c>
      <c r="D269" s="325" t="s">
        <v>371</v>
      </c>
      <c r="E269" s="325" t="s">
        <v>547</v>
      </c>
      <c r="F269" s="325"/>
      <c r="G269" s="313">
        <f>SUM(G270)</f>
        <v>2100</v>
      </c>
    </row>
    <row r="270" spans="1:7" ht="25.5" customHeight="1" x14ac:dyDescent="0.2">
      <c r="A270" s="315" t="s">
        <v>549</v>
      </c>
      <c r="B270" s="328" t="s">
        <v>707</v>
      </c>
      <c r="C270" s="328" t="s">
        <v>545</v>
      </c>
      <c r="D270" s="328" t="s">
        <v>371</v>
      </c>
      <c r="E270" s="328" t="s">
        <v>547</v>
      </c>
      <c r="F270" s="328"/>
      <c r="G270" s="318">
        <f>SUM(G272+G271)</f>
        <v>2100</v>
      </c>
    </row>
    <row r="271" spans="1:7" ht="27" customHeight="1" x14ac:dyDescent="0.2">
      <c r="A271" s="315" t="s">
        <v>709</v>
      </c>
      <c r="B271" s="338" t="s">
        <v>707</v>
      </c>
      <c r="C271" s="338" t="s">
        <v>545</v>
      </c>
      <c r="D271" s="338" t="s">
        <v>371</v>
      </c>
      <c r="E271" s="338" t="s">
        <v>547</v>
      </c>
      <c r="F271" s="338" t="s">
        <v>384</v>
      </c>
      <c r="G271" s="323">
        <v>10</v>
      </c>
    </row>
    <row r="272" spans="1:7" ht="18.75" customHeight="1" x14ac:dyDescent="0.2">
      <c r="A272" s="320" t="s">
        <v>393</v>
      </c>
      <c r="B272" s="338" t="s">
        <v>707</v>
      </c>
      <c r="C272" s="322" t="s">
        <v>545</v>
      </c>
      <c r="D272" s="322" t="s">
        <v>371</v>
      </c>
      <c r="E272" s="322" t="s">
        <v>547</v>
      </c>
      <c r="F272" s="322" t="s">
        <v>394</v>
      </c>
      <c r="G272" s="323">
        <v>2090</v>
      </c>
    </row>
    <row r="273" spans="1:7" ht="19.5" customHeight="1" x14ac:dyDescent="0.2">
      <c r="A273" s="324" t="s">
        <v>550</v>
      </c>
      <c r="B273" s="306" t="s">
        <v>707</v>
      </c>
      <c r="C273" s="332" t="s">
        <v>545</v>
      </c>
      <c r="D273" s="332" t="s">
        <v>373</v>
      </c>
      <c r="E273" s="332"/>
      <c r="F273" s="332"/>
      <c r="G273" s="304">
        <f>SUM(G274)</f>
        <v>7411.12</v>
      </c>
    </row>
    <row r="274" spans="1:7" ht="18" customHeight="1" x14ac:dyDescent="0.25">
      <c r="A274" s="310" t="s">
        <v>551</v>
      </c>
      <c r="B274" s="325" t="s">
        <v>707</v>
      </c>
      <c r="C274" s="312" t="s">
        <v>545</v>
      </c>
      <c r="D274" s="312" t="s">
        <v>373</v>
      </c>
      <c r="E274" s="312" t="s">
        <v>768</v>
      </c>
      <c r="F274" s="312"/>
      <c r="G274" s="313">
        <f>SUM(G275)</f>
        <v>7411.12</v>
      </c>
    </row>
    <row r="275" spans="1:7" ht="17.25" customHeight="1" x14ac:dyDescent="0.2">
      <c r="A275" s="320" t="s">
        <v>553</v>
      </c>
      <c r="B275" s="342" t="s">
        <v>707</v>
      </c>
      <c r="C275" s="322" t="s">
        <v>545</v>
      </c>
      <c r="D275" s="322" t="s">
        <v>373</v>
      </c>
      <c r="E275" s="322" t="s">
        <v>769</v>
      </c>
      <c r="F275" s="322"/>
      <c r="G275" s="323">
        <f>SUM(G276)</f>
        <v>7411.12</v>
      </c>
    </row>
    <row r="276" spans="1:7" s="319" customFormat="1" ht="25.5" customHeight="1" x14ac:dyDescent="0.2">
      <c r="A276" s="384" t="s">
        <v>434</v>
      </c>
      <c r="B276" s="317" t="s">
        <v>707</v>
      </c>
      <c r="C276" s="317" t="s">
        <v>545</v>
      </c>
      <c r="D276" s="317" t="s">
        <v>373</v>
      </c>
      <c r="E276" s="317" t="s">
        <v>768</v>
      </c>
      <c r="F276" s="317" t="s">
        <v>435</v>
      </c>
      <c r="G276" s="318">
        <v>7411.12</v>
      </c>
    </row>
    <row r="277" spans="1:7" s="359" customFormat="1" ht="19.5" customHeight="1" x14ac:dyDescent="0.2">
      <c r="A277" s="385" t="s">
        <v>554</v>
      </c>
      <c r="B277" s="332" t="s">
        <v>707</v>
      </c>
      <c r="C277" s="332" t="s">
        <v>545</v>
      </c>
      <c r="D277" s="332" t="s">
        <v>380</v>
      </c>
      <c r="E277" s="332"/>
      <c r="F277" s="332"/>
      <c r="G277" s="386">
        <f>SUM(G278+G280)</f>
        <v>350</v>
      </c>
    </row>
    <row r="278" spans="1:7" ht="39" customHeight="1" x14ac:dyDescent="0.2">
      <c r="A278" s="347" t="s">
        <v>486</v>
      </c>
      <c r="B278" s="322" t="s">
        <v>707</v>
      </c>
      <c r="C278" s="322" t="s">
        <v>545</v>
      </c>
      <c r="D278" s="322" t="s">
        <v>380</v>
      </c>
      <c r="E278" s="338" t="s">
        <v>487</v>
      </c>
      <c r="F278" s="338"/>
      <c r="G278" s="323">
        <f>SUM(G279)</f>
        <v>350</v>
      </c>
    </row>
    <row r="279" spans="1:7" s="319" customFormat="1" ht="27.75" customHeight="1" x14ac:dyDescent="0.2">
      <c r="A279" s="315" t="s">
        <v>434</v>
      </c>
      <c r="B279" s="328" t="s">
        <v>707</v>
      </c>
      <c r="C279" s="317" t="s">
        <v>545</v>
      </c>
      <c r="D279" s="317" t="s">
        <v>380</v>
      </c>
      <c r="E279" s="317" t="s">
        <v>487</v>
      </c>
      <c r="F279" s="328" t="s">
        <v>435</v>
      </c>
      <c r="G279" s="318">
        <v>350</v>
      </c>
    </row>
    <row r="280" spans="1:7" s="319" customFormat="1" ht="43.5" hidden="1" customHeight="1" x14ac:dyDescent="0.2">
      <c r="A280" s="320" t="s">
        <v>770</v>
      </c>
      <c r="B280" s="328" t="s">
        <v>707</v>
      </c>
      <c r="C280" s="317" t="s">
        <v>545</v>
      </c>
      <c r="D280" s="317" t="s">
        <v>380</v>
      </c>
      <c r="E280" s="317" t="s">
        <v>570</v>
      </c>
      <c r="F280" s="328"/>
      <c r="G280" s="318">
        <f>SUM(G281+G282)</f>
        <v>0</v>
      </c>
    </row>
    <row r="281" spans="1:7" s="319" customFormat="1" ht="27.75" hidden="1" customHeight="1" x14ac:dyDescent="0.2">
      <c r="A281" s="315" t="s">
        <v>434</v>
      </c>
      <c r="B281" s="328" t="s">
        <v>707</v>
      </c>
      <c r="C281" s="317" t="s">
        <v>545</v>
      </c>
      <c r="D281" s="317" t="s">
        <v>380</v>
      </c>
      <c r="E281" s="317" t="s">
        <v>570</v>
      </c>
      <c r="F281" s="328" t="s">
        <v>435</v>
      </c>
      <c r="G281" s="318"/>
    </row>
    <row r="282" spans="1:7" s="319" customFormat="1" ht="27.75" hidden="1" customHeight="1" x14ac:dyDescent="0.2">
      <c r="A282" s="315" t="s">
        <v>434</v>
      </c>
      <c r="B282" s="328" t="s">
        <v>707</v>
      </c>
      <c r="C282" s="317" t="s">
        <v>545</v>
      </c>
      <c r="D282" s="317" t="s">
        <v>380</v>
      </c>
      <c r="E282" s="317" t="s">
        <v>771</v>
      </c>
      <c r="F282" s="328" t="s">
        <v>435</v>
      </c>
      <c r="G282" s="318"/>
    </row>
    <row r="283" spans="1:7" ht="15.75" x14ac:dyDescent="0.25">
      <c r="A283" s="301" t="s">
        <v>590</v>
      </c>
      <c r="B283" s="371">
        <v>510</v>
      </c>
      <c r="C283" s="349" t="s">
        <v>402</v>
      </c>
      <c r="D283" s="349"/>
      <c r="E283" s="349"/>
      <c r="F283" s="349"/>
      <c r="G283" s="350">
        <f>SUM(G284+G287)</f>
        <v>8800</v>
      </c>
    </row>
    <row r="284" spans="1:7" ht="15" x14ac:dyDescent="0.25">
      <c r="A284" s="364" t="s">
        <v>772</v>
      </c>
      <c r="B284" s="372">
        <v>510</v>
      </c>
      <c r="C284" s="361" t="s">
        <v>402</v>
      </c>
      <c r="D284" s="361" t="s">
        <v>371</v>
      </c>
      <c r="E284" s="361"/>
      <c r="F284" s="361"/>
      <c r="G284" s="362">
        <f>SUM(G285)</f>
        <v>4000</v>
      </c>
    </row>
    <row r="285" spans="1:7" ht="38.25" x14ac:dyDescent="0.2">
      <c r="A285" s="320" t="s">
        <v>773</v>
      </c>
      <c r="B285" s="387">
        <v>510</v>
      </c>
      <c r="C285" s="338" t="s">
        <v>402</v>
      </c>
      <c r="D285" s="338" t="s">
        <v>371</v>
      </c>
      <c r="E285" s="338" t="s">
        <v>593</v>
      </c>
      <c r="F285" s="338"/>
      <c r="G285" s="323">
        <f>SUM(G286)</f>
        <v>4000</v>
      </c>
    </row>
    <row r="286" spans="1:7" ht="25.5" x14ac:dyDescent="0.2">
      <c r="A286" s="315" t="s">
        <v>434</v>
      </c>
      <c r="B286" s="377">
        <v>510</v>
      </c>
      <c r="C286" s="328" t="s">
        <v>402</v>
      </c>
      <c r="D286" s="328" t="s">
        <v>371</v>
      </c>
      <c r="E286" s="328" t="s">
        <v>593</v>
      </c>
      <c r="F286" s="328" t="s">
        <v>435</v>
      </c>
      <c r="G286" s="318">
        <v>4000</v>
      </c>
    </row>
    <row r="287" spans="1:7" ht="30" x14ac:dyDescent="0.25">
      <c r="A287" s="364" t="s">
        <v>594</v>
      </c>
      <c r="B287" s="372">
        <v>510</v>
      </c>
      <c r="C287" s="361" t="s">
        <v>402</v>
      </c>
      <c r="D287" s="361" t="s">
        <v>397</v>
      </c>
      <c r="E287" s="361"/>
      <c r="F287" s="361"/>
      <c r="G287" s="362">
        <f>SUM(G288)</f>
        <v>4800</v>
      </c>
    </row>
    <row r="288" spans="1:7" ht="40.9" customHeight="1" x14ac:dyDescent="0.2">
      <c r="A288" s="320" t="s">
        <v>773</v>
      </c>
      <c r="B288" s="387">
        <v>510</v>
      </c>
      <c r="C288" s="338" t="s">
        <v>402</v>
      </c>
      <c r="D288" s="338" t="s">
        <v>397</v>
      </c>
      <c r="E288" s="338" t="s">
        <v>593</v>
      </c>
      <c r="F288" s="338"/>
      <c r="G288" s="323">
        <f>SUM(G289+G292+G290+G291)</f>
        <v>4800</v>
      </c>
    </row>
    <row r="289" spans="1:7" s="319" customFormat="1" ht="25.5" x14ac:dyDescent="0.2">
      <c r="A289" s="315" t="s">
        <v>709</v>
      </c>
      <c r="B289" s="377">
        <v>510</v>
      </c>
      <c r="C289" s="328" t="s">
        <v>402</v>
      </c>
      <c r="D289" s="328" t="s">
        <v>397</v>
      </c>
      <c r="E289" s="328" t="s">
        <v>593</v>
      </c>
      <c r="F289" s="328" t="s">
        <v>384</v>
      </c>
      <c r="G289" s="318">
        <v>200</v>
      </c>
    </row>
    <row r="290" spans="1:7" s="319" customFormat="1" ht="25.5" x14ac:dyDescent="0.2">
      <c r="A290" s="315" t="s">
        <v>717</v>
      </c>
      <c r="B290" s="377">
        <v>510</v>
      </c>
      <c r="C290" s="328" t="s">
        <v>402</v>
      </c>
      <c r="D290" s="328" t="s">
        <v>397</v>
      </c>
      <c r="E290" s="328" t="s">
        <v>593</v>
      </c>
      <c r="F290" s="328" t="s">
        <v>433</v>
      </c>
      <c r="G290" s="318">
        <v>1900</v>
      </c>
    </row>
    <row r="291" spans="1:7" s="319" customFormat="1" ht="25.5" x14ac:dyDescent="0.2">
      <c r="A291" s="315" t="s">
        <v>717</v>
      </c>
      <c r="B291" s="377">
        <v>510</v>
      </c>
      <c r="C291" s="328" t="s">
        <v>402</v>
      </c>
      <c r="D291" s="328" t="s">
        <v>397</v>
      </c>
      <c r="E291" s="328" t="s">
        <v>596</v>
      </c>
      <c r="F291" s="328" t="s">
        <v>433</v>
      </c>
      <c r="G291" s="318">
        <v>1900</v>
      </c>
    </row>
    <row r="292" spans="1:7" s="319" customFormat="1" ht="25.5" x14ac:dyDescent="0.2">
      <c r="A292" s="315" t="s">
        <v>434</v>
      </c>
      <c r="B292" s="377">
        <v>510</v>
      </c>
      <c r="C292" s="328" t="s">
        <v>402</v>
      </c>
      <c r="D292" s="328" t="s">
        <v>397</v>
      </c>
      <c r="E292" s="328" t="s">
        <v>593</v>
      </c>
      <c r="F292" s="328" t="s">
        <v>435</v>
      </c>
      <c r="G292" s="318">
        <v>800</v>
      </c>
    </row>
    <row r="293" spans="1:7" ht="15.75" x14ac:dyDescent="0.25">
      <c r="A293" s="353" t="s">
        <v>597</v>
      </c>
      <c r="B293" s="371">
        <v>510</v>
      </c>
      <c r="C293" s="349" t="s">
        <v>462</v>
      </c>
      <c r="D293" s="349"/>
      <c r="E293" s="349"/>
      <c r="F293" s="349"/>
      <c r="G293" s="350">
        <f>SUM(G294)</f>
        <v>1958.5</v>
      </c>
    </row>
    <row r="294" spans="1:7" ht="15" x14ac:dyDescent="0.25">
      <c r="A294" s="364" t="s">
        <v>598</v>
      </c>
      <c r="B294" s="372">
        <v>510</v>
      </c>
      <c r="C294" s="361" t="s">
        <v>462</v>
      </c>
      <c r="D294" s="361" t="s">
        <v>373</v>
      </c>
      <c r="E294" s="361"/>
      <c r="F294" s="361"/>
      <c r="G294" s="362">
        <f>SUM(G297+G295)</f>
        <v>1958.5</v>
      </c>
    </row>
    <row r="295" spans="1:7" s="327" customFormat="1" x14ac:dyDescent="0.2">
      <c r="A295" s="320" t="s">
        <v>600</v>
      </c>
      <c r="B295" s="378">
        <v>510</v>
      </c>
      <c r="C295" s="338" t="s">
        <v>601</v>
      </c>
      <c r="D295" s="338" t="s">
        <v>373</v>
      </c>
      <c r="E295" s="338" t="s">
        <v>602</v>
      </c>
      <c r="F295" s="338"/>
      <c r="G295" s="323">
        <f>SUM(G296)</f>
        <v>358.5</v>
      </c>
    </row>
    <row r="296" spans="1:7" ht="25.5" x14ac:dyDescent="0.2">
      <c r="A296" s="315" t="s">
        <v>434</v>
      </c>
      <c r="B296" s="377">
        <v>510</v>
      </c>
      <c r="C296" s="328" t="s">
        <v>462</v>
      </c>
      <c r="D296" s="328" t="s">
        <v>373</v>
      </c>
      <c r="E296" s="328" t="s">
        <v>602</v>
      </c>
      <c r="F296" s="328" t="s">
        <v>435</v>
      </c>
      <c r="G296" s="318">
        <v>358.5</v>
      </c>
    </row>
    <row r="297" spans="1:7" s="327" customFormat="1" x14ac:dyDescent="0.2">
      <c r="A297" s="345" t="s">
        <v>598</v>
      </c>
      <c r="B297" s="378">
        <v>510</v>
      </c>
      <c r="C297" s="338" t="s">
        <v>462</v>
      </c>
      <c r="D297" s="338" t="s">
        <v>373</v>
      </c>
      <c r="E297" s="338" t="s">
        <v>599</v>
      </c>
      <c r="F297" s="338"/>
      <c r="G297" s="323">
        <f>SUM(G298)</f>
        <v>1600</v>
      </c>
    </row>
    <row r="298" spans="1:7" ht="25.5" x14ac:dyDescent="0.2">
      <c r="A298" s="315" t="s">
        <v>434</v>
      </c>
      <c r="B298" s="377">
        <v>510</v>
      </c>
      <c r="C298" s="328" t="s">
        <v>462</v>
      </c>
      <c r="D298" s="328" t="s">
        <v>373</v>
      </c>
      <c r="E298" s="328" t="s">
        <v>599</v>
      </c>
      <c r="F298" s="328" t="s">
        <v>435</v>
      </c>
      <c r="G298" s="318">
        <v>1600</v>
      </c>
    </row>
    <row r="299" spans="1:7" ht="31.5" x14ac:dyDescent="0.25">
      <c r="A299" s="353" t="s">
        <v>603</v>
      </c>
      <c r="B299" s="388">
        <v>510</v>
      </c>
      <c r="C299" s="349" t="s">
        <v>406</v>
      </c>
      <c r="D299" s="349"/>
      <c r="E299" s="349"/>
      <c r="F299" s="349"/>
      <c r="G299" s="350">
        <f>SUM(G300)</f>
        <v>5000</v>
      </c>
    </row>
    <row r="300" spans="1:7" ht="30" x14ac:dyDescent="0.25">
      <c r="A300" s="364" t="s">
        <v>604</v>
      </c>
      <c r="B300" s="372">
        <v>510</v>
      </c>
      <c r="C300" s="361" t="s">
        <v>406</v>
      </c>
      <c r="D300" s="361" t="s">
        <v>371</v>
      </c>
      <c r="E300" s="361" t="s">
        <v>606</v>
      </c>
      <c r="F300" s="361"/>
      <c r="G300" s="362">
        <f>SUM(G301+G303)</f>
        <v>5000</v>
      </c>
    </row>
    <row r="301" spans="1:7" ht="25.5" x14ac:dyDescent="0.2">
      <c r="A301" s="315" t="s">
        <v>605</v>
      </c>
      <c r="B301" s="377">
        <v>510</v>
      </c>
      <c r="C301" s="328" t="s">
        <v>406</v>
      </c>
      <c r="D301" s="328" t="s">
        <v>371</v>
      </c>
      <c r="E301" s="328" t="s">
        <v>606</v>
      </c>
      <c r="F301" s="328"/>
      <c r="G301" s="318">
        <f>SUM(G302)</f>
        <v>2000</v>
      </c>
    </row>
    <row r="302" spans="1:7" x14ac:dyDescent="0.2">
      <c r="A302" s="345" t="s">
        <v>607</v>
      </c>
      <c r="B302" s="378">
        <v>510</v>
      </c>
      <c r="C302" s="338" t="s">
        <v>406</v>
      </c>
      <c r="D302" s="338" t="s">
        <v>371</v>
      </c>
      <c r="E302" s="338" t="s">
        <v>606</v>
      </c>
      <c r="F302" s="338" t="s">
        <v>608</v>
      </c>
      <c r="G302" s="323">
        <v>2000</v>
      </c>
    </row>
    <row r="303" spans="1:7" ht="25.5" x14ac:dyDescent="0.2">
      <c r="A303" s="344" t="s">
        <v>605</v>
      </c>
      <c r="B303" s="377">
        <v>510</v>
      </c>
      <c r="C303" s="328" t="s">
        <v>406</v>
      </c>
      <c r="D303" s="328" t="s">
        <v>371</v>
      </c>
      <c r="E303" s="328" t="s">
        <v>609</v>
      </c>
      <c r="F303" s="328"/>
      <c r="G303" s="318">
        <f>SUM(G304)</f>
        <v>3000</v>
      </c>
    </row>
    <row r="304" spans="1:7" x14ac:dyDescent="0.2">
      <c r="A304" s="345" t="s">
        <v>607</v>
      </c>
      <c r="B304" s="378">
        <v>510</v>
      </c>
      <c r="C304" s="338" t="s">
        <v>406</v>
      </c>
      <c r="D304" s="338" t="s">
        <v>371</v>
      </c>
      <c r="E304" s="338" t="s">
        <v>609</v>
      </c>
      <c r="F304" s="338" t="s">
        <v>608</v>
      </c>
      <c r="G304" s="323">
        <v>3000</v>
      </c>
    </row>
    <row r="305" spans="1:7" s="309" customFormat="1" ht="29.25" x14ac:dyDescent="0.25">
      <c r="A305" s="330" t="s">
        <v>774</v>
      </c>
      <c r="B305" s="389">
        <v>510</v>
      </c>
      <c r="C305" s="390"/>
      <c r="D305" s="390"/>
      <c r="E305" s="390"/>
      <c r="F305" s="390"/>
      <c r="G305" s="391">
        <f>SUM(G320+G358+G306+G311+G349)</f>
        <v>38559.58</v>
      </c>
    </row>
    <row r="306" spans="1:7" s="309" customFormat="1" ht="15.75" x14ac:dyDescent="0.25">
      <c r="A306" s="331" t="s">
        <v>465</v>
      </c>
      <c r="B306" s="303" t="s">
        <v>707</v>
      </c>
      <c r="C306" s="303" t="s">
        <v>397</v>
      </c>
      <c r="D306" s="349"/>
      <c r="E306" s="390"/>
      <c r="F306" s="390"/>
      <c r="G306" s="391">
        <f>SUM(G307)</f>
        <v>450</v>
      </c>
    </row>
    <row r="307" spans="1:7" s="327" customFormat="1" ht="25.5" x14ac:dyDescent="0.2">
      <c r="A307" s="305" t="s">
        <v>482</v>
      </c>
      <c r="B307" s="306" t="s">
        <v>707</v>
      </c>
      <c r="C307" s="307" t="s">
        <v>397</v>
      </c>
      <c r="D307" s="307" t="s">
        <v>397</v>
      </c>
      <c r="E307" s="306"/>
      <c r="F307" s="306"/>
      <c r="G307" s="308">
        <f>SUM(G308)</f>
        <v>450</v>
      </c>
    </row>
    <row r="308" spans="1:7" s="309" customFormat="1" ht="20.45" customHeight="1" x14ac:dyDescent="0.25">
      <c r="A308" s="383" t="s">
        <v>483</v>
      </c>
      <c r="B308" s="312" t="s">
        <v>707</v>
      </c>
      <c r="C308" s="312" t="s">
        <v>397</v>
      </c>
      <c r="D308" s="306" t="s">
        <v>397</v>
      </c>
      <c r="E308" s="306" t="s">
        <v>487</v>
      </c>
      <c r="F308" s="306"/>
      <c r="G308" s="392">
        <f>SUM(G309)</f>
        <v>450</v>
      </c>
    </row>
    <row r="309" spans="1:7" s="309" customFormat="1" ht="39.6" customHeight="1" x14ac:dyDescent="0.25">
      <c r="A309" s="347" t="s">
        <v>486</v>
      </c>
      <c r="B309" s="317" t="s">
        <v>707</v>
      </c>
      <c r="C309" s="317" t="s">
        <v>397</v>
      </c>
      <c r="D309" s="338" t="s">
        <v>397</v>
      </c>
      <c r="E309" s="338" t="s">
        <v>487</v>
      </c>
      <c r="F309" s="338"/>
      <c r="G309" s="323">
        <f>SUM(G310)</f>
        <v>450</v>
      </c>
    </row>
    <row r="310" spans="1:7" s="336" customFormat="1" ht="15" x14ac:dyDescent="0.25">
      <c r="A310" s="315" t="s">
        <v>385</v>
      </c>
      <c r="B310" s="317" t="s">
        <v>707</v>
      </c>
      <c r="C310" s="317" t="s">
        <v>397</v>
      </c>
      <c r="D310" s="328" t="s">
        <v>397</v>
      </c>
      <c r="E310" s="328" t="s">
        <v>487</v>
      </c>
      <c r="F310" s="328" t="s">
        <v>386</v>
      </c>
      <c r="G310" s="318">
        <v>450</v>
      </c>
    </row>
    <row r="311" spans="1:7" s="309" customFormat="1" ht="15.75" x14ac:dyDescent="0.25">
      <c r="A311" s="301" t="s">
        <v>497</v>
      </c>
      <c r="B311" s="389">
        <v>510</v>
      </c>
      <c r="C311" s="303" t="s">
        <v>498</v>
      </c>
      <c r="D311" s="390"/>
      <c r="E311" s="390"/>
      <c r="F311" s="357"/>
      <c r="G311" s="391">
        <f>SUM(G312)</f>
        <v>1520.33</v>
      </c>
    </row>
    <row r="312" spans="1:7" s="309" customFormat="1" ht="15" x14ac:dyDescent="0.25">
      <c r="A312" s="374" t="s">
        <v>775</v>
      </c>
      <c r="B312" s="307" t="s">
        <v>707</v>
      </c>
      <c r="C312" s="306" t="s">
        <v>498</v>
      </c>
      <c r="D312" s="306" t="s">
        <v>498</v>
      </c>
      <c r="E312" s="306"/>
      <c r="F312" s="357"/>
      <c r="G312" s="392">
        <f>SUM(G313)</f>
        <v>1520.33</v>
      </c>
    </row>
    <row r="313" spans="1:7" s="309" customFormat="1" ht="27" x14ac:dyDescent="0.25">
      <c r="A313" s="310" t="s">
        <v>776</v>
      </c>
      <c r="B313" s="312" t="s">
        <v>707</v>
      </c>
      <c r="C313" s="325" t="s">
        <v>498</v>
      </c>
      <c r="D313" s="325" t="s">
        <v>498</v>
      </c>
      <c r="E313" s="325"/>
      <c r="F313" s="357"/>
      <c r="G313" s="392">
        <f>SUM(G314+G316+G318)</f>
        <v>1520.33</v>
      </c>
    </row>
    <row r="314" spans="1:7" s="300" customFormat="1" ht="24" hidden="1" customHeight="1" x14ac:dyDescent="0.25">
      <c r="A314" s="315" t="s">
        <v>617</v>
      </c>
      <c r="B314" s="317" t="s">
        <v>707</v>
      </c>
      <c r="C314" s="328" t="s">
        <v>498</v>
      </c>
      <c r="D314" s="328" t="s">
        <v>498</v>
      </c>
      <c r="E314" s="328" t="s">
        <v>522</v>
      </c>
      <c r="F314" s="328"/>
      <c r="G314" s="318">
        <f>SUM(G315)</f>
        <v>0</v>
      </c>
    </row>
    <row r="315" spans="1:7" s="300" customFormat="1" ht="15" hidden="1" customHeight="1" x14ac:dyDescent="0.25">
      <c r="A315" s="320" t="s">
        <v>393</v>
      </c>
      <c r="B315" s="322" t="s">
        <v>707</v>
      </c>
      <c r="C315" s="338" t="s">
        <v>498</v>
      </c>
      <c r="D315" s="338" t="s">
        <v>498</v>
      </c>
      <c r="E315" s="338" t="s">
        <v>522</v>
      </c>
      <c r="F315" s="338" t="s">
        <v>394</v>
      </c>
      <c r="G315" s="323"/>
    </row>
    <row r="316" spans="1:7" s="300" customFormat="1" ht="25.9" customHeight="1" x14ac:dyDescent="0.25">
      <c r="A316" s="315" t="s">
        <v>617</v>
      </c>
      <c r="B316" s="317" t="s">
        <v>707</v>
      </c>
      <c r="C316" s="328" t="s">
        <v>498</v>
      </c>
      <c r="D316" s="328" t="s">
        <v>498</v>
      </c>
      <c r="E316" s="328" t="s">
        <v>520</v>
      </c>
      <c r="F316" s="328"/>
      <c r="G316" s="318">
        <f>SUM(G317)</f>
        <v>1520.33</v>
      </c>
    </row>
    <row r="317" spans="1:7" s="300" customFormat="1" ht="15" x14ac:dyDescent="0.25">
      <c r="A317" s="320" t="s">
        <v>393</v>
      </c>
      <c r="B317" s="322" t="s">
        <v>707</v>
      </c>
      <c r="C317" s="338" t="s">
        <v>498</v>
      </c>
      <c r="D317" s="338" t="s">
        <v>498</v>
      </c>
      <c r="E317" s="338" t="s">
        <v>520</v>
      </c>
      <c r="F317" s="338" t="s">
        <v>394</v>
      </c>
      <c r="G317" s="323">
        <v>1520.33</v>
      </c>
    </row>
    <row r="318" spans="1:7" s="336" customFormat="1" ht="26.25" hidden="1" customHeight="1" x14ac:dyDescent="0.25">
      <c r="A318" s="315" t="s">
        <v>523</v>
      </c>
      <c r="B318" s="317" t="s">
        <v>707</v>
      </c>
      <c r="C318" s="328" t="s">
        <v>498</v>
      </c>
      <c r="D318" s="328" t="s">
        <v>498</v>
      </c>
      <c r="E318" s="328" t="s">
        <v>524</v>
      </c>
      <c r="F318" s="328"/>
      <c r="G318" s="318">
        <f>SUM(G319)</f>
        <v>0</v>
      </c>
    </row>
    <row r="319" spans="1:7" s="300" customFormat="1" ht="15" hidden="1" customHeight="1" x14ac:dyDescent="0.25">
      <c r="A319" s="320" t="s">
        <v>393</v>
      </c>
      <c r="B319" s="322" t="s">
        <v>707</v>
      </c>
      <c r="C319" s="338" t="s">
        <v>498</v>
      </c>
      <c r="D319" s="338" t="s">
        <v>498</v>
      </c>
      <c r="E319" s="338" t="s">
        <v>524</v>
      </c>
      <c r="F319" s="338" t="s">
        <v>394</v>
      </c>
      <c r="G319" s="323"/>
    </row>
    <row r="320" spans="1:7" s="359" customFormat="1" ht="19.5" customHeight="1" x14ac:dyDescent="0.2">
      <c r="A320" s="385" t="s">
        <v>554</v>
      </c>
      <c r="B320" s="332" t="s">
        <v>707</v>
      </c>
      <c r="C320" s="332" t="s">
        <v>545</v>
      </c>
      <c r="D320" s="332" t="s">
        <v>380</v>
      </c>
      <c r="E320" s="332"/>
      <c r="F320" s="332"/>
      <c r="G320" s="386">
        <f>SUM(G321)</f>
        <v>6841.26</v>
      </c>
    </row>
    <row r="321" spans="1:7" ht="18" customHeight="1" x14ac:dyDescent="0.25">
      <c r="A321" s="393" t="s">
        <v>555</v>
      </c>
      <c r="B321" s="325" t="s">
        <v>707</v>
      </c>
      <c r="C321" s="312" t="s">
        <v>545</v>
      </c>
      <c r="D321" s="312" t="s">
        <v>380</v>
      </c>
      <c r="E321" s="312"/>
      <c r="F321" s="312"/>
      <c r="G321" s="363">
        <f>SUM(G324+G339+G322)</f>
        <v>6841.26</v>
      </c>
    </row>
    <row r="322" spans="1:7" s="319" customFormat="1" ht="70.900000000000006" customHeight="1" x14ac:dyDescent="0.2">
      <c r="A322" s="394" t="s">
        <v>777</v>
      </c>
      <c r="B322" s="328" t="s">
        <v>707</v>
      </c>
      <c r="C322" s="317" t="s">
        <v>545</v>
      </c>
      <c r="D322" s="317" t="s">
        <v>380</v>
      </c>
      <c r="E322" s="317" t="s">
        <v>557</v>
      </c>
      <c r="F322" s="317"/>
      <c r="G322" s="358">
        <f>SUM(G323)</f>
        <v>1251.6600000000001</v>
      </c>
    </row>
    <row r="323" spans="1:7" s="327" customFormat="1" ht="27" customHeight="1" x14ac:dyDescent="0.2">
      <c r="A323" s="320" t="s">
        <v>709</v>
      </c>
      <c r="B323" s="338" t="s">
        <v>707</v>
      </c>
      <c r="C323" s="322" t="s">
        <v>545</v>
      </c>
      <c r="D323" s="322" t="s">
        <v>380</v>
      </c>
      <c r="E323" s="322" t="s">
        <v>557</v>
      </c>
      <c r="F323" s="322" t="s">
        <v>384</v>
      </c>
      <c r="G323" s="355">
        <v>1251.6600000000001</v>
      </c>
    </row>
    <row r="324" spans="1:7" ht="27" customHeight="1" x14ac:dyDescent="0.25">
      <c r="A324" s="395" t="s">
        <v>548</v>
      </c>
      <c r="B324" s="325" t="s">
        <v>707</v>
      </c>
      <c r="C324" s="312" t="s">
        <v>545</v>
      </c>
      <c r="D324" s="312" t="s">
        <v>380</v>
      </c>
      <c r="E324" s="312"/>
      <c r="F324" s="312"/>
      <c r="G324" s="363">
        <f>SUM(G328+G330+G333+G325+G336)</f>
        <v>1297.5999999999999</v>
      </c>
    </row>
    <row r="325" spans="1:7" ht="36" customHeight="1" x14ac:dyDescent="0.2">
      <c r="A325" s="396" t="s">
        <v>785</v>
      </c>
      <c r="B325" s="338" t="s">
        <v>707</v>
      </c>
      <c r="C325" s="322" t="s">
        <v>545</v>
      </c>
      <c r="D325" s="322" t="s">
        <v>380</v>
      </c>
      <c r="E325" s="322" t="s">
        <v>559</v>
      </c>
      <c r="F325" s="322"/>
      <c r="G325" s="355">
        <f>SUM(G326:G327)</f>
        <v>100</v>
      </c>
    </row>
    <row r="326" spans="1:7" ht="27.75" customHeight="1" x14ac:dyDescent="0.2">
      <c r="A326" s="315" t="s">
        <v>709</v>
      </c>
      <c r="B326" s="328" t="s">
        <v>707</v>
      </c>
      <c r="C326" s="317" t="s">
        <v>545</v>
      </c>
      <c r="D326" s="317" t="s">
        <v>380</v>
      </c>
      <c r="E326" s="317" t="s">
        <v>559</v>
      </c>
      <c r="F326" s="317" t="s">
        <v>384</v>
      </c>
      <c r="G326" s="358">
        <v>1</v>
      </c>
    </row>
    <row r="327" spans="1:7" ht="22.5" customHeight="1" x14ac:dyDescent="0.2">
      <c r="A327" s="315" t="s">
        <v>393</v>
      </c>
      <c r="B327" s="328" t="s">
        <v>707</v>
      </c>
      <c r="C327" s="317" t="s">
        <v>545</v>
      </c>
      <c r="D327" s="317" t="s">
        <v>380</v>
      </c>
      <c r="E327" s="317" t="s">
        <v>559</v>
      </c>
      <c r="F327" s="317" t="s">
        <v>394</v>
      </c>
      <c r="G327" s="358">
        <v>99</v>
      </c>
    </row>
    <row r="328" spans="1:7" ht="41.45" customHeight="1" x14ac:dyDescent="0.2">
      <c r="A328" s="397" t="s">
        <v>778</v>
      </c>
      <c r="B328" s="338" t="s">
        <v>707</v>
      </c>
      <c r="C328" s="322" t="s">
        <v>545</v>
      </c>
      <c r="D328" s="322" t="s">
        <v>380</v>
      </c>
      <c r="E328" s="322" t="s">
        <v>561</v>
      </c>
      <c r="F328" s="322"/>
      <c r="G328" s="355">
        <f>SUM(G329)</f>
        <v>120</v>
      </c>
    </row>
    <row r="329" spans="1:7" ht="18.600000000000001" customHeight="1" x14ac:dyDescent="0.2">
      <c r="A329" s="315" t="s">
        <v>393</v>
      </c>
      <c r="B329" s="328" t="s">
        <v>707</v>
      </c>
      <c r="C329" s="317" t="s">
        <v>545</v>
      </c>
      <c r="D329" s="317" t="s">
        <v>380</v>
      </c>
      <c r="E329" s="317" t="s">
        <v>561</v>
      </c>
      <c r="F329" s="317" t="s">
        <v>394</v>
      </c>
      <c r="G329" s="358">
        <v>120</v>
      </c>
    </row>
    <row r="330" spans="1:7" s="356" customFormat="1" ht="39.75" customHeight="1" x14ac:dyDescent="0.25">
      <c r="A330" s="397" t="s">
        <v>779</v>
      </c>
      <c r="B330" s="338" t="s">
        <v>707</v>
      </c>
      <c r="C330" s="322" t="s">
        <v>545</v>
      </c>
      <c r="D330" s="322" t="s">
        <v>380</v>
      </c>
      <c r="E330" s="322" t="s">
        <v>563</v>
      </c>
      <c r="F330" s="322"/>
      <c r="G330" s="355">
        <f>SUM(G332+G331)</f>
        <v>325</v>
      </c>
    </row>
    <row r="331" spans="1:7" s="337" customFormat="1" ht="24.75" customHeight="1" x14ac:dyDescent="0.2">
      <c r="A331" s="315" t="s">
        <v>709</v>
      </c>
      <c r="B331" s="328" t="s">
        <v>707</v>
      </c>
      <c r="C331" s="317" t="s">
        <v>545</v>
      </c>
      <c r="D331" s="317" t="s">
        <v>380</v>
      </c>
      <c r="E331" s="317" t="s">
        <v>563</v>
      </c>
      <c r="F331" s="317" t="s">
        <v>384</v>
      </c>
      <c r="G331" s="358">
        <v>1</v>
      </c>
    </row>
    <row r="332" spans="1:7" ht="18" customHeight="1" x14ac:dyDescent="0.2">
      <c r="A332" s="315" t="s">
        <v>393</v>
      </c>
      <c r="B332" s="328" t="s">
        <v>707</v>
      </c>
      <c r="C332" s="317" t="s">
        <v>545</v>
      </c>
      <c r="D332" s="317" t="s">
        <v>380</v>
      </c>
      <c r="E332" s="317" t="s">
        <v>563</v>
      </c>
      <c r="F332" s="317" t="s">
        <v>394</v>
      </c>
      <c r="G332" s="358">
        <v>324</v>
      </c>
    </row>
    <row r="333" spans="1:7" s="356" customFormat="1" ht="39" customHeight="1" x14ac:dyDescent="0.25">
      <c r="A333" s="397" t="s">
        <v>780</v>
      </c>
      <c r="B333" s="328" t="s">
        <v>707</v>
      </c>
      <c r="C333" s="317" t="s">
        <v>545</v>
      </c>
      <c r="D333" s="317" t="s">
        <v>380</v>
      </c>
      <c r="E333" s="317" t="s">
        <v>565</v>
      </c>
      <c r="F333" s="317"/>
      <c r="G333" s="358">
        <f>SUM(G335+G334)</f>
        <v>252.6</v>
      </c>
    </row>
    <row r="334" spans="1:7" s="337" customFormat="1" ht="25.5" customHeight="1" x14ac:dyDescent="0.2">
      <c r="A334" s="315" t="s">
        <v>709</v>
      </c>
      <c r="B334" s="328" t="s">
        <v>707</v>
      </c>
      <c r="C334" s="317" t="s">
        <v>545</v>
      </c>
      <c r="D334" s="317" t="s">
        <v>380</v>
      </c>
      <c r="E334" s="317" t="s">
        <v>565</v>
      </c>
      <c r="F334" s="317" t="s">
        <v>384</v>
      </c>
      <c r="G334" s="358">
        <v>0.6</v>
      </c>
    </row>
    <row r="335" spans="1:7" s="319" customFormat="1" ht="16.5" customHeight="1" x14ac:dyDescent="0.2">
      <c r="A335" s="315" t="s">
        <v>393</v>
      </c>
      <c r="B335" s="328" t="s">
        <v>707</v>
      </c>
      <c r="C335" s="317" t="s">
        <v>545</v>
      </c>
      <c r="D335" s="317" t="s">
        <v>380</v>
      </c>
      <c r="E335" s="317" t="s">
        <v>565</v>
      </c>
      <c r="F335" s="317" t="s">
        <v>394</v>
      </c>
      <c r="G335" s="358">
        <v>252</v>
      </c>
    </row>
    <row r="336" spans="1:7" s="327" customFormat="1" ht="48.75" customHeight="1" x14ac:dyDescent="0.2">
      <c r="A336" s="320" t="s">
        <v>805</v>
      </c>
      <c r="B336" s="338" t="s">
        <v>707</v>
      </c>
      <c r="C336" s="322" t="s">
        <v>545</v>
      </c>
      <c r="D336" s="322" t="s">
        <v>380</v>
      </c>
      <c r="E336" s="322" t="s">
        <v>566</v>
      </c>
      <c r="F336" s="322"/>
      <c r="G336" s="355">
        <f>SUM(G337:G338)</f>
        <v>500</v>
      </c>
    </row>
    <row r="337" spans="1:7" ht="25.5" customHeight="1" x14ac:dyDescent="0.2">
      <c r="A337" s="315" t="s">
        <v>709</v>
      </c>
      <c r="B337" s="328" t="s">
        <v>707</v>
      </c>
      <c r="C337" s="317" t="s">
        <v>545</v>
      </c>
      <c r="D337" s="317" t="s">
        <v>380</v>
      </c>
      <c r="E337" s="317" t="s">
        <v>566</v>
      </c>
      <c r="F337" s="317" t="s">
        <v>384</v>
      </c>
      <c r="G337" s="358">
        <v>2</v>
      </c>
    </row>
    <row r="338" spans="1:7" ht="16.5" customHeight="1" x14ac:dyDescent="0.2">
      <c r="A338" s="315" t="s">
        <v>393</v>
      </c>
      <c r="B338" s="328" t="s">
        <v>707</v>
      </c>
      <c r="C338" s="317" t="s">
        <v>545</v>
      </c>
      <c r="D338" s="317" t="s">
        <v>380</v>
      </c>
      <c r="E338" s="317" t="s">
        <v>566</v>
      </c>
      <c r="F338" s="317" t="s">
        <v>394</v>
      </c>
      <c r="G338" s="358">
        <v>498</v>
      </c>
    </row>
    <row r="339" spans="1:7" s="356" customFormat="1" ht="18.75" customHeight="1" x14ac:dyDescent="0.25">
      <c r="A339" s="310" t="s">
        <v>425</v>
      </c>
      <c r="B339" s="398" t="s">
        <v>707</v>
      </c>
      <c r="C339" s="312" t="s">
        <v>545</v>
      </c>
      <c r="D339" s="312" t="s">
        <v>380</v>
      </c>
      <c r="E339" s="312" t="s">
        <v>781</v>
      </c>
      <c r="F339" s="312"/>
      <c r="G339" s="363">
        <f>SUM(G343+G345+G347+G340)</f>
        <v>4292</v>
      </c>
    </row>
    <row r="340" spans="1:7" ht="39" customHeight="1" x14ac:dyDescent="0.2">
      <c r="A340" s="347" t="s">
        <v>486</v>
      </c>
      <c r="B340" s="322" t="s">
        <v>707</v>
      </c>
      <c r="C340" s="322" t="s">
        <v>545</v>
      </c>
      <c r="D340" s="322" t="s">
        <v>380</v>
      </c>
      <c r="E340" s="338" t="s">
        <v>487</v>
      </c>
      <c r="F340" s="338"/>
      <c r="G340" s="323">
        <f>SUM(G342+G341)</f>
        <v>382</v>
      </c>
    </row>
    <row r="341" spans="1:7" ht="25.5" customHeight="1" x14ac:dyDescent="0.2">
      <c r="A341" s="315" t="s">
        <v>709</v>
      </c>
      <c r="B341" s="317" t="s">
        <v>707</v>
      </c>
      <c r="C341" s="317" t="s">
        <v>545</v>
      </c>
      <c r="D341" s="317" t="s">
        <v>380</v>
      </c>
      <c r="E341" s="328" t="s">
        <v>487</v>
      </c>
      <c r="F341" s="338" t="s">
        <v>384</v>
      </c>
      <c r="G341" s="323">
        <v>142</v>
      </c>
    </row>
    <row r="342" spans="1:7" ht="20.25" customHeight="1" x14ac:dyDescent="0.2">
      <c r="A342" s="315" t="s">
        <v>393</v>
      </c>
      <c r="B342" s="317" t="s">
        <v>707</v>
      </c>
      <c r="C342" s="317" t="s">
        <v>545</v>
      </c>
      <c r="D342" s="317" t="s">
        <v>380</v>
      </c>
      <c r="E342" s="328" t="s">
        <v>487</v>
      </c>
      <c r="F342" s="328" t="s">
        <v>394</v>
      </c>
      <c r="G342" s="318">
        <v>240</v>
      </c>
    </row>
    <row r="343" spans="1:7" ht="75.599999999999994" customHeight="1" x14ac:dyDescent="0.2">
      <c r="A343" s="320" t="s">
        <v>567</v>
      </c>
      <c r="B343" s="321" t="s">
        <v>707</v>
      </c>
      <c r="C343" s="322" t="s">
        <v>545</v>
      </c>
      <c r="D343" s="322" t="s">
        <v>380</v>
      </c>
      <c r="E343" s="322" t="s">
        <v>568</v>
      </c>
      <c r="F343" s="322"/>
      <c r="G343" s="355">
        <f>SUM(G344)</f>
        <v>3420</v>
      </c>
    </row>
    <row r="344" spans="1:7" s="356" customFormat="1" ht="20.25" customHeight="1" x14ac:dyDescent="0.25">
      <c r="A344" s="315" t="s">
        <v>393</v>
      </c>
      <c r="B344" s="328" t="s">
        <v>707</v>
      </c>
      <c r="C344" s="317" t="s">
        <v>545</v>
      </c>
      <c r="D344" s="317" t="s">
        <v>380</v>
      </c>
      <c r="E344" s="322" t="s">
        <v>568</v>
      </c>
      <c r="F344" s="317" t="s">
        <v>394</v>
      </c>
      <c r="G344" s="358">
        <v>3420</v>
      </c>
    </row>
    <row r="345" spans="1:7" ht="41.25" customHeight="1" x14ac:dyDescent="0.2">
      <c r="A345" s="320" t="s">
        <v>770</v>
      </c>
      <c r="B345" s="321" t="s">
        <v>707</v>
      </c>
      <c r="C345" s="322" t="s">
        <v>545</v>
      </c>
      <c r="D345" s="322" t="s">
        <v>380</v>
      </c>
      <c r="E345" s="322" t="s">
        <v>570</v>
      </c>
      <c r="F345" s="322"/>
      <c r="G345" s="355">
        <f>SUM(G346)</f>
        <v>40</v>
      </c>
    </row>
    <row r="346" spans="1:7" ht="25.9" customHeight="1" x14ac:dyDescent="0.2">
      <c r="A346" s="315" t="s">
        <v>709</v>
      </c>
      <c r="B346" s="317" t="s">
        <v>707</v>
      </c>
      <c r="C346" s="317" t="s">
        <v>545</v>
      </c>
      <c r="D346" s="317" t="s">
        <v>380</v>
      </c>
      <c r="E346" s="317" t="s">
        <v>570</v>
      </c>
      <c r="F346" s="317" t="s">
        <v>384</v>
      </c>
      <c r="G346" s="358">
        <v>40</v>
      </c>
    </row>
    <row r="347" spans="1:7" s="327" customFormat="1" ht="78.599999999999994" customHeight="1" x14ac:dyDescent="0.2">
      <c r="A347" s="347" t="s">
        <v>782</v>
      </c>
      <c r="B347" s="338" t="s">
        <v>707</v>
      </c>
      <c r="C347" s="338" t="s">
        <v>545</v>
      </c>
      <c r="D347" s="338" t="s">
        <v>380</v>
      </c>
      <c r="E347" s="338" t="s">
        <v>572</v>
      </c>
      <c r="F347" s="338"/>
      <c r="G347" s="323">
        <f>SUM(G348)</f>
        <v>450</v>
      </c>
    </row>
    <row r="348" spans="1:7" s="319" customFormat="1" ht="24" customHeight="1" x14ac:dyDescent="0.2">
      <c r="A348" s="315" t="s">
        <v>709</v>
      </c>
      <c r="B348" s="328" t="s">
        <v>707</v>
      </c>
      <c r="C348" s="328" t="s">
        <v>545</v>
      </c>
      <c r="D348" s="328" t="s">
        <v>380</v>
      </c>
      <c r="E348" s="328" t="s">
        <v>572</v>
      </c>
      <c r="F348" s="328" t="s">
        <v>384</v>
      </c>
      <c r="G348" s="318">
        <v>450</v>
      </c>
    </row>
    <row r="349" spans="1:7" ht="19.5" customHeight="1" x14ac:dyDescent="0.2">
      <c r="A349" s="385" t="s">
        <v>573</v>
      </c>
      <c r="B349" s="307" t="s">
        <v>707</v>
      </c>
      <c r="C349" s="332" t="s">
        <v>545</v>
      </c>
      <c r="D349" s="332" t="s">
        <v>388</v>
      </c>
      <c r="E349" s="332"/>
      <c r="F349" s="332"/>
      <c r="G349" s="386">
        <f>SUM(G350)</f>
        <v>23393</v>
      </c>
    </row>
    <row r="350" spans="1:7" ht="26.45" customHeight="1" x14ac:dyDescent="0.2">
      <c r="A350" s="385" t="s">
        <v>574</v>
      </c>
      <c r="B350" s="399">
        <v>510</v>
      </c>
      <c r="C350" s="332" t="s">
        <v>545</v>
      </c>
      <c r="D350" s="332" t="s">
        <v>388</v>
      </c>
      <c r="E350" s="332"/>
      <c r="F350" s="332"/>
      <c r="G350" s="386">
        <f>SUM(G351)</f>
        <v>23393</v>
      </c>
    </row>
    <row r="351" spans="1:7" ht="18" customHeight="1" x14ac:dyDescent="0.25">
      <c r="A351" s="393" t="s">
        <v>575</v>
      </c>
      <c r="B351" s="372">
        <v>510</v>
      </c>
      <c r="C351" s="312" t="s">
        <v>545</v>
      </c>
      <c r="D351" s="312" t="s">
        <v>388</v>
      </c>
      <c r="E351" s="312"/>
      <c r="F351" s="312"/>
      <c r="G351" s="363">
        <f>SUM(G352+G354+G356)</f>
        <v>23393</v>
      </c>
    </row>
    <row r="352" spans="1:7" x14ac:dyDescent="0.2">
      <c r="A352" s="375" t="s">
        <v>576</v>
      </c>
      <c r="B352" s="377">
        <v>510</v>
      </c>
      <c r="C352" s="317" t="s">
        <v>545</v>
      </c>
      <c r="D352" s="317" t="s">
        <v>388</v>
      </c>
      <c r="E352" s="317" t="s">
        <v>577</v>
      </c>
      <c r="F352" s="317"/>
      <c r="G352" s="358">
        <f>SUM(G353)</f>
        <v>6000</v>
      </c>
    </row>
    <row r="353" spans="1:7" x14ac:dyDescent="0.2">
      <c r="A353" s="320" t="s">
        <v>393</v>
      </c>
      <c r="B353" s="387">
        <v>510</v>
      </c>
      <c r="C353" s="322" t="s">
        <v>545</v>
      </c>
      <c r="D353" s="322" t="s">
        <v>388</v>
      </c>
      <c r="E353" s="322" t="s">
        <v>577</v>
      </c>
      <c r="F353" s="322" t="s">
        <v>394</v>
      </c>
      <c r="G353" s="355">
        <v>6000</v>
      </c>
    </row>
    <row r="354" spans="1:7" x14ac:dyDescent="0.2">
      <c r="A354" s="375" t="s">
        <v>578</v>
      </c>
      <c r="B354" s="377">
        <v>510</v>
      </c>
      <c r="C354" s="317" t="s">
        <v>545</v>
      </c>
      <c r="D354" s="317" t="s">
        <v>388</v>
      </c>
      <c r="E354" s="317" t="s">
        <v>579</v>
      </c>
      <c r="F354" s="317"/>
      <c r="G354" s="358">
        <f>SUM(G355)</f>
        <v>5750</v>
      </c>
    </row>
    <row r="355" spans="1:7" x14ac:dyDescent="0.2">
      <c r="A355" s="320" t="s">
        <v>393</v>
      </c>
      <c r="B355" s="387">
        <v>510</v>
      </c>
      <c r="C355" s="322" t="s">
        <v>545</v>
      </c>
      <c r="D355" s="322" t="s">
        <v>388</v>
      </c>
      <c r="E355" s="322" t="s">
        <v>579</v>
      </c>
      <c r="F355" s="322" t="s">
        <v>394</v>
      </c>
      <c r="G355" s="355">
        <v>5750</v>
      </c>
    </row>
    <row r="356" spans="1:7" x14ac:dyDescent="0.2">
      <c r="A356" s="375" t="s">
        <v>576</v>
      </c>
      <c r="B356" s="377">
        <v>510</v>
      </c>
      <c r="C356" s="317" t="s">
        <v>545</v>
      </c>
      <c r="D356" s="317" t="s">
        <v>388</v>
      </c>
      <c r="E356" s="317" t="s">
        <v>580</v>
      </c>
      <c r="F356" s="317"/>
      <c r="G356" s="358">
        <f>SUM(G357)</f>
        <v>11643</v>
      </c>
    </row>
    <row r="357" spans="1:7" x14ac:dyDescent="0.2">
      <c r="A357" s="320" t="s">
        <v>393</v>
      </c>
      <c r="B357" s="387">
        <v>510</v>
      </c>
      <c r="C357" s="322" t="s">
        <v>545</v>
      </c>
      <c r="D357" s="322" t="s">
        <v>388</v>
      </c>
      <c r="E357" s="322" t="s">
        <v>580</v>
      </c>
      <c r="F357" s="322" t="s">
        <v>394</v>
      </c>
      <c r="G357" s="355">
        <v>11643</v>
      </c>
    </row>
    <row r="358" spans="1:7" ht="28.9" customHeight="1" x14ac:dyDescent="0.25">
      <c r="A358" s="353" t="s">
        <v>581</v>
      </c>
      <c r="B358" s="371">
        <v>510</v>
      </c>
      <c r="C358" s="349" t="s">
        <v>545</v>
      </c>
      <c r="D358" s="349" t="s">
        <v>493</v>
      </c>
      <c r="E358" s="349"/>
      <c r="F358" s="349"/>
      <c r="G358" s="350">
        <f>SUM(G359)</f>
        <v>6354.99</v>
      </c>
    </row>
    <row r="359" spans="1:7" ht="25.5" x14ac:dyDescent="0.2">
      <c r="A359" s="305" t="s">
        <v>410</v>
      </c>
      <c r="B359" s="371">
        <v>510</v>
      </c>
      <c r="C359" s="306" t="s">
        <v>545</v>
      </c>
      <c r="D359" s="306" t="s">
        <v>493</v>
      </c>
      <c r="E359" s="306"/>
      <c r="F359" s="306"/>
      <c r="G359" s="308">
        <f>SUM(G360+G368+G371)</f>
        <v>6354.99</v>
      </c>
    </row>
    <row r="360" spans="1:7" x14ac:dyDescent="0.2">
      <c r="A360" s="320" t="s">
        <v>382</v>
      </c>
      <c r="B360" s="387">
        <v>510</v>
      </c>
      <c r="C360" s="338" t="s">
        <v>545</v>
      </c>
      <c r="D360" s="338" t="s">
        <v>493</v>
      </c>
      <c r="E360" s="338"/>
      <c r="F360" s="338"/>
      <c r="G360" s="323">
        <f>SUM(G364+G361)</f>
        <v>2468.52</v>
      </c>
    </row>
    <row r="361" spans="1:7" ht="38.25" x14ac:dyDescent="0.2">
      <c r="A361" s="320" t="s">
        <v>582</v>
      </c>
      <c r="B361" s="378">
        <v>510</v>
      </c>
      <c r="C361" s="338" t="s">
        <v>545</v>
      </c>
      <c r="D361" s="338" t="s">
        <v>493</v>
      </c>
      <c r="E361" s="338" t="s">
        <v>583</v>
      </c>
      <c r="F361" s="338"/>
      <c r="G361" s="323">
        <f>SUM(G362+G363)</f>
        <v>250</v>
      </c>
    </row>
    <row r="362" spans="1:7" ht="51.75" hidden="1" customHeight="1" x14ac:dyDescent="0.2">
      <c r="A362" s="315" t="s">
        <v>708</v>
      </c>
      <c r="B362" s="377">
        <v>510</v>
      </c>
      <c r="C362" s="328" t="s">
        <v>545</v>
      </c>
      <c r="D362" s="328" t="s">
        <v>493</v>
      </c>
      <c r="E362" s="328" t="s">
        <v>583</v>
      </c>
      <c r="F362" s="317" t="s">
        <v>378</v>
      </c>
      <c r="G362" s="318"/>
    </row>
    <row r="363" spans="1:7" ht="25.15" customHeight="1" x14ac:dyDescent="0.2">
      <c r="A363" s="315" t="s">
        <v>709</v>
      </c>
      <c r="B363" s="377">
        <v>510</v>
      </c>
      <c r="C363" s="328" t="s">
        <v>545</v>
      </c>
      <c r="D363" s="328" t="s">
        <v>493</v>
      </c>
      <c r="E363" s="328" t="s">
        <v>583</v>
      </c>
      <c r="F363" s="317" t="s">
        <v>384</v>
      </c>
      <c r="G363" s="318">
        <v>250</v>
      </c>
    </row>
    <row r="364" spans="1:7" s="327" customFormat="1" ht="38.25" x14ac:dyDescent="0.2">
      <c r="A364" s="400" t="s">
        <v>586</v>
      </c>
      <c r="B364" s="378">
        <v>510</v>
      </c>
      <c r="C364" s="338" t="s">
        <v>545</v>
      </c>
      <c r="D364" s="338" t="s">
        <v>493</v>
      </c>
      <c r="E364" s="338" t="s">
        <v>587</v>
      </c>
      <c r="F364" s="338"/>
      <c r="G364" s="323">
        <f>SUM(G365+G366+G367)</f>
        <v>2218.52</v>
      </c>
    </row>
    <row r="365" spans="1:7" ht="49.9" customHeight="1" x14ac:dyDescent="0.2">
      <c r="A365" s="315" t="s">
        <v>708</v>
      </c>
      <c r="B365" s="377">
        <v>510</v>
      </c>
      <c r="C365" s="328" t="s">
        <v>545</v>
      </c>
      <c r="D365" s="328" t="s">
        <v>493</v>
      </c>
      <c r="E365" s="328" t="s">
        <v>587</v>
      </c>
      <c r="F365" s="317" t="s">
        <v>378</v>
      </c>
      <c r="G365" s="318">
        <v>2216.8000000000002</v>
      </c>
    </row>
    <row r="366" spans="1:7" ht="25.5" customHeight="1" x14ac:dyDescent="0.2">
      <c r="A366" s="315" t="s">
        <v>709</v>
      </c>
      <c r="B366" s="377">
        <v>510</v>
      </c>
      <c r="C366" s="328" t="s">
        <v>545</v>
      </c>
      <c r="D366" s="328" t="s">
        <v>493</v>
      </c>
      <c r="E366" s="328" t="s">
        <v>587</v>
      </c>
      <c r="F366" s="317" t="s">
        <v>384</v>
      </c>
      <c r="G366" s="318">
        <v>1.72</v>
      </c>
    </row>
    <row r="367" spans="1:7" ht="22.5" hidden="1" customHeight="1" x14ac:dyDescent="0.2">
      <c r="A367" s="315" t="s">
        <v>385</v>
      </c>
      <c r="B367" s="377">
        <v>510</v>
      </c>
      <c r="C367" s="328" t="s">
        <v>545</v>
      </c>
      <c r="D367" s="328" t="s">
        <v>493</v>
      </c>
      <c r="E367" s="328" t="s">
        <v>587</v>
      </c>
      <c r="F367" s="317" t="s">
        <v>386</v>
      </c>
      <c r="G367" s="318"/>
    </row>
    <row r="368" spans="1:7" s="327" customFormat="1" ht="25.5" customHeight="1" x14ac:dyDescent="0.2">
      <c r="A368" s="320" t="s">
        <v>588</v>
      </c>
      <c r="B368" s="378">
        <v>510</v>
      </c>
      <c r="C368" s="338" t="s">
        <v>545</v>
      </c>
      <c r="D368" s="338" t="s">
        <v>493</v>
      </c>
      <c r="E368" s="338" t="s">
        <v>589</v>
      </c>
      <c r="F368" s="338"/>
      <c r="G368" s="323">
        <f>SUM(G369+G370)</f>
        <v>1171.08</v>
      </c>
    </row>
    <row r="369" spans="1:7" ht="54" customHeight="1" x14ac:dyDescent="0.2">
      <c r="A369" s="315" t="s">
        <v>708</v>
      </c>
      <c r="B369" s="387">
        <v>510</v>
      </c>
      <c r="C369" s="338" t="s">
        <v>545</v>
      </c>
      <c r="D369" s="338" t="s">
        <v>493</v>
      </c>
      <c r="E369" s="328" t="s">
        <v>589</v>
      </c>
      <c r="F369" s="322" t="s">
        <v>378</v>
      </c>
      <c r="G369" s="323">
        <v>1031</v>
      </c>
    </row>
    <row r="370" spans="1:7" ht="26.25" customHeight="1" x14ac:dyDescent="0.2">
      <c r="A370" s="315" t="s">
        <v>709</v>
      </c>
      <c r="B370" s="387">
        <v>510</v>
      </c>
      <c r="C370" s="338" t="s">
        <v>545</v>
      </c>
      <c r="D370" s="338" t="s">
        <v>493</v>
      </c>
      <c r="E370" s="328" t="s">
        <v>589</v>
      </c>
      <c r="F370" s="322" t="s">
        <v>384</v>
      </c>
      <c r="G370" s="323">
        <v>140.08000000000001</v>
      </c>
    </row>
    <row r="371" spans="1:7" ht="25.9" customHeight="1" x14ac:dyDescent="0.25">
      <c r="A371" s="310" t="s">
        <v>374</v>
      </c>
      <c r="B371" s="342" t="s">
        <v>707</v>
      </c>
      <c r="C371" s="312" t="s">
        <v>545</v>
      </c>
      <c r="D371" s="312" t="s">
        <v>493</v>
      </c>
      <c r="E371" s="312" t="s">
        <v>585</v>
      </c>
      <c r="F371" s="312"/>
      <c r="G371" s="313">
        <f>SUM(G372)</f>
        <v>2715.3900000000003</v>
      </c>
    </row>
    <row r="372" spans="1:7" s="319" customFormat="1" ht="39.75" customHeight="1" x14ac:dyDescent="0.2">
      <c r="A372" s="344" t="s">
        <v>584</v>
      </c>
      <c r="B372" s="317" t="s">
        <v>707</v>
      </c>
      <c r="C372" s="328" t="s">
        <v>545</v>
      </c>
      <c r="D372" s="328" t="s">
        <v>493</v>
      </c>
      <c r="E372" s="328" t="s">
        <v>585</v>
      </c>
      <c r="F372" s="328"/>
      <c r="G372" s="318">
        <f>SUM(G373+G374)</f>
        <v>2715.3900000000003</v>
      </c>
    </row>
    <row r="373" spans="1:7" ht="51.75" customHeight="1" x14ac:dyDescent="0.2">
      <c r="A373" s="315" t="s">
        <v>708</v>
      </c>
      <c r="B373" s="317" t="s">
        <v>707</v>
      </c>
      <c r="C373" s="317" t="s">
        <v>545</v>
      </c>
      <c r="D373" s="317" t="s">
        <v>493</v>
      </c>
      <c r="E373" s="328" t="s">
        <v>585</v>
      </c>
      <c r="F373" s="317" t="s">
        <v>378</v>
      </c>
      <c r="G373" s="318">
        <v>2517.8000000000002</v>
      </c>
    </row>
    <row r="374" spans="1:7" ht="24" customHeight="1" x14ac:dyDescent="0.2">
      <c r="A374" s="315" t="s">
        <v>709</v>
      </c>
      <c r="B374" s="317" t="s">
        <v>707</v>
      </c>
      <c r="C374" s="317" t="s">
        <v>545</v>
      </c>
      <c r="D374" s="317" t="s">
        <v>493</v>
      </c>
      <c r="E374" s="328" t="s">
        <v>585</v>
      </c>
      <c r="F374" s="317" t="s">
        <v>384</v>
      </c>
      <c r="G374" s="318">
        <v>197.59</v>
      </c>
    </row>
    <row r="375" spans="1:7" s="339" customFormat="1" ht="55.5" customHeight="1" x14ac:dyDescent="0.2">
      <c r="A375" s="401" t="s">
        <v>783</v>
      </c>
      <c r="B375" s="402">
        <v>510</v>
      </c>
      <c r="C375" s="403"/>
      <c r="D375" s="403"/>
      <c r="E375" s="403"/>
      <c r="F375" s="332"/>
      <c r="G375" s="304">
        <f>SUM(G376)</f>
        <v>10806</v>
      </c>
    </row>
    <row r="376" spans="1:7" ht="25.5" x14ac:dyDescent="0.2">
      <c r="A376" s="404" t="s">
        <v>423</v>
      </c>
      <c r="B376" s="377">
        <v>510</v>
      </c>
      <c r="C376" s="405" t="s">
        <v>371</v>
      </c>
      <c r="D376" s="328" t="s">
        <v>406</v>
      </c>
      <c r="E376" s="328"/>
      <c r="F376" s="406"/>
      <c r="G376" s="318">
        <f>SUM(G379+G380+G377+G381)</f>
        <v>10806</v>
      </c>
    </row>
    <row r="377" spans="1:7" s="327" customFormat="1" ht="51" x14ac:dyDescent="0.2">
      <c r="A377" s="407" t="s">
        <v>205</v>
      </c>
      <c r="B377" s="408">
        <v>510</v>
      </c>
      <c r="C377" s="409" t="s">
        <v>371</v>
      </c>
      <c r="D377" s="338" t="s">
        <v>406</v>
      </c>
      <c r="E377" s="410" t="s">
        <v>784</v>
      </c>
      <c r="F377" s="411"/>
      <c r="G377" s="412">
        <f>SUM(G378)</f>
        <v>5403</v>
      </c>
    </row>
    <row r="378" spans="1:7" ht="54.6" customHeight="1" x14ac:dyDescent="0.2">
      <c r="A378" s="315" t="s">
        <v>708</v>
      </c>
      <c r="B378" s="413">
        <v>510</v>
      </c>
      <c r="C378" s="405" t="s">
        <v>371</v>
      </c>
      <c r="D378" s="328" t="s">
        <v>406</v>
      </c>
      <c r="E378" s="328" t="s">
        <v>784</v>
      </c>
      <c r="F378" s="406" t="s">
        <v>378</v>
      </c>
      <c r="G378" s="414">
        <v>5403</v>
      </c>
    </row>
    <row r="379" spans="1:7" s="319" customFormat="1" ht="51" customHeight="1" x14ac:dyDescent="0.2">
      <c r="A379" s="315" t="s">
        <v>708</v>
      </c>
      <c r="B379" s="377">
        <v>510</v>
      </c>
      <c r="C379" s="328" t="s">
        <v>371</v>
      </c>
      <c r="D379" s="328" t="s">
        <v>406</v>
      </c>
      <c r="E379" s="328" t="s">
        <v>424</v>
      </c>
      <c r="F379" s="317" t="s">
        <v>378</v>
      </c>
      <c r="G379" s="414">
        <v>3887.7</v>
      </c>
    </row>
    <row r="380" spans="1:7" s="327" customFormat="1" ht="25.5" x14ac:dyDescent="0.2">
      <c r="A380" s="315" t="s">
        <v>709</v>
      </c>
      <c r="B380" s="413">
        <v>510</v>
      </c>
      <c r="C380" s="328" t="s">
        <v>371</v>
      </c>
      <c r="D380" s="415" t="s">
        <v>406</v>
      </c>
      <c r="E380" s="416" t="s">
        <v>424</v>
      </c>
      <c r="F380" s="417" t="s">
        <v>384</v>
      </c>
      <c r="G380" s="318">
        <v>1514.7</v>
      </c>
    </row>
    <row r="381" spans="1:7" s="327" customFormat="1" x14ac:dyDescent="0.2">
      <c r="A381" s="315" t="s">
        <v>385</v>
      </c>
      <c r="B381" s="413">
        <v>510</v>
      </c>
      <c r="C381" s="328" t="s">
        <v>371</v>
      </c>
      <c r="D381" s="415" t="s">
        <v>406</v>
      </c>
      <c r="E381" s="416" t="s">
        <v>424</v>
      </c>
      <c r="F381" s="417" t="s">
        <v>386</v>
      </c>
      <c r="G381" s="318">
        <v>0.6</v>
      </c>
    </row>
    <row r="382" spans="1:7" ht="14.25" x14ac:dyDescent="0.2">
      <c r="A382" s="460" t="s">
        <v>610</v>
      </c>
      <c r="B382" s="461"/>
      <c r="C382" s="461"/>
      <c r="D382" s="461"/>
      <c r="E382" s="461"/>
      <c r="F382" s="462"/>
      <c r="G382" s="418">
        <f>SUM(G10+G22+G305+G375+G75)</f>
        <v>806738.92999999993</v>
      </c>
    </row>
    <row r="386" spans="7:7" x14ac:dyDescent="0.2">
      <c r="G386" s="421"/>
    </row>
  </sheetData>
  <mergeCells count="9">
    <mergeCell ref="A382:F382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paperSize="9" scale="88" fitToHeight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2018-11-12T13:52:28Z</dcterms:modified>
</cp:coreProperties>
</file>