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4525"/>
</workbook>
</file>

<file path=xl/calcChain.xml><?xml version="1.0" encoding="utf-8"?>
<calcChain xmlns="http://schemas.openxmlformats.org/spreadsheetml/2006/main">
  <c r="G67" i="4" l="1"/>
  <c r="F72" i="3" l="1"/>
  <c r="G316" i="4" l="1"/>
  <c r="G299" i="4" s="1"/>
  <c r="G266" i="4"/>
  <c r="G265" i="4" s="1"/>
  <c r="F325" i="3"/>
  <c r="G224" i="4"/>
  <c r="G223" i="4" s="1"/>
  <c r="G222" i="4" s="1"/>
  <c r="G219" i="4"/>
  <c r="G205" i="4"/>
  <c r="G185" i="4"/>
  <c r="G183" i="4"/>
  <c r="G181" i="4"/>
  <c r="G169" i="4"/>
  <c r="G168" i="4" s="1"/>
  <c r="G167" i="4" s="1"/>
  <c r="G166" i="4" s="1"/>
  <c r="G159" i="4"/>
  <c r="G137" i="4"/>
  <c r="G143" i="4"/>
  <c r="G127" i="4"/>
  <c r="G126" i="4"/>
  <c r="G96" i="4"/>
  <c r="G357" i="4"/>
  <c r="G354" i="4"/>
  <c r="G349" i="4"/>
  <c r="G347" i="4"/>
  <c r="G346" i="4" s="1"/>
  <c r="G345" i="4" s="1"/>
  <c r="G342" i="4"/>
  <c r="G341" i="4" s="1"/>
  <c r="G338" i="4"/>
  <c r="G335" i="4"/>
  <c r="G333" i="4"/>
  <c r="G328" i="4"/>
  <c r="G326" i="4"/>
  <c r="G324" i="4"/>
  <c r="G317" i="4"/>
  <c r="G321" i="4"/>
  <c r="G313" i="4"/>
  <c r="G310" i="4"/>
  <c r="G307" i="4"/>
  <c r="G304" i="4"/>
  <c r="G301" i="4"/>
  <c r="G296" i="4"/>
  <c r="G295" i="4" s="1"/>
  <c r="G294" i="4" s="1"/>
  <c r="G293" i="4" s="1"/>
  <c r="G291" i="4"/>
  <c r="G290" i="4" s="1"/>
  <c r="G289" i="4" s="1"/>
  <c r="G288" i="4" s="1"/>
  <c r="G285" i="4"/>
  <c r="G283" i="4"/>
  <c r="G279" i="4"/>
  <c r="G277" i="4"/>
  <c r="G270" i="4"/>
  <c r="G269" i="4" s="1"/>
  <c r="G263" i="4"/>
  <c r="G262" i="4" s="1"/>
  <c r="G259" i="4"/>
  <c r="G258" i="4" s="1"/>
  <c r="G257" i="4" s="1"/>
  <c r="G254" i="4"/>
  <c r="G253" i="4" s="1"/>
  <c r="G252" i="4" s="1"/>
  <c r="G242" i="4"/>
  <c r="G241" i="4" s="1"/>
  <c r="G240" i="4" s="1"/>
  <c r="G238" i="4"/>
  <c r="G236" i="4"/>
  <c r="G234" i="4"/>
  <c r="G231" i="4"/>
  <c r="G229" i="4"/>
  <c r="G217" i="4"/>
  <c r="G214" i="4"/>
  <c r="G212" i="4"/>
  <c r="G209" i="4"/>
  <c r="G207" i="4"/>
  <c r="G202" i="4"/>
  <c r="G200" i="4"/>
  <c r="G198" i="4"/>
  <c r="G196" i="4"/>
  <c r="G194" i="4"/>
  <c r="G192" i="4"/>
  <c r="G190" i="4"/>
  <c r="G188" i="4"/>
  <c r="G179" i="4"/>
  <c r="G177" i="4"/>
  <c r="G175" i="4"/>
  <c r="G164" i="4"/>
  <c r="G162" i="4"/>
  <c r="G161" i="4" s="1"/>
  <c r="G158" i="4" s="1"/>
  <c r="G154" i="4"/>
  <c r="G147" i="4"/>
  <c r="G145" i="4"/>
  <c r="G135" i="4"/>
  <c r="G133" i="4"/>
  <c r="G124" i="4"/>
  <c r="G122" i="4"/>
  <c r="G119" i="4"/>
  <c r="G117" i="4"/>
  <c r="G113" i="4"/>
  <c r="G110" i="4"/>
  <c r="G106" i="4"/>
  <c r="G104" i="4"/>
  <c r="G99" i="4"/>
  <c r="G98" i="4" s="1"/>
  <c r="G95" i="4" s="1"/>
  <c r="G93" i="4"/>
  <c r="G91" i="4"/>
  <c r="G87" i="4"/>
  <c r="G85" i="4"/>
  <c r="G79" i="4"/>
  <c r="G78" i="4"/>
  <c r="G77" i="4" s="1"/>
  <c r="G75" i="4"/>
  <c r="G73" i="4"/>
  <c r="G65" i="4"/>
  <c r="G60" i="4"/>
  <c r="G59" i="4" s="1"/>
  <c r="G57" i="4"/>
  <c r="G53" i="4"/>
  <c r="G52" i="4" s="1"/>
  <c r="G48" i="4"/>
  <c r="G47" i="4" s="1"/>
  <c r="G44" i="4"/>
  <c r="G43" i="4" s="1"/>
  <c r="G42" i="4" s="1"/>
  <c r="G40" i="4"/>
  <c r="G39" i="4" s="1"/>
  <c r="G37" i="4"/>
  <c r="G36" i="4" s="1"/>
  <c r="G34" i="4"/>
  <c r="G30" i="4"/>
  <c r="G28" i="4"/>
  <c r="G21" i="4"/>
  <c r="G20" i="4" s="1"/>
  <c r="G19" i="4" s="1"/>
  <c r="G17" i="4"/>
  <c r="G16" i="4"/>
  <c r="G15" i="4"/>
  <c r="G142" i="4" l="1"/>
  <c r="G204" i="4"/>
  <c r="G174" i="4"/>
  <c r="G261" i="4"/>
  <c r="G112" i="4"/>
  <c r="G109" i="4" s="1"/>
  <c r="G216" i="4"/>
  <c r="G211" i="4" s="1"/>
  <c r="G276" i="4"/>
  <c r="G275" i="4" s="1"/>
  <c r="G103" i="4"/>
  <c r="G102" i="4" s="1"/>
  <c r="G89" i="4" s="1"/>
  <c r="G187" i="4"/>
  <c r="G300" i="4"/>
  <c r="G298" i="4" s="1"/>
  <c r="G282" i="4"/>
  <c r="G281" i="4" s="1"/>
  <c r="G332" i="4"/>
  <c r="G331" i="4" s="1"/>
  <c r="G330" i="4" s="1"/>
  <c r="G27" i="4"/>
  <c r="G26" i="4" s="1"/>
  <c r="G323" i="4"/>
  <c r="G353" i="4"/>
  <c r="G14" i="4"/>
  <c r="G13" i="4" s="1"/>
  <c r="G251" i="4"/>
  <c r="G84" i="4"/>
  <c r="G83" i="4" s="1"/>
  <c r="G82" i="4" s="1"/>
  <c r="G81" i="4" s="1"/>
  <c r="G233" i="4"/>
  <c r="G228" i="4" s="1"/>
  <c r="G227" i="4" s="1"/>
  <c r="G64" i="4"/>
  <c r="G46" i="4" s="1"/>
  <c r="G132" i="4"/>
  <c r="G121" i="4"/>
  <c r="G90" i="4"/>
  <c r="F144" i="3"/>
  <c r="G320" i="4" l="1"/>
  <c r="G319" i="4" s="1"/>
  <c r="G287" i="4" s="1"/>
  <c r="G25" i="4"/>
  <c r="G173" i="4"/>
  <c r="G108" i="4"/>
  <c r="F161" i="3"/>
  <c r="G161" i="3"/>
  <c r="F329" i="3"/>
  <c r="F324" i="3"/>
  <c r="G24" i="4" l="1"/>
  <c r="G360" i="4" s="1"/>
  <c r="F254" i="3"/>
  <c r="F236" i="3"/>
  <c r="F235" i="3" s="1"/>
  <c r="F234" i="3" s="1"/>
  <c r="F231" i="3"/>
  <c r="F216" i="3"/>
  <c r="G342" i="3"/>
  <c r="F342" i="3"/>
  <c r="G340" i="3"/>
  <c r="F340" i="3"/>
  <c r="G336" i="3"/>
  <c r="F336" i="3"/>
  <c r="G334" i="3"/>
  <c r="F334" i="3"/>
  <c r="G329" i="3"/>
  <c r="G328" i="3" s="1"/>
  <c r="F328" i="3"/>
  <c r="G322" i="3"/>
  <c r="G321" i="3" s="1"/>
  <c r="F322" i="3"/>
  <c r="F321" i="3" s="1"/>
  <c r="G317" i="3"/>
  <c r="F317" i="3"/>
  <c r="G314" i="3"/>
  <c r="F314" i="3"/>
  <c r="G311" i="3"/>
  <c r="F311" i="3"/>
  <c r="G309" i="3"/>
  <c r="F309" i="3"/>
  <c r="G302" i="3"/>
  <c r="F302" i="3"/>
  <c r="G300" i="3"/>
  <c r="F300" i="3"/>
  <c r="G298" i="3"/>
  <c r="F298" i="3"/>
  <c r="G293" i="3"/>
  <c r="F293" i="3"/>
  <c r="F292" i="3" s="1"/>
  <c r="G304" i="3"/>
  <c r="F304" i="3"/>
  <c r="G289" i="3"/>
  <c r="F289" i="3"/>
  <c r="G286" i="3"/>
  <c r="F286" i="3"/>
  <c r="G283" i="3"/>
  <c r="F283" i="3"/>
  <c r="G280" i="3"/>
  <c r="F280" i="3"/>
  <c r="G277" i="3"/>
  <c r="F277" i="3"/>
  <c r="G271" i="3"/>
  <c r="G270" i="3" s="1"/>
  <c r="G269" i="3" s="1"/>
  <c r="F271" i="3"/>
  <c r="F270" i="3" s="1"/>
  <c r="F269" i="3" s="1"/>
  <c r="G266" i="3"/>
  <c r="G265" i="3" s="1"/>
  <c r="G264" i="3" s="1"/>
  <c r="F266" i="3"/>
  <c r="F265" i="3" s="1"/>
  <c r="F264" i="3" s="1"/>
  <c r="G254" i="3"/>
  <c r="G253" i="3" s="1"/>
  <c r="G252" i="3" s="1"/>
  <c r="G250" i="3"/>
  <c r="F250" i="3"/>
  <c r="G248" i="3"/>
  <c r="F248" i="3"/>
  <c r="G246" i="3"/>
  <c r="F246" i="3"/>
  <c r="G243" i="3"/>
  <c r="F243" i="3"/>
  <c r="G241" i="3"/>
  <c r="F241" i="3"/>
  <c r="G236" i="3"/>
  <c r="G235" i="3" s="1"/>
  <c r="G234" i="3" s="1"/>
  <c r="G231" i="3"/>
  <c r="G229" i="3"/>
  <c r="F229" i="3"/>
  <c r="G227" i="3"/>
  <c r="F227" i="3"/>
  <c r="G224" i="3"/>
  <c r="F224" i="3"/>
  <c r="G220" i="3"/>
  <c r="F220" i="3"/>
  <c r="G218" i="3"/>
  <c r="F218" i="3"/>
  <c r="G213" i="3"/>
  <c r="F213" i="3"/>
  <c r="G211" i="3"/>
  <c r="F211" i="3"/>
  <c r="G209" i="3"/>
  <c r="F209" i="3"/>
  <c r="G207" i="3"/>
  <c r="F207" i="3"/>
  <c r="G205" i="3"/>
  <c r="F205" i="3"/>
  <c r="G203" i="3"/>
  <c r="F203" i="3"/>
  <c r="F201" i="3"/>
  <c r="F199" i="3"/>
  <c r="F308" i="3" l="1"/>
  <c r="F307" i="3" s="1"/>
  <c r="F306" i="3" s="1"/>
  <c r="F320" i="3"/>
  <c r="G297" i="3"/>
  <c r="G296" i="3" s="1"/>
  <c r="G295" i="3" s="1"/>
  <c r="G333" i="3"/>
  <c r="G332" i="3" s="1"/>
  <c r="G339" i="3"/>
  <c r="G338" i="3" s="1"/>
  <c r="F297" i="3"/>
  <c r="G245" i="3"/>
  <c r="G320" i="3"/>
  <c r="G223" i="3"/>
  <c r="G222" i="3" s="1"/>
  <c r="F215" i="3"/>
  <c r="G198" i="3"/>
  <c r="G215" i="3"/>
  <c r="F245" i="3"/>
  <c r="F240" i="3" s="1"/>
  <c r="G308" i="3"/>
  <c r="G307" i="3" s="1"/>
  <c r="G306" i="3" s="1"/>
  <c r="F253" i="3"/>
  <c r="F252" i="3" s="1"/>
  <c r="F223" i="3"/>
  <c r="F222" i="3" s="1"/>
  <c r="G292" i="3"/>
  <c r="F276" i="3"/>
  <c r="F275" i="3" s="1"/>
  <c r="F274" i="3" s="1"/>
  <c r="F273" i="3" s="1"/>
  <c r="F333" i="3"/>
  <c r="F332" i="3" s="1"/>
  <c r="F339" i="3"/>
  <c r="F338" i="3" s="1"/>
  <c r="G240" i="3"/>
  <c r="G239" i="3" s="1"/>
  <c r="G276" i="3"/>
  <c r="G275" i="3" s="1"/>
  <c r="F198" i="3"/>
  <c r="F239" i="3" l="1"/>
  <c r="G274" i="3"/>
  <c r="G273" i="3" s="1"/>
  <c r="G263" i="3" s="1"/>
  <c r="F296" i="3"/>
  <c r="F295" i="3" s="1"/>
  <c r="F263" i="3" s="1"/>
  <c r="F191" i="3"/>
  <c r="F189" i="3"/>
  <c r="G196" i="3" l="1"/>
  <c r="G193" i="3" s="1"/>
  <c r="F196" i="3"/>
  <c r="F179" i="3" l="1"/>
  <c r="F178" i="3" s="1"/>
  <c r="F177" i="3" s="1"/>
  <c r="F135" i="3"/>
  <c r="F134" i="3" s="1"/>
  <c r="F104" i="3"/>
  <c r="G194" i="3"/>
  <c r="F194" i="3"/>
  <c r="F193" i="3" s="1"/>
  <c r="G187" i="3"/>
  <c r="F187" i="3"/>
  <c r="G185" i="3"/>
  <c r="F185" i="3"/>
  <c r="G179" i="3"/>
  <c r="G178" i="3" s="1"/>
  <c r="G177" i="3" s="1"/>
  <c r="G175" i="3"/>
  <c r="F175" i="3"/>
  <c r="G173" i="3"/>
  <c r="F173" i="3"/>
  <c r="G170" i="3"/>
  <c r="F170" i="3"/>
  <c r="G168" i="3"/>
  <c r="F168" i="3"/>
  <c r="G154" i="3"/>
  <c r="F154" i="3"/>
  <c r="G152" i="3"/>
  <c r="G150" i="3"/>
  <c r="F150" i="3"/>
  <c r="G142" i="3"/>
  <c r="F142" i="3"/>
  <c r="G135" i="3"/>
  <c r="G134" i="3" s="1"/>
  <c r="G132" i="3"/>
  <c r="F132" i="3"/>
  <c r="G130" i="3"/>
  <c r="F130" i="3"/>
  <c r="F127" i="3"/>
  <c r="F125" i="3"/>
  <c r="G121" i="3"/>
  <c r="G120" i="3" s="1"/>
  <c r="F121" i="3"/>
  <c r="G118" i="3"/>
  <c r="F118" i="3"/>
  <c r="G114" i="3"/>
  <c r="F114" i="3"/>
  <c r="G112" i="3"/>
  <c r="F112" i="3"/>
  <c r="G107" i="3"/>
  <c r="G106" i="3" s="1"/>
  <c r="G103" i="3" s="1"/>
  <c r="F107" i="3"/>
  <c r="F106" i="3" s="1"/>
  <c r="G101" i="3"/>
  <c r="F101" i="3"/>
  <c r="G99" i="3"/>
  <c r="F99" i="3"/>
  <c r="F95" i="3"/>
  <c r="G94" i="3"/>
  <c r="F94" i="3"/>
  <c r="G92" i="3"/>
  <c r="F92" i="3"/>
  <c r="G91" i="3"/>
  <c r="G90" i="3" s="1"/>
  <c r="G89" i="3" s="1"/>
  <c r="G88" i="3" s="1"/>
  <c r="F91" i="3"/>
  <c r="F90" i="3" s="1"/>
  <c r="F89" i="3" s="1"/>
  <c r="F88" i="3" s="1"/>
  <c r="G86" i="3"/>
  <c r="G85" i="3" s="1"/>
  <c r="G84" i="3" s="1"/>
  <c r="F86" i="3"/>
  <c r="F85" i="3" s="1"/>
  <c r="F84" i="3" s="1"/>
  <c r="F82" i="3"/>
  <c r="G80" i="3"/>
  <c r="F80" i="3"/>
  <c r="G72" i="3"/>
  <c r="G68" i="3"/>
  <c r="F68" i="3"/>
  <c r="G64" i="3"/>
  <c r="F64" i="3"/>
  <c r="G62" i="3"/>
  <c r="F62" i="3"/>
  <c r="G56" i="3"/>
  <c r="G55" i="3" s="1"/>
  <c r="F56" i="3"/>
  <c r="F55" i="3" s="1"/>
  <c r="G53" i="3"/>
  <c r="F53" i="3"/>
  <c r="G49" i="3"/>
  <c r="F49" i="3"/>
  <c r="F48" i="3" s="1"/>
  <c r="G44" i="3"/>
  <c r="G43" i="3" s="1"/>
  <c r="F44" i="3"/>
  <c r="F43" i="3" s="1"/>
  <c r="G40" i="3"/>
  <c r="F40" i="3"/>
  <c r="F39" i="3" s="1"/>
  <c r="G39" i="3"/>
  <c r="F37" i="3"/>
  <c r="F36" i="3" s="1"/>
  <c r="G34" i="3"/>
  <c r="G33" i="3" s="1"/>
  <c r="F34" i="3"/>
  <c r="F33" i="3" s="1"/>
  <c r="G29" i="3"/>
  <c r="F29" i="3"/>
  <c r="G27" i="3"/>
  <c r="F27" i="3"/>
  <c r="G24" i="3"/>
  <c r="F24" i="3"/>
  <c r="G20" i="3"/>
  <c r="G19" i="3" s="1"/>
  <c r="G18" i="3" s="1"/>
  <c r="F20" i="3"/>
  <c r="F19" i="3" s="1"/>
  <c r="F18" i="3" s="1"/>
  <c r="G16" i="3"/>
  <c r="F16" i="3"/>
  <c r="G15" i="3"/>
  <c r="F15" i="3"/>
  <c r="G14" i="3"/>
  <c r="F14" i="3"/>
  <c r="G344" i="3" l="1"/>
  <c r="F184" i="3"/>
  <c r="F183" i="3" s="1"/>
  <c r="G26" i="3"/>
  <c r="G23" i="3" s="1"/>
  <c r="F98" i="3"/>
  <c r="F103" i="3"/>
  <c r="F120" i="3"/>
  <c r="F129" i="3"/>
  <c r="F172" i="3"/>
  <c r="F167" i="3" s="1"/>
  <c r="F166" i="3" s="1"/>
  <c r="G48" i="3"/>
  <c r="F117" i="3"/>
  <c r="F26" i="3"/>
  <c r="F23" i="3" s="1"/>
  <c r="G98" i="3"/>
  <c r="G117" i="3"/>
  <c r="G61" i="3"/>
  <c r="G60" i="3" s="1"/>
  <c r="G172" i="3"/>
  <c r="G167" i="3" s="1"/>
  <c r="G166" i="3" s="1"/>
  <c r="F61" i="3"/>
  <c r="F60" i="3" s="1"/>
  <c r="G184" i="3"/>
  <c r="F111" i="3"/>
  <c r="F110" i="3" s="1"/>
  <c r="G149" i="3"/>
  <c r="G144" i="3" s="1"/>
  <c r="G141" i="3" s="1"/>
  <c r="G140" i="3" s="1"/>
  <c r="F149" i="3"/>
  <c r="G67" i="3"/>
  <c r="G111" i="3"/>
  <c r="G110" i="3" s="1"/>
  <c r="F67" i="3"/>
  <c r="G129" i="3"/>
  <c r="F97" i="3" l="1"/>
  <c r="F141" i="3"/>
  <c r="F140" i="3" s="1"/>
  <c r="F116" i="3" s="1"/>
  <c r="G183" i="3"/>
  <c r="G97" i="3"/>
  <c r="F42" i="3"/>
  <c r="F13" i="3" s="1"/>
  <c r="G42" i="3"/>
  <c r="G13" i="3" s="1"/>
  <c r="G116" i="3"/>
  <c r="C52" i="1"/>
  <c r="C18" i="1"/>
  <c r="F344" i="3" l="1"/>
  <c r="C50" i="1"/>
  <c r="C34" i="1"/>
  <c r="C16" i="1"/>
  <c r="C13" i="1"/>
  <c r="C12" i="1" s="1"/>
  <c r="C11" i="1" s="1"/>
  <c r="C15" i="1" l="1"/>
</calcChain>
</file>

<file path=xl/sharedStrings.xml><?xml version="1.0" encoding="utf-8"?>
<sst xmlns="http://schemas.openxmlformats.org/spreadsheetml/2006/main" count="3384" uniqueCount="543">
  <si>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</si>
  <si>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</si>
  <si>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 xml:space="preserve">                                                                                                                                            Приложение 2</t>
  </si>
  <si>
    <t xml:space="preserve"> от  "18"  декабря  2019г.  № 372</t>
  </si>
  <si>
    <t>Безвозмездные поступления в 2020 году</t>
  </si>
  <si>
    <t>тыс.руб.</t>
  </si>
  <si>
    <t>Код бюджетной классификации</t>
  </si>
  <si>
    <t>Наименование кода безвозмездных поступлений</t>
  </si>
  <si>
    <t>Сумма</t>
  </si>
  <si>
    <t>000 2 00 00000 00 0000 000</t>
  </si>
  <si>
    <t xml:space="preserve">Безвозмездные поступления </t>
  </si>
  <si>
    <t>000 201 00000 00 0000 000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</si>
  <si>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</si>
  <si>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</si>
  <si>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</si>
  <si>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</si>
  <si>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</si>
  <si>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</si>
  <si>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</si>
  <si>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</si>
  <si>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</si>
  <si>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</si>
  <si>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</si>
  <si>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</si>
  <si>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</si>
  <si>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</si>
  <si>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</si>
  <si>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</si>
  <si>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</si>
  <si>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</si>
  <si>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</si>
  <si>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на обеспечение поддержки муниципальных образований в сфере культуры</t>
  </si>
  <si>
    <t>Субсидии на проведение капитального ремонта многоквартирных домов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</si>
  <si>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</si>
  <si>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</si>
  <si>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</si>
  <si>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</si>
  <si>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за счет средств резервного фонда</t>
  </si>
  <si>
    <t>Субсидии на поддержку муниципальных программ формирования городской среды на дворовые территории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</si>
  <si>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</si>
  <si>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</si>
  <si>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</si>
  <si>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</si>
  <si>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</si>
  <si>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</si>
  <si>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</si>
  <si>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</si>
  <si>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</si>
  <si>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</si>
  <si>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</si>
  <si>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</si>
  <si>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</si>
  <si>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</si>
  <si>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</si>
  <si>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</si>
  <si>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</si>
  <si>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510 2 02 35469 04 0000 150</t>
  </si>
  <si>
    <t>Субвенция на проведение Всероссийской переписи населения 2020 года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</si>
  <si>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</si>
  <si>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</si>
  <si>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</si>
  <si>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</si>
  <si>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</si>
  <si>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</si>
  <si>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</si>
  <si>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</si>
  <si>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</si>
  <si>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510 2 02 20041 04 0000 150</t>
  </si>
  <si>
    <t>Субсидии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</si>
  <si>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510 2 02 25491 04 0000 150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</si>
  <si>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</si>
  <si>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510 2 02 25027 04 0000 150</t>
  </si>
  <si>
    <t>Субсидии на мероприятия государственной программы Российской Федерации "Доступная среда" на 2011-2020 годы (создание в дошкольных образовательных, организациях дполнительного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</si>
  <si>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Доходы бюджетов бюджетной системы Российской Федерации от возврата остатков субсидий, субвенций и иных межбюджетных трансфертов и трансфертов, имеющих целевое назначение,прошлых лет</t>
  </si>
  <si>
    <t>000 2 18 00000 00 0000 000</t>
  </si>
  <si>
    <t>510 2 18 04010 04 0000 150</t>
  </si>
  <si>
    <t>Доходы бюджетов городских округов от возврата бюджетными учреждениями остатков субсидий прошлых лет</t>
  </si>
  <si>
    <t>Приложение 5</t>
  </si>
  <si>
    <t xml:space="preserve">к  решению окружного  Совета депутатов </t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</si>
  <si>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</si>
  <si>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</si>
  <si>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</si>
  <si>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</si>
  <si>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Д О Х О Д Ы</t>
  </si>
  <si>
    <t>Администрация Советского городского округа</t>
  </si>
  <si>
    <t xml:space="preserve"> 1 08 07150 01 1000 110</t>
  </si>
  <si>
    <t>Государственная пошлина за выдачу разрешения на установку рекламной конструкции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</si>
  <si>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</si>
  <si>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</si>
  <si>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</si>
  <si>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</si>
  <si>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</si>
  <si>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</si>
  <si>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</si>
  <si>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</si>
  <si>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</si>
  <si>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</si>
  <si>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</si>
  <si>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</si>
  <si>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</si>
  <si>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</si>
  <si>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</si>
  <si>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</si>
  <si>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</si>
  <si>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</si>
  <si>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</si>
  <si>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</si>
  <si>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</si>
  <si>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</si>
  <si>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</si>
  <si>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</si>
  <si>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</si>
  <si>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</si>
  <si>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</si>
  <si>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</si>
  <si>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</si>
  <si>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</si>
  <si>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</si>
  <si>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</si>
  <si>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</si>
  <si>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</si>
  <si>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>Прочие неналоговые доходы бюджетов городских округов</t>
  </si>
  <si>
    <t xml:space="preserve"> 2 01 04010 04 0000 180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</si>
  <si>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</si>
  <si>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</si>
  <si>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</si>
  <si>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</si>
  <si>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Прочие дотации бюджетам городских округов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</si>
  <si>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</si>
  <si>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</si>
  <si>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2 02 20051 04 0000 151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</si>
  <si>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</si>
  <si>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</si>
  <si>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</si>
  <si>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</si>
  <si>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</si>
  <si>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2 02 20300 04 0000 150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</si>
  <si>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</si>
  <si>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</si>
  <si>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2 02 20303 04 0000 151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</si>
  <si>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</si>
  <si>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 xml:space="preserve">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</si>
  <si>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</si>
  <si>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</si>
  <si>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</si>
  <si>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</si>
  <si>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</si>
  <si>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2 02 25497 04 0000150</t>
  </si>
  <si>
    <t>Субсидии бюджетам городских округов на реализацию мероприятий по обеспечению жильем молодых семей</t>
  </si>
  <si>
    <t xml:space="preserve"> 2 02 25519 04 0000 150</t>
  </si>
  <si>
    <t>Субсидия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</si>
  <si>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</si>
  <si>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</si>
  <si>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</si>
  <si>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</si>
  <si>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</si>
  <si>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</si>
  <si>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</si>
  <si>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</si>
  <si>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</si>
  <si>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</si>
  <si>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</si>
  <si>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</si>
  <si>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</si>
  <si>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</si>
  <si>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</si>
  <si>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2 02 49999 04 0000 150</t>
  </si>
  <si>
    <t>Прочие межбюджетные трансферты, передаваемые бюджетам городских округов</t>
  </si>
  <si>
    <t xml:space="preserve"> 2 04 04010 04 0000 150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</si>
  <si>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</si>
  <si>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2 07 04050 04  0000 150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</si>
  <si>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</si>
  <si>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</si>
  <si>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2 18 04010 04 0000 150</t>
  </si>
  <si>
    <t xml:space="preserve">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</si>
  <si>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</si>
  <si>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</si>
  <si>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</si>
  <si>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</si>
  <si>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</si>
  <si>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</si>
  <si>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</si>
  <si>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1 16 10123 01 0000 140</t>
  </si>
  <si>
    <t>Доходы от денежных взысканий (штрафов), поступающие в счет погашения задлженности,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</si>
  <si>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к решению окружного Совета депутатов</t>
  </si>
  <si>
    <t xml:space="preserve">Приложение  7 </t>
  </si>
  <si>
    <t xml:space="preserve"> от  "18" декабря  2019г.  № 372</t>
  </si>
  <si>
    <r>
      <t xml:space="preserve">               Распределение бюджетных ассигнований на 2020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</si>
  <si>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Наименование показателей</t>
  </si>
  <si>
    <t>РЗ</t>
  </si>
  <si>
    <t>Пр</t>
  </si>
  <si>
    <t>КЦСР</t>
  </si>
  <si>
    <t>КВР</t>
  </si>
  <si>
    <t>2020 год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</si>
  <si>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</si>
  <si>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</si>
  <si>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</si>
  <si>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</si>
  <si>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</si>
  <si>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</si>
  <si>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</si>
  <si>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</si>
  <si>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</si>
  <si>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</si>
  <si>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</si>
  <si>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</si>
  <si>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</si>
  <si>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</si>
  <si>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</si>
  <si>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</si>
  <si>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</si>
  <si>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</si>
  <si>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</si>
  <si>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</si>
  <si>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</si>
  <si>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</si>
  <si>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</si>
  <si>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</si>
  <si>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</si>
  <si>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</si>
  <si>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</si>
  <si>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</si>
  <si>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</si>
  <si>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</si>
  <si>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</si>
  <si>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</si>
  <si>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</si>
  <si>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</si>
  <si>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</si>
  <si>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</si>
  <si>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09 0 70 21110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</si>
  <si>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</si>
  <si>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</si>
  <si>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</si>
  <si>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</si>
  <si>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</si>
  <si>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</si>
  <si>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</si>
  <si>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</si>
  <si>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</si>
  <si>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</si>
  <si>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</si>
  <si>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</si>
  <si>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</si>
  <si>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9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</si>
  <si>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</si>
  <si>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</si>
  <si>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</si>
  <si>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</si>
  <si>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</si>
  <si>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</si>
  <si>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</si>
  <si>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</si>
  <si>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</si>
  <si>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</si>
  <si>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</si>
  <si>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</si>
  <si>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</si>
  <si>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</si>
  <si>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</si>
  <si>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</si>
  <si>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</si>
  <si>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</si>
  <si>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</si>
  <si>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</si>
  <si>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>22 1 7711005</t>
  </si>
  <si>
    <t xml:space="preserve">Программа "Профессиональная переподготовка и повышение квалификации муниципальных служащих Советского городского округа на 2020-2022 годы"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</si>
  <si>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</si>
  <si>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</si>
  <si>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</si>
  <si>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</si>
  <si>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</si>
  <si>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</si>
  <si>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</si>
  <si>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</si>
  <si>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</si>
  <si>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</si>
  <si>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</si>
  <si>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</si>
  <si>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</si>
  <si>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</si>
  <si>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</si>
  <si>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</si>
  <si>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</si>
  <si>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</si>
  <si>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</si>
  <si>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</si>
  <si>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</si>
  <si>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</si>
  <si>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</si>
  <si>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</si>
  <si>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</si>
  <si>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</si>
  <si>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</si>
  <si>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</si>
  <si>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</si>
  <si>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06 1 В2 71350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</si>
  <si>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</si>
  <si>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</si>
  <si>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</si>
  <si>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 xml:space="preserve">Программа "Развитие территориального общественного самоуправления в муниципальном образовании "Советский городской округ" на 2019-2024 годы" </t>
  </si>
  <si>
    <t>Расходы за счет средств Резервного фонда Правительства КО</t>
  </si>
  <si>
    <t>99 2 00 21910</t>
  </si>
  <si>
    <t xml:space="preserve">Капитальные вложения в объекты государственной (муниципальной) собственности </t>
  </si>
  <si>
    <t>400</t>
  </si>
  <si>
    <t>Коммунальное хозяйство</t>
  </si>
  <si>
    <t>06 2 В8 71310</t>
  </si>
  <si>
    <t>Программа "Газификация муниципального образования "Советский городской округ" на 2015-2020 годы"</t>
  </si>
  <si>
    <t>22 1 17 12090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</si>
  <si>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</si>
  <si>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</si>
  <si>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</si>
  <si>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>22 И 08 94000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</si>
  <si>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</si>
  <si>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</si>
  <si>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</si>
  <si>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</si>
  <si>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</si>
  <si>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</si>
  <si>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</si>
  <si>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</si>
  <si>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</si>
  <si>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</si>
  <si>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</si>
  <si>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</si>
  <si>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</si>
  <si>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</si>
  <si>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</si>
  <si>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</si>
  <si>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</si>
  <si>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</si>
  <si>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</si>
  <si>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</si>
  <si>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</si>
  <si>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</si>
  <si>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</si>
  <si>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</si>
  <si>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</si>
  <si>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</si>
  <si>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</si>
  <si>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</si>
  <si>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</si>
  <si>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02 2 39 71130</t>
  </si>
  <si>
    <t>02 2 Е1 51690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</si>
  <si>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</si>
  <si>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</si>
  <si>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</si>
  <si>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</si>
  <si>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</si>
  <si>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</si>
  <si>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</si>
  <si>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</si>
  <si>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</si>
  <si>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</si>
  <si>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</si>
  <si>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</si>
  <si>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</si>
  <si>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</si>
  <si>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</si>
  <si>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</si>
  <si>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</si>
  <si>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</si>
  <si>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</si>
  <si>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</si>
  <si>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</si>
  <si>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</si>
  <si>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</si>
  <si>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</si>
  <si>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</si>
  <si>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</si>
  <si>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</si>
  <si>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</si>
  <si>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</si>
  <si>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</si>
  <si>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</si>
  <si>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</si>
  <si>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</si>
  <si>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</si>
  <si>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</si>
  <si>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</si>
  <si>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</si>
  <si>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</si>
  <si>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</si>
  <si>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</si>
  <si>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</si>
  <si>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</si>
  <si>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</si>
  <si>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</si>
  <si>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</si>
  <si>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</si>
  <si>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</si>
  <si>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</si>
  <si>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</si>
  <si>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</si>
  <si>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</si>
  <si>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</si>
  <si>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</si>
  <si>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</si>
  <si>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</si>
  <si>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</si>
  <si>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</si>
  <si>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</si>
  <si>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</si>
  <si>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</si>
  <si>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</si>
  <si>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</si>
  <si>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</si>
  <si>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</si>
  <si>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</si>
  <si>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</si>
  <si>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</si>
  <si>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</si>
  <si>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</si>
  <si>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</si>
  <si>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</si>
  <si>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</si>
  <si>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</si>
  <si>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</si>
  <si>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</si>
  <si>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</si>
  <si>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</si>
  <si>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</si>
  <si>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</si>
  <si>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</si>
  <si>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</si>
  <si>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</si>
  <si>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</si>
  <si>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</si>
  <si>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</si>
  <si>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</si>
  <si>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</si>
  <si>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</si>
  <si>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</si>
  <si>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</si>
  <si>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</si>
  <si>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</si>
  <si>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</si>
  <si>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</si>
  <si>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</si>
  <si>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</si>
  <si>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</si>
  <si>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</si>
  <si>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</si>
  <si>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</si>
  <si>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</si>
  <si>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</si>
  <si>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</si>
  <si>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</si>
  <si>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</si>
  <si>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>22 1 7711011</t>
  </si>
  <si>
    <t>122 Н 97 1220</t>
  </si>
  <si>
    <t>22 1 77 33000</t>
  </si>
  <si>
    <t>22 1 И7 94000</t>
  </si>
  <si>
    <t>Программа комплексного развития систем коммунальной инфраструктуры муниципального образования "Советский городской округ"(обл. бюджет)</t>
  </si>
  <si>
    <t>22 1 И7 34000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</si>
  <si>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</si>
  <si>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22 1 77 08011</t>
  </si>
  <si>
    <t>03 5 79 R0279</t>
  </si>
  <si>
    <t>Общее образование</t>
  </si>
  <si>
    <t>02 2 Е2 54910</t>
  </si>
  <si>
    <t>03 4 Р2 70120</t>
  </si>
  <si>
    <t>Массовый спорт</t>
  </si>
  <si>
    <t>22 1 77 08012</t>
  </si>
  <si>
    <t>Субсидии на мероприятия государственной программы Российской Федерации "Доступная среда"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адптированным основным общеобразовательным программам) условий для получения детьми-инвалидами качественного образования)</t>
  </si>
  <si>
    <t xml:space="preserve">Приложение  3 </t>
  </si>
  <si>
    <t xml:space="preserve">Приложение 9 </t>
  </si>
  <si>
    <t xml:space="preserve"> от  " 18 " декабря  2019 г. № 372</t>
  </si>
  <si>
    <t xml:space="preserve">Ведомственная структура расходов бюджета Советского городского округа </t>
  </si>
  <si>
    <t>на 2020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</si>
  <si>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</si>
  <si>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</si>
  <si>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</si>
  <si>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</si>
  <si>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</si>
  <si>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</si>
  <si>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</si>
  <si>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</si>
  <si>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</si>
  <si>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</si>
  <si>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</si>
  <si>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</si>
  <si>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Обеспечение проведения выборов иреферендумов</t>
  </si>
  <si>
    <t>07 0 РО 05910</t>
  </si>
  <si>
    <t>17 Т У7 59300</t>
  </si>
  <si>
    <t>03 9 5Т 70720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</si>
  <si>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</si>
  <si>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</si>
  <si>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</si>
  <si>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Программа "Профессиональная переподготовка и повышение квалификации муниципальных служащих Советского городского округа на 2020-2022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</si>
  <si>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</si>
  <si>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</si>
  <si>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</si>
  <si>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</si>
  <si>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</si>
  <si>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</si>
  <si>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</si>
  <si>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</si>
  <si>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</si>
  <si>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"Развитие территориального общественного самоуправления в муниципальном образовании "Советский городской округ" на 2019-2024 годы"</t>
  </si>
  <si>
    <t>22 1 77 32000</t>
  </si>
  <si>
    <t xml:space="preserve">Расходы за счет средств Резервного фонда Правительства КО </t>
  </si>
  <si>
    <t>Капитальные вложения в объекты государственной (муниципальной) собственности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</si>
  <si>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</si>
  <si>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2018-2022 годы"</t>
  </si>
  <si>
    <t>Расходы по содержанию города (содержание города)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</si>
  <si>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</si>
  <si>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</si>
  <si>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</si>
  <si>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2Е1 51690</t>
  </si>
  <si>
    <t>Молодежная политика</t>
  </si>
  <si>
    <t>Оздоровление детей за счет средств областного бюджета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</si>
  <si>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</si>
  <si>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</si>
  <si>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</si>
  <si>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</si>
  <si>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</si>
  <si>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</si>
  <si>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</si>
  <si>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</si>
  <si>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</si>
  <si>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</si>
  <si>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</si>
  <si>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</si>
  <si>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</si>
  <si>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</si>
  <si>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</si>
  <si>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</si>
  <si>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</si>
  <si>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</si>
  <si>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22 1 77 11011</t>
  </si>
  <si>
    <t>12 2 Н9 71220</t>
  </si>
  <si>
    <t>02 2 E2 54910</t>
  </si>
  <si>
    <t xml:space="preserve">Приложение 4 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</si>
  <si>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</si>
  <si>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</si>
  <si>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</si>
  <si>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</si>
  <si>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Окружной Совет депутатов Советского городского округа</t>
  </si>
  <si>
    <t>22 1 7711012</t>
  </si>
  <si>
    <t xml:space="preserve"> от  "23"  июня  2020г.  № 420</t>
  </si>
  <si>
    <t xml:space="preserve"> от  "23"  июня  2020г.  № 420 </t>
  </si>
  <si>
    <t xml:space="preserve"> от  "23" июня  2020г.  № 420</t>
  </si>
  <si>
    <t xml:space="preserve"> от  " 23" июня  2020 г. № 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</si>
</sst>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9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6" fillId="0" borderId="0" xfId="1" applyFont="1" applyFill="1" applyBorder="1"/>
    <xf numFmtId="0" fontId="7" fillId="0" borderId="1" xfId="1" applyFont="1" applyFill="1" applyBorder="1" applyAlignment="1">
      <alignment horizontal="left" wrapText="1"/>
    </xf>
    <xf numFmtId="0" fontId="6" fillId="0" borderId="2" xfId="1" applyFont="1" applyFill="1" applyBorder="1"/>
    <xf numFmtId="4" fontId="2" fillId="0" borderId="0" xfId="1" applyNumberFormat="1" applyFont="1" applyFill="1" applyBorder="1"/>
    <xf numFmtId="0" fontId="5" fillId="0" borderId="1" xfId="1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 applyProtection="1">
      <alignment horizontal="center" wrapText="1"/>
      <protection locked="0"/>
    </xf>
    <xf numFmtId="0" fontId="9" fillId="0" borderId="1" xfId="1" applyFont="1" applyFill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centerContinuous"/>
    </xf>
    <xf numFmtId="4" fontId="11" fillId="0" borderId="0" xfId="1" applyNumberFormat="1" applyFont="1" applyFill="1" applyBorder="1"/>
    <xf numFmtId="0" fontId="11" fillId="0" borderId="0" xfId="1" applyFont="1" applyFill="1" applyBorder="1"/>
    <xf numFmtId="0" fontId="2" fillId="0" borderId="2" xfId="1" applyFont="1" applyFill="1" applyBorder="1"/>
    <xf numFmtId="3" fontId="12" fillId="0" borderId="1" xfId="1" applyNumberFormat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left" wrapText="1"/>
    </xf>
    <xf numFmtId="4" fontId="12" fillId="0" borderId="1" xfId="1" applyNumberFormat="1" applyFont="1" applyFill="1" applyBorder="1" applyAlignment="1">
      <alignment horizontal="centerContinuous"/>
    </xf>
    <xf numFmtId="0" fontId="14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center" wrapText="1"/>
    </xf>
    <xf numFmtId="4" fontId="8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/>
    </xf>
    <xf numFmtId="4" fontId="3" fillId="0" borderId="0" xfId="1" applyNumberFormat="1" applyFont="1" applyFill="1" applyBorder="1"/>
    <xf numFmtId="0" fontId="18" fillId="0" borderId="1" xfId="0" applyFont="1" applyBorder="1" applyAlignment="1">
      <alignment wrapText="1" shrinkToFit="1"/>
    </xf>
    <xf numFmtId="4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wrapText="1" shrinkToFit="1"/>
    </xf>
    <xf numFmtId="164" fontId="2" fillId="0" borderId="0" xfId="2" applyNumberFormat="1" applyFont="1" applyFill="1"/>
    <xf numFmtId="0" fontId="2" fillId="0" borderId="0" xfId="2" applyFont="1" applyFill="1"/>
    <xf numFmtId="0" fontId="1" fillId="0" borderId="0" xfId="2" applyFont="1"/>
    <xf numFmtId="0" fontId="1" fillId="0" borderId="0" xfId="2" applyFont="1" applyFill="1"/>
    <xf numFmtId="0" fontId="9" fillId="0" borderId="0" xfId="2" applyFont="1" applyAlignment="1">
      <alignment horizontal="right"/>
    </xf>
    <xf numFmtId="0" fontId="19" fillId="0" borderId="0" xfId="2" applyFont="1"/>
    <xf numFmtId="0" fontId="19" fillId="0" borderId="0" xfId="2" applyFont="1" applyFill="1"/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wrapText="1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8" fillId="0" borderId="1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/>
    </xf>
    <xf numFmtId="0" fontId="20" fillId="0" borderId="1" xfId="2" applyFont="1" applyBorder="1" applyAlignment="1">
      <alignment vertical="center" wrapText="1"/>
    </xf>
    <xf numFmtId="0" fontId="16" fillId="0" borderId="0" xfId="2" applyFont="1"/>
    <xf numFmtId="0" fontId="17" fillId="0" borderId="0" xfId="2" applyFont="1"/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Border="1" applyAlignment="1">
      <alignment wrapText="1"/>
    </xf>
    <xf numFmtId="0" fontId="11" fillId="0" borderId="0" xfId="2" applyFont="1" applyFill="1"/>
    <xf numFmtId="0" fontId="11" fillId="0" borderId="0" xfId="2" applyFont="1" applyFill="1" applyAlignment="1">
      <alignment horizontal="right"/>
    </xf>
    <xf numFmtId="4" fontId="11" fillId="0" borderId="0" xfId="2" applyNumberFormat="1" applyFont="1" applyFill="1" applyAlignment="1">
      <alignment horizontal="right"/>
    </xf>
    <xf numFmtId="0" fontId="21" fillId="0" borderId="7" xfId="2" applyFont="1" applyFill="1" applyBorder="1" applyAlignment="1">
      <alignment horizontal="center" wrapText="1"/>
    </xf>
    <xf numFmtId="4" fontId="14" fillId="0" borderId="7" xfId="2" applyNumberFormat="1" applyFont="1" applyFill="1" applyBorder="1" applyAlignment="1">
      <alignment horizontal="center" wrapText="1"/>
    </xf>
    <xf numFmtId="0" fontId="22" fillId="0" borderId="1" xfId="2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horizontal="left" wrapText="1" shrinkToFit="1"/>
      <protection locked="0"/>
    </xf>
    <xf numFmtId="49" fontId="12" fillId="0" borderId="1" xfId="2" applyNumberFormat="1" applyFont="1" applyFill="1" applyBorder="1" applyAlignment="1">
      <alignment horizontal="center"/>
    </xf>
    <xf numFmtId="4" fontId="12" fillId="0" borderId="1" xfId="2" applyNumberFormat="1" applyFont="1" applyFill="1" applyBorder="1" applyAlignment="1">
      <alignment horizontal="center"/>
    </xf>
    <xf numFmtId="0" fontId="12" fillId="0" borderId="1" xfId="2" applyFont="1" applyFill="1" applyBorder="1" applyAlignment="1" applyProtection="1">
      <alignment horizontal="left" wrapText="1" shrinkToFit="1"/>
      <protection locked="0"/>
    </xf>
    <xf numFmtId="49" fontId="14" fillId="0" borderId="1" xfId="2" applyNumberFormat="1" applyFont="1" applyFill="1" applyBorder="1" applyAlignment="1">
      <alignment horizontal="center" wrapText="1"/>
    </xf>
    <xf numFmtId="4" fontId="14" fillId="0" borderId="1" xfId="2" applyNumberFormat="1" applyFont="1" applyFill="1" applyBorder="1" applyAlignment="1">
      <alignment horizontal="center"/>
    </xf>
    <xf numFmtId="0" fontId="23" fillId="0" borderId="1" xfId="2" applyFont="1" applyFill="1" applyBorder="1" applyAlignment="1" applyProtection="1">
      <alignment horizontal="left" wrapText="1" shrinkToFit="1"/>
      <protection locked="0"/>
    </xf>
    <xf numFmtId="49" fontId="23" fillId="0" borderId="1" xfId="2" applyNumberFormat="1" applyFont="1" applyFill="1" applyBorder="1" applyAlignment="1">
      <alignment horizontal="center" wrapText="1"/>
    </xf>
    <xf numFmtId="4" fontId="23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 applyProtection="1">
      <alignment horizontal="left" wrapText="1" shrinkToFit="1"/>
      <protection locked="0"/>
    </xf>
    <xf numFmtId="49" fontId="24" fillId="0" borderId="1" xfId="2" applyNumberFormat="1" applyFont="1" applyFill="1" applyBorder="1" applyAlignment="1">
      <alignment horizontal="center" wrapText="1"/>
    </xf>
    <xf numFmtId="4" fontId="24" fillId="0" borderId="1" xfId="2" applyNumberFormat="1" applyFont="1" applyFill="1" applyBorder="1" applyAlignment="1">
      <alignment horizontal="center"/>
    </xf>
    <xf numFmtId="0" fontId="24" fillId="0" borderId="0" xfId="2" applyFont="1" applyFill="1"/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/>
    </xf>
    <xf numFmtId="0" fontId="23" fillId="0" borderId="0" xfId="2" applyFont="1" applyFill="1"/>
    <xf numFmtId="49" fontId="12" fillId="0" borderId="1" xfId="2" applyNumberFormat="1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wrapText="1"/>
    </xf>
    <xf numFmtId="49" fontId="23" fillId="0" borderId="1" xfId="2" applyNumberFormat="1" applyFont="1" applyFill="1" applyBorder="1" applyAlignment="1">
      <alignment horizontal="center"/>
    </xf>
    <xf numFmtId="49" fontId="23" fillId="0" borderId="5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49" fontId="12" fillId="0" borderId="5" xfId="2" applyNumberFormat="1" applyFont="1" applyFill="1" applyBorder="1" applyAlignment="1">
      <alignment horizontal="center"/>
    </xf>
    <xf numFmtId="0" fontId="25" fillId="0" borderId="0" xfId="2" applyFont="1" applyFill="1"/>
    <xf numFmtId="0" fontId="14" fillId="0" borderId="0" xfId="2" applyFont="1" applyFill="1"/>
    <xf numFmtId="49" fontId="24" fillId="0" borderId="1" xfId="2" applyNumberFormat="1" applyFont="1" applyFill="1" applyBorder="1" applyAlignment="1">
      <alignment horizontal="center"/>
    </xf>
    <xf numFmtId="0" fontId="14" fillId="0" borderId="1" xfId="2" applyFont="1" applyFill="1" applyBorder="1" applyAlignment="1" applyProtection="1">
      <alignment horizontal="left" wrapText="1" shrinkToFit="1"/>
      <protection locked="0"/>
    </xf>
    <xf numFmtId="49" fontId="14" fillId="0" borderId="1" xfId="2" applyNumberFormat="1" applyFont="1" applyFill="1" applyBorder="1" applyAlignment="1">
      <alignment horizontal="center"/>
    </xf>
    <xf numFmtId="0" fontId="24" fillId="0" borderId="0" xfId="2" applyFont="1" applyFill="1" applyAlignment="1">
      <alignment shrinkToFit="1"/>
    </xf>
    <xf numFmtId="0" fontId="11" fillId="0" borderId="1" xfId="2" applyFont="1" applyFill="1" applyBorder="1" applyAlignment="1" applyProtection="1">
      <alignment wrapText="1" shrinkToFit="1"/>
      <protection locked="0"/>
    </xf>
    <xf numFmtId="49" fontId="13" fillId="0" borderId="1" xfId="2" applyNumberFormat="1" applyFont="1" applyFill="1" applyBorder="1" applyAlignment="1">
      <alignment horizontal="center"/>
    </xf>
    <xf numFmtId="4" fontId="13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49" fontId="13" fillId="0" borderId="1" xfId="2" applyNumberFormat="1" applyFont="1" applyFill="1" applyBorder="1" applyAlignment="1">
      <alignment horizontal="center" wrapText="1"/>
    </xf>
    <xf numFmtId="0" fontId="26" fillId="0" borderId="1" xfId="2" applyFont="1" applyFill="1" applyBorder="1" applyAlignment="1" applyProtection="1">
      <alignment vertical="center" wrapText="1" shrinkToFit="1"/>
      <protection locked="0"/>
    </xf>
    <xf numFmtId="4" fontId="24" fillId="0" borderId="1" xfId="2" applyNumberFormat="1" applyFont="1" applyFill="1" applyBorder="1" applyAlignment="1">
      <alignment horizontal="center" wrapText="1"/>
    </xf>
    <xf numFmtId="0" fontId="25" fillId="0" borderId="1" xfId="2" applyFont="1" applyFill="1" applyBorder="1" applyAlignment="1" applyProtection="1">
      <alignment horizontal="left" wrapText="1" shrinkToFit="1"/>
      <protection locked="0"/>
    </xf>
    <xf numFmtId="49" fontId="25" fillId="0" borderId="1" xfId="2" applyNumberFormat="1" applyFont="1" applyFill="1" applyBorder="1" applyAlignment="1">
      <alignment horizontal="center"/>
    </xf>
    <xf numFmtId="4" fontId="25" fillId="0" borderId="1" xfId="2" applyNumberFormat="1" applyFont="1" applyFill="1" applyBorder="1" applyAlignment="1">
      <alignment horizontal="center"/>
    </xf>
    <xf numFmtId="4" fontId="23" fillId="0" borderId="1" xfId="2" applyNumberFormat="1" applyFont="1" applyFill="1" applyBorder="1" applyAlignment="1">
      <alignment horizontal="center" wrapText="1"/>
    </xf>
    <xf numFmtId="0" fontId="10" fillId="0" borderId="0" xfId="2" applyFont="1" applyFill="1"/>
    <xf numFmtId="0" fontId="27" fillId="0" borderId="0" xfId="2" applyFont="1" applyFill="1"/>
    <xf numFmtId="0" fontId="28" fillId="0" borderId="0" xfId="2" applyFont="1" applyFill="1"/>
    <xf numFmtId="49" fontId="25" fillId="0" borderId="1" xfId="2" applyNumberFormat="1" applyFont="1" applyFill="1" applyBorder="1" applyAlignment="1">
      <alignment horizontal="center" wrapText="1"/>
    </xf>
    <xf numFmtId="0" fontId="29" fillId="0" borderId="0" xfId="2" applyFont="1" applyFill="1"/>
    <xf numFmtId="0" fontId="30" fillId="0" borderId="0" xfId="2" applyFont="1" applyFill="1"/>
    <xf numFmtId="4" fontId="11" fillId="0" borderId="1" xfId="2" applyNumberFormat="1" applyFont="1" applyFill="1" applyBorder="1" applyAlignment="1">
      <alignment horizontal="center" wrapText="1"/>
    </xf>
    <xf numFmtId="49" fontId="24" fillId="0" borderId="5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left" wrapText="1"/>
    </xf>
    <xf numFmtId="0" fontId="12" fillId="0" borderId="3" xfId="2" applyFont="1" applyFill="1" applyBorder="1" applyAlignment="1" applyProtection="1">
      <alignment horizontal="left" wrapText="1" shrinkToFit="1"/>
      <protection locked="0"/>
    </xf>
    <xf numFmtId="49" fontId="12" fillId="0" borderId="5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/>
    </xf>
    <xf numFmtId="0" fontId="31" fillId="0" borderId="0" xfId="2" applyFont="1" applyFill="1"/>
    <xf numFmtId="0" fontId="24" fillId="0" borderId="3" xfId="2" applyFont="1" applyFill="1" applyBorder="1" applyAlignment="1" applyProtection="1">
      <alignment horizontal="left" wrapText="1" shrinkToFit="1"/>
      <protection locked="0"/>
    </xf>
    <xf numFmtId="49" fontId="24" fillId="0" borderId="5" xfId="2" applyNumberFormat="1" applyFont="1" applyFill="1" applyBorder="1" applyAlignment="1">
      <alignment horizontal="center" wrapText="1"/>
    </xf>
    <xf numFmtId="0" fontId="32" fillId="0" borderId="0" xfId="2" applyFont="1" applyFill="1"/>
    <xf numFmtId="49" fontId="11" fillId="0" borderId="5" xfId="2" applyNumberFormat="1" applyFont="1" applyFill="1" applyBorder="1" applyAlignment="1">
      <alignment horizontal="center" wrapText="1"/>
    </xf>
    <xf numFmtId="0" fontId="33" fillId="0" borderId="0" xfId="2" applyFont="1" applyFill="1"/>
    <xf numFmtId="49" fontId="24" fillId="0" borderId="8" xfId="2" applyNumberFormat="1" applyFont="1" applyFill="1" applyBorder="1" applyAlignment="1">
      <alignment horizontal="center"/>
    </xf>
    <xf numFmtId="49" fontId="11" fillId="0" borderId="8" xfId="2" applyNumberFormat="1" applyFont="1" applyFill="1" applyBorder="1" applyAlignment="1">
      <alignment horizontal="center"/>
    </xf>
    <xf numFmtId="49" fontId="11" fillId="0" borderId="9" xfId="2" applyNumberFormat="1" applyFont="1" applyFill="1" applyBorder="1" applyAlignment="1">
      <alignment horizontal="center"/>
    </xf>
    <xf numFmtId="0" fontId="34" fillId="0" borderId="1" xfId="2" applyFont="1" applyFill="1" applyBorder="1" applyAlignment="1" applyProtection="1">
      <alignment horizontal="left" wrapText="1" shrinkToFit="1"/>
      <protection locked="0"/>
    </xf>
    <xf numFmtId="49" fontId="34" fillId="0" borderId="8" xfId="2" applyNumberFormat="1" applyFont="1" applyFill="1" applyBorder="1" applyAlignment="1">
      <alignment horizontal="center"/>
    </xf>
    <xf numFmtId="49" fontId="34" fillId="0" borderId="1" xfId="2" applyNumberFormat="1" applyFont="1" applyFill="1" applyBorder="1" applyAlignment="1">
      <alignment horizontal="center" wrapText="1"/>
    </xf>
    <xf numFmtId="4" fontId="34" fillId="0" borderId="1" xfId="2" applyNumberFormat="1" applyFont="1" applyFill="1" applyBorder="1" applyAlignment="1">
      <alignment horizontal="center" wrapText="1"/>
    </xf>
    <xf numFmtId="0" fontId="35" fillId="0" borderId="0" xfId="2" applyFont="1" applyFill="1"/>
    <xf numFmtId="49" fontId="23" fillId="0" borderId="8" xfId="2" applyNumberFormat="1" applyFont="1" applyFill="1" applyBorder="1" applyAlignment="1">
      <alignment horizontal="center"/>
    </xf>
    <xf numFmtId="49" fontId="24" fillId="0" borderId="1" xfId="2" applyNumberFormat="1" applyFont="1" applyFill="1" applyBorder="1" applyAlignment="1">
      <alignment horizontal="center" wrapText="1" shrinkToFit="1"/>
    </xf>
    <xf numFmtId="4" fontId="24" fillId="0" borderId="1" xfId="2" applyNumberFormat="1" applyFont="1" applyFill="1" applyBorder="1" applyAlignment="1">
      <alignment horizontal="center" wrapText="1" shrinkToFit="1"/>
    </xf>
    <xf numFmtId="4" fontId="14" fillId="0" borderId="1" xfId="2" applyNumberFormat="1" applyFont="1" applyFill="1" applyBorder="1" applyAlignment="1">
      <alignment horizontal="center" wrapText="1"/>
    </xf>
    <xf numFmtId="0" fontId="24" fillId="0" borderId="1" xfId="2" applyFont="1" applyFill="1" applyBorder="1" applyAlignment="1" applyProtection="1">
      <alignment wrapText="1" shrinkToFit="1"/>
      <protection locked="0"/>
    </xf>
    <xf numFmtId="0" fontId="14" fillId="0" borderId="1" xfId="2" applyFont="1" applyFill="1" applyBorder="1" applyAlignment="1" applyProtection="1">
      <alignment wrapText="1" shrinkToFit="1"/>
      <protection locked="0"/>
    </xf>
    <xf numFmtId="0" fontId="36" fillId="0" borderId="0" xfId="0" applyFont="1" applyAlignment="1" applyProtection="1">
      <alignment wrapText="1" shrinkToFit="1"/>
      <protection locked="0"/>
    </xf>
    <xf numFmtId="0" fontId="12" fillId="0" borderId="1" xfId="2" applyFont="1" applyFill="1" applyBorder="1" applyAlignment="1" applyProtection="1">
      <alignment wrapText="1" shrinkToFit="1"/>
      <protection locked="0"/>
    </xf>
    <xf numFmtId="0" fontId="23" fillId="0" borderId="1" xfId="2" applyFont="1" applyFill="1" applyBorder="1" applyAlignment="1" applyProtection="1">
      <alignment wrapText="1" shrinkToFit="1"/>
      <protection locked="0"/>
    </xf>
    <xf numFmtId="0" fontId="22" fillId="0" borderId="1" xfId="2" applyFont="1" applyFill="1" applyBorder="1" applyAlignment="1" applyProtection="1">
      <alignment horizontal="left" wrapText="1" shrinkToFit="1"/>
      <protection locked="0"/>
    </xf>
    <xf numFmtId="0" fontId="36" fillId="0" borderId="0" xfId="0" applyFont="1" applyAlignment="1">
      <alignment wrapText="1"/>
    </xf>
    <xf numFmtId="0" fontId="8" fillId="0" borderId="0" xfId="2" applyFont="1" applyFill="1"/>
    <xf numFmtId="0" fontId="9" fillId="0" borderId="0" xfId="2" applyFont="1" applyFill="1"/>
    <xf numFmtId="0" fontId="11" fillId="0" borderId="0" xfId="2" applyFont="1" applyFill="1" applyAlignment="1"/>
    <xf numFmtId="49" fontId="11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/>
    <xf numFmtId="4" fontId="11" fillId="0" borderId="0" xfId="2" applyNumberFormat="1" applyFont="1" applyFill="1"/>
    <xf numFmtId="2" fontId="24" fillId="0" borderId="0" xfId="2" applyNumberFormat="1" applyFont="1" applyFill="1"/>
    <xf numFmtId="2" fontId="11" fillId="0" borderId="0" xfId="2" applyNumberFormat="1" applyFont="1" applyFill="1"/>
    <xf numFmtId="2" fontId="11" fillId="0" borderId="0" xfId="2" applyNumberFormat="1" applyFont="1" applyFill="1" applyAlignment="1"/>
    <xf numFmtId="0" fontId="11" fillId="0" borderId="2" xfId="1" applyFont="1" applyFill="1" applyBorder="1"/>
    <xf numFmtId="0" fontId="11" fillId="2" borderId="1" xfId="0" applyFont="1" applyFill="1" applyBorder="1" applyAlignment="1">
      <alignment horizontal="left" vertical="center" wrapText="1" shrinkToFit="1"/>
    </xf>
    <xf numFmtId="0" fontId="2" fillId="0" borderId="0" xfId="2" applyFont="1" applyFill="1" applyAlignment="1"/>
    <xf numFmtId="0" fontId="37" fillId="0" borderId="0" xfId="2" applyFont="1" applyFill="1" applyBorder="1" applyAlignment="1">
      <alignment horizontal="center" wrapText="1" shrinkToFit="1"/>
    </xf>
    <xf numFmtId="0" fontId="37" fillId="0" borderId="7" xfId="2" applyFont="1" applyFill="1" applyBorder="1" applyAlignment="1">
      <alignment horizontal="center" wrapText="1" shrinkToFit="1"/>
    </xf>
    <xf numFmtId="164" fontId="37" fillId="0" borderId="0" xfId="2" applyNumberFormat="1" applyFont="1" applyFill="1" applyBorder="1" applyAlignment="1">
      <alignment horizontal="center" wrapText="1" shrinkToFit="1"/>
    </xf>
    <xf numFmtId="0" fontId="37" fillId="0" borderId="1" xfId="2" applyFont="1" applyFill="1" applyBorder="1" applyAlignment="1">
      <alignment horizontal="center" vertical="center" wrapText="1" shrinkToFit="1"/>
    </xf>
    <xf numFmtId="49" fontId="37" fillId="0" borderId="1" xfId="2" applyNumberFormat="1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/>
    </xf>
    <xf numFmtId="165" fontId="37" fillId="0" borderId="1" xfId="2" applyNumberFormat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left" wrapText="1"/>
    </xf>
    <xf numFmtId="0" fontId="12" fillId="0" borderId="11" xfId="2" applyFont="1" applyFill="1" applyBorder="1" applyAlignment="1">
      <alignment horizontal="center" wrapText="1" shrinkToFit="1"/>
    </xf>
    <xf numFmtId="49" fontId="12" fillId="0" borderId="11" xfId="2" applyNumberFormat="1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164" fontId="12" fillId="0" borderId="12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13" fillId="0" borderId="13" xfId="2" applyFont="1" applyFill="1" applyBorder="1" applyAlignment="1">
      <alignment horizontal="left"/>
    </xf>
    <xf numFmtId="0" fontId="37" fillId="0" borderId="14" xfId="2" applyFont="1" applyFill="1" applyBorder="1" applyAlignment="1">
      <alignment horizontal="center" vertical="center" wrapText="1" shrinkToFit="1"/>
    </xf>
    <xf numFmtId="49" fontId="12" fillId="0" borderId="14" xfId="2" applyNumberFormat="1" applyFont="1" applyFill="1" applyBorder="1" applyAlignment="1">
      <alignment horizontal="center"/>
    </xf>
    <xf numFmtId="164" fontId="12" fillId="0" borderId="15" xfId="2" applyNumberFormat="1" applyFont="1" applyFill="1" applyBorder="1" applyAlignment="1">
      <alignment horizontal="center"/>
    </xf>
    <xf numFmtId="0" fontId="14" fillId="0" borderId="13" xfId="2" applyFont="1" applyFill="1" applyBorder="1" applyAlignment="1">
      <alignment horizontal="left" wrapText="1"/>
    </xf>
    <xf numFmtId="49" fontId="14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23" fillId="0" borderId="13" xfId="2" applyFont="1" applyFill="1" applyBorder="1" applyAlignment="1">
      <alignment horizontal="left" wrapText="1"/>
    </xf>
    <xf numFmtId="49" fontId="38" fillId="0" borderId="14" xfId="2" applyNumberFormat="1" applyFont="1" applyFill="1" applyBorder="1" applyAlignment="1">
      <alignment horizontal="center"/>
    </xf>
    <xf numFmtId="49" fontId="23" fillId="0" borderId="14" xfId="2" applyNumberFormat="1" applyFont="1" applyFill="1" applyBorder="1" applyAlignment="1">
      <alignment horizontal="center" wrapText="1"/>
    </xf>
    <xf numFmtId="164" fontId="23" fillId="0" borderId="15" xfId="2" applyNumberFormat="1" applyFont="1" applyFill="1" applyBorder="1" applyAlignment="1">
      <alignment horizontal="center"/>
    </xf>
    <xf numFmtId="0" fontId="38" fillId="0" borderId="0" xfId="2" applyFont="1" applyFill="1" applyAlignment="1"/>
    <xf numFmtId="0" fontId="24" fillId="0" borderId="13" xfId="2" applyFont="1" applyFill="1" applyBorder="1" applyAlignment="1">
      <alignment horizontal="left" wrapText="1"/>
    </xf>
    <xf numFmtId="49" fontId="39" fillId="0" borderId="14" xfId="2" applyNumberFormat="1" applyFont="1" applyFill="1" applyBorder="1" applyAlignment="1">
      <alignment horizontal="center"/>
    </xf>
    <xf numFmtId="49" fontId="24" fillId="0" borderId="14" xfId="2" applyNumberFormat="1" applyFont="1" applyFill="1" applyBorder="1" applyAlignment="1">
      <alignment horizontal="center" wrapText="1"/>
    </xf>
    <xf numFmtId="164" fontId="24" fillId="0" borderId="15" xfId="2" applyNumberFormat="1" applyFont="1" applyFill="1" applyBorder="1" applyAlignment="1">
      <alignment horizontal="center"/>
    </xf>
    <xf numFmtId="0" fontId="24" fillId="0" borderId="0" xfId="2" applyFont="1" applyFill="1" applyAlignment="1"/>
    <xf numFmtId="0" fontId="11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 wrapText="1"/>
    </xf>
    <xf numFmtId="164" fontId="11" fillId="0" borderId="15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horizontal="left" wrapText="1"/>
    </xf>
    <xf numFmtId="49" fontId="23" fillId="0" borderId="14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 vertical="center"/>
    </xf>
    <xf numFmtId="49" fontId="24" fillId="0" borderId="14" xfId="2" applyNumberFormat="1" applyFont="1" applyFill="1" applyBorder="1" applyAlignment="1">
      <alignment horizontal="center"/>
    </xf>
    <xf numFmtId="0" fontId="25" fillId="0" borderId="0" xfId="2" applyFont="1" applyFill="1" applyAlignment="1"/>
    <xf numFmtId="0" fontId="5" fillId="0" borderId="13" xfId="2" applyFont="1" applyFill="1" applyBorder="1" applyAlignment="1">
      <alignment wrapText="1" shrinkToFit="1"/>
    </xf>
    <xf numFmtId="0" fontId="12" fillId="0" borderId="13" xfId="2" applyFont="1" applyFill="1" applyBorder="1" applyAlignment="1">
      <alignment horizontal="left"/>
    </xf>
    <xf numFmtId="49" fontId="12" fillId="0" borderId="14" xfId="2" applyNumberFormat="1" applyFont="1" applyFill="1" applyBorder="1" applyAlignment="1">
      <alignment horizontal="center" wrapText="1"/>
    </xf>
    <xf numFmtId="49" fontId="8" fillId="0" borderId="14" xfId="2" applyNumberFormat="1" applyFont="1" applyFill="1" applyBorder="1" applyAlignment="1">
      <alignment horizontal="center" wrapText="1"/>
    </xf>
    <xf numFmtId="0" fontId="40" fillId="0" borderId="0" xfId="2" applyFont="1" applyFill="1" applyAlignment="1"/>
    <xf numFmtId="0" fontId="39" fillId="0" borderId="0" xfId="2" applyFont="1" applyFill="1" applyAlignment="1"/>
    <xf numFmtId="0" fontId="14" fillId="0" borderId="0" xfId="2" applyFont="1" applyFill="1" applyAlignment="1"/>
    <xf numFmtId="49" fontId="11" fillId="0" borderId="14" xfId="2" applyNumberFormat="1" applyFont="1" applyFill="1" applyBorder="1" applyAlignment="1">
      <alignment horizontal="center"/>
    </xf>
    <xf numFmtId="0" fontId="12" fillId="0" borderId="0" xfId="2" applyFont="1" applyFill="1" applyAlignment="1"/>
    <xf numFmtId="49" fontId="41" fillId="0" borderId="14" xfId="2" applyNumberFormat="1" applyFont="1" applyFill="1" applyBorder="1" applyAlignment="1">
      <alignment horizontal="center" wrapText="1"/>
    </xf>
    <xf numFmtId="0" fontId="23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37" fillId="0" borderId="0" xfId="2" applyFont="1" applyFill="1" applyAlignment="1"/>
    <xf numFmtId="0" fontId="24" fillId="0" borderId="13" xfId="2" applyFont="1" applyFill="1" applyBorder="1" applyAlignment="1">
      <alignment horizontal="left" wrapText="1" shrinkToFit="1"/>
    </xf>
    <xf numFmtId="0" fontId="11" fillId="0" borderId="13" xfId="2" applyFont="1" applyFill="1" applyBorder="1" applyAlignment="1">
      <alignment horizontal="left"/>
    </xf>
    <xf numFmtId="0" fontId="23" fillId="0" borderId="0" xfId="2" applyFont="1" applyFill="1" applyAlignment="1"/>
    <xf numFmtId="0" fontId="13" fillId="0" borderId="13" xfId="2" applyFont="1" applyFill="1" applyBorder="1" applyAlignment="1">
      <alignment wrapText="1" shrinkToFit="1"/>
    </xf>
    <xf numFmtId="49" fontId="13" fillId="0" borderId="14" xfId="2" applyNumberFormat="1" applyFont="1" applyFill="1" applyBorder="1" applyAlignment="1">
      <alignment horizontal="center"/>
    </xf>
    <xf numFmtId="164" fontId="13" fillId="0" borderId="15" xfId="2" applyNumberFormat="1" applyFont="1" applyFill="1" applyBorder="1" applyAlignment="1">
      <alignment horizontal="center"/>
    </xf>
    <xf numFmtId="0" fontId="13" fillId="0" borderId="0" xfId="2" applyFont="1" applyFill="1" applyAlignment="1"/>
    <xf numFmtId="0" fontId="23" fillId="0" borderId="13" xfId="2" applyFont="1" applyFill="1" applyBorder="1" applyAlignment="1">
      <alignment wrapText="1" shrinkToFit="1"/>
    </xf>
    <xf numFmtId="0" fontId="13" fillId="0" borderId="13" xfId="2" applyFont="1" applyFill="1" applyBorder="1" applyAlignment="1">
      <alignment horizontal="left" wrapText="1"/>
    </xf>
    <xf numFmtId="49" fontId="13" fillId="0" borderId="14" xfId="2" applyNumberFormat="1" applyFont="1" applyFill="1" applyBorder="1" applyAlignment="1">
      <alignment horizontal="center" wrapText="1"/>
    </xf>
    <xf numFmtId="0" fontId="41" fillId="0" borderId="0" xfId="2" applyFont="1" applyFill="1" applyAlignment="1"/>
    <xf numFmtId="49" fontId="42" fillId="0" borderId="14" xfId="2" applyNumberFormat="1" applyFont="1" applyFill="1" applyBorder="1" applyAlignment="1">
      <alignment horizontal="center"/>
    </xf>
    <xf numFmtId="164" fontId="24" fillId="0" borderId="15" xfId="2" applyNumberFormat="1" applyFont="1" applyFill="1" applyBorder="1" applyAlignment="1">
      <alignment horizontal="center" wrapText="1"/>
    </xf>
    <xf numFmtId="0" fontId="42" fillId="0" borderId="0" xfId="2" applyFont="1" applyFill="1" applyAlignment="1"/>
    <xf numFmtId="0" fontId="25" fillId="0" borderId="13" xfId="2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center"/>
    </xf>
    <xf numFmtId="164" fontId="25" fillId="0" borderId="15" xfId="2" applyNumberFormat="1" applyFont="1" applyFill="1" applyBorder="1" applyAlignment="1">
      <alignment horizontal="center"/>
    </xf>
    <xf numFmtId="164" fontId="23" fillId="0" borderId="15" xfId="2" applyNumberFormat="1" applyFont="1" applyFill="1" applyBorder="1" applyAlignment="1">
      <alignment horizontal="center" wrapText="1"/>
    </xf>
    <xf numFmtId="0" fontId="25" fillId="0" borderId="13" xfId="2" applyFont="1" applyFill="1" applyBorder="1" applyAlignment="1">
      <alignment horizontal="left" wrapText="1"/>
    </xf>
    <xf numFmtId="49" fontId="8" fillId="0" borderId="14" xfId="2" applyNumberFormat="1" applyFont="1" applyFill="1" applyBorder="1" applyAlignment="1">
      <alignment horizontal="center"/>
    </xf>
    <xf numFmtId="164" fontId="39" fillId="0" borderId="15" xfId="2" applyNumberFormat="1" applyFont="1" applyFill="1" applyBorder="1" applyAlignment="1">
      <alignment horizontal="center"/>
    </xf>
    <xf numFmtId="164" fontId="11" fillId="0" borderId="15" xfId="2" applyNumberFormat="1" applyFont="1" applyFill="1" applyBorder="1" applyAlignment="1">
      <alignment horizontal="center" wrapText="1"/>
    </xf>
    <xf numFmtId="0" fontId="11" fillId="0" borderId="13" xfId="2" applyFont="1" applyFill="1" applyBorder="1" applyAlignment="1">
      <alignment wrapText="1" shrinkToFit="1"/>
    </xf>
    <xf numFmtId="49" fontId="25" fillId="0" borderId="14" xfId="2" applyNumberFormat="1" applyFont="1" applyFill="1" applyBorder="1" applyAlignment="1">
      <alignment horizontal="center" wrapText="1"/>
    </xf>
    <xf numFmtId="0" fontId="14" fillId="0" borderId="14" xfId="2" applyFont="1" applyFill="1" applyBorder="1" applyAlignment="1">
      <alignment horizontal="center" wrapText="1" shrinkToFit="1"/>
    </xf>
    <xf numFmtId="0" fontId="23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14" fillId="0" borderId="13" xfId="2" applyFont="1" applyFill="1" applyBorder="1" applyAlignment="1">
      <alignment horizontal="left"/>
    </xf>
    <xf numFmtId="0" fontId="24" fillId="0" borderId="13" xfId="2" applyFont="1" applyFill="1" applyBorder="1" applyAlignment="1">
      <alignment wrapText="1"/>
    </xf>
    <xf numFmtId="0" fontId="24" fillId="0" borderId="13" xfId="2" applyFont="1" applyFill="1" applyBorder="1" applyAlignment="1">
      <alignment wrapText="1" shrinkToFit="1"/>
    </xf>
    <xf numFmtId="0" fontId="24" fillId="0" borderId="14" xfId="2" applyFont="1" applyFill="1" applyBorder="1" applyAlignment="1">
      <alignment horizontal="center" wrapText="1" shrinkToFit="1"/>
    </xf>
    <xf numFmtId="0" fontId="11" fillId="0" borderId="14" xfId="2" applyFont="1" applyFill="1" applyBorder="1" applyAlignment="1">
      <alignment horizontal="center" wrapText="1" shrinkToFit="1"/>
    </xf>
    <xf numFmtId="49" fontId="24" fillId="0" borderId="14" xfId="2" applyNumberFormat="1" applyFont="1" applyFill="1" applyBorder="1" applyAlignment="1">
      <alignment horizontal="center" wrapText="1" shrinkToFit="1"/>
    </xf>
    <xf numFmtId="164" fontId="24" fillId="0" borderId="15" xfId="2" applyNumberFormat="1" applyFont="1" applyFill="1" applyBorder="1" applyAlignment="1">
      <alignment horizontal="center" wrapText="1" shrinkToFit="1"/>
    </xf>
    <xf numFmtId="49" fontId="11" fillId="0" borderId="14" xfId="2" applyNumberFormat="1" applyFont="1" applyFill="1" applyBorder="1" applyAlignment="1">
      <alignment horizontal="center" wrapText="1" shrinkToFit="1"/>
    </xf>
    <xf numFmtId="164" fontId="11" fillId="0" borderId="15" xfId="2" applyNumberFormat="1" applyFont="1" applyFill="1" applyBorder="1" applyAlignment="1">
      <alignment horizontal="center" wrapText="1" shrinkToFit="1"/>
    </xf>
    <xf numFmtId="0" fontId="14" fillId="0" borderId="13" xfId="2" applyFont="1" applyFill="1" applyBorder="1" applyAlignment="1">
      <alignment wrapText="1" shrinkToFit="1"/>
    </xf>
    <xf numFmtId="0" fontId="24" fillId="0" borderId="16" xfId="2" applyFont="1" applyFill="1" applyBorder="1" applyAlignment="1">
      <alignment horizontal="left" wrapText="1"/>
    </xf>
    <xf numFmtId="0" fontId="2" fillId="0" borderId="14" xfId="2" applyFont="1" applyFill="1" applyBorder="1" applyAlignment="1">
      <alignment horizontal="center" wrapText="1" shrinkToFit="1"/>
    </xf>
    <xf numFmtId="0" fontId="12" fillId="0" borderId="14" xfId="2" applyFont="1" applyFill="1" applyBorder="1" applyAlignment="1">
      <alignment horizontal="center" wrapText="1" shrinkToFit="1"/>
    </xf>
    <xf numFmtId="0" fontId="5" fillId="0" borderId="14" xfId="2" applyFont="1" applyFill="1" applyBorder="1" applyAlignment="1">
      <alignment horizontal="center" wrapText="1" shrinkToFit="1"/>
    </xf>
    <xf numFmtId="49" fontId="40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37" fillId="0" borderId="15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wrapText="1"/>
    </xf>
    <xf numFmtId="164" fontId="12" fillId="0" borderId="15" xfId="2" applyNumberFormat="1" applyFont="1" applyFill="1" applyBorder="1" applyAlignment="1">
      <alignment horizontal="center" wrapText="1"/>
    </xf>
    <xf numFmtId="0" fontId="23" fillId="0" borderId="13" xfId="2" applyFont="1" applyFill="1" applyBorder="1" applyAlignment="1">
      <alignment wrapText="1"/>
    </xf>
    <xf numFmtId="0" fontId="11" fillId="0" borderId="13" xfId="2" applyFont="1" applyFill="1" applyBorder="1" applyAlignment="1">
      <alignment wrapText="1"/>
    </xf>
    <xf numFmtId="49" fontId="41" fillId="0" borderId="14" xfId="2" applyNumberFormat="1" applyFont="1" applyFill="1" applyBorder="1" applyAlignment="1">
      <alignment horizontal="center"/>
    </xf>
    <xf numFmtId="0" fontId="37" fillId="0" borderId="14" xfId="2" applyFont="1" applyFill="1" applyBorder="1" applyAlignment="1">
      <alignment horizontal="center" wrapText="1" shrinkToFit="1"/>
    </xf>
    <xf numFmtId="0" fontId="11" fillId="0" borderId="13" xfId="2" applyFont="1" applyFill="1" applyBorder="1" applyAlignment="1">
      <alignment horizontal="left" wrapText="1" shrinkToFit="1"/>
    </xf>
    <xf numFmtId="0" fontId="12" fillId="0" borderId="17" xfId="2" applyFont="1" applyFill="1" applyBorder="1" applyAlignment="1">
      <alignment horizontal="left" wrapText="1"/>
    </xf>
    <xf numFmtId="0" fontId="12" fillId="0" borderId="18" xfId="2" applyFont="1" applyFill="1" applyBorder="1" applyAlignment="1">
      <alignment horizontal="center" wrapText="1" shrinkToFit="1"/>
    </xf>
    <xf numFmtId="49" fontId="12" fillId="0" borderId="18" xfId="2" applyNumberFormat="1" applyFont="1" applyFill="1" applyBorder="1" applyAlignment="1">
      <alignment horizontal="center"/>
    </xf>
    <xf numFmtId="0" fontId="24" fillId="0" borderId="17" xfId="2" applyFont="1" applyFill="1" applyBorder="1" applyAlignment="1">
      <alignment horizontal="left" wrapText="1"/>
    </xf>
    <xf numFmtId="49" fontId="24" fillId="0" borderId="18" xfId="2" applyNumberFormat="1" applyFont="1" applyFill="1" applyBorder="1" applyAlignment="1">
      <alignment horizontal="center"/>
    </xf>
    <xf numFmtId="49" fontId="24" fillId="0" borderId="18" xfId="2" applyNumberFormat="1" applyFont="1" applyFill="1" applyBorder="1" applyAlignment="1">
      <alignment horizontal="center" wrapText="1"/>
    </xf>
    <xf numFmtId="0" fontId="11" fillId="0" borderId="17" xfId="2" applyFont="1" applyFill="1" applyBorder="1" applyAlignment="1">
      <alignment horizontal="left" wrapText="1"/>
    </xf>
    <xf numFmtId="0" fontId="11" fillId="0" borderId="19" xfId="2" applyFont="1" applyFill="1" applyBorder="1" applyAlignment="1">
      <alignment horizontal="center" wrapText="1" shrinkToFit="1"/>
    </xf>
    <xf numFmtId="49" fontId="11" fillId="0" borderId="18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164" fontId="11" fillId="0" borderId="20" xfId="2" applyNumberFormat="1" applyFont="1" applyFill="1" applyBorder="1" applyAlignment="1">
      <alignment horizontal="center"/>
    </xf>
    <xf numFmtId="0" fontId="24" fillId="0" borderId="21" xfId="2" applyFont="1" applyFill="1" applyBorder="1" applyAlignment="1">
      <alignment horizontal="center" wrapText="1" shrinkToFit="1"/>
    </xf>
    <xf numFmtId="49" fontId="11" fillId="0" borderId="11" xfId="2" applyNumberFormat="1" applyFont="1" applyFill="1" applyBorder="1" applyAlignment="1">
      <alignment horizontal="center"/>
    </xf>
    <xf numFmtId="164" fontId="24" fillId="0" borderId="20" xfId="2" applyNumberFormat="1" applyFont="1" applyFill="1" applyBorder="1" applyAlignment="1">
      <alignment horizontal="center"/>
    </xf>
    <xf numFmtId="49" fontId="24" fillId="0" borderId="11" xfId="2" applyNumberFormat="1" applyFont="1" applyFill="1" applyBorder="1" applyAlignment="1">
      <alignment horizontal="center"/>
    </xf>
    <xf numFmtId="49" fontId="24" fillId="0" borderId="21" xfId="2" applyNumberFormat="1" applyFont="1" applyFill="1" applyBorder="1" applyAlignment="1">
      <alignment horizontal="center"/>
    </xf>
    <xf numFmtId="49" fontId="24" fillId="0" borderId="22" xfId="2" applyNumberFormat="1" applyFont="1" applyFill="1" applyBorder="1" applyAlignment="1">
      <alignment horizontal="center" wrapText="1"/>
    </xf>
    <xf numFmtId="0" fontId="12" fillId="0" borderId="2" xfId="2" applyFont="1" applyFill="1" applyBorder="1" applyAlignment="1">
      <alignment horizontal="left" wrapText="1"/>
    </xf>
    <xf numFmtId="0" fontId="12" fillId="0" borderId="23" xfId="2" applyFont="1" applyFill="1" applyBorder="1" applyAlignment="1">
      <alignment horizontal="center" wrapText="1" shrinkToFit="1"/>
    </xf>
    <xf numFmtId="49" fontId="12" fillId="0" borderId="23" xfId="2" applyNumberFormat="1" applyFont="1" applyFill="1" applyBorder="1" applyAlignment="1">
      <alignment horizontal="center"/>
    </xf>
    <xf numFmtId="49" fontId="12" fillId="0" borderId="18" xfId="2" applyNumberFormat="1" applyFont="1" applyFill="1" applyBorder="1" applyAlignment="1">
      <alignment horizontal="center" wrapText="1"/>
    </xf>
    <xf numFmtId="164" fontId="12" fillId="0" borderId="24" xfId="2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 wrapText="1" shrinkToFit="1"/>
    </xf>
    <xf numFmtId="49" fontId="24" fillId="0" borderId="21" xfId="2" applyNumberFormat="1" applyFont="1" applyFill="1" applyBorder="1" applyAlignment="1">
      <alignment horizontal="center" wrapText="1"/>
    </xf>
    <xf numFmtId="164" fontId="24" fillId="0" borderId="25" xfId="2" applyNumberFormat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wrapText="1" shrinkToFit="1"/>
    </xf>
    <xf numFmtId="49" fontId="11" fillId="0" borderId="21" xfId="2" applyNumberFormat="1" applyFont="1" applyFill="1" applyBorder="1" applyAlignment="1">
      <alignment horizontal="center" wrapText="1"/>
    </xf>
    <xf numFmtId="164" fontId="11" fillId="0" borderId="26" xfId="2" applyNumberFormat="1" applyFont="1" applyFill="1" applyBorder="1" applyAlignment="1">
      <alignment horizontal="center"/>
    </xf>
    <xf numFmtId="0" fontId="24" fillId="0" borderId="22" xfId="2" applyFont="1" applyFill="1" applyBorder="1" applyAlignment="1">
      <alignment horizontal="center" wrapText="1" shrinkToFit="1"/>
    </xf>
    <xf numFmtId="49" fontId="24" fillId="0" borderId="23" xfId="2" applyNumberFormat="1" applyFont="1" applyFill="1" applyBorder="1" applyAlignment="1">
      <alignment horizontal="center"/>
    </xf>
    <xf numFmtId="49" fontId="24" fillId="0" borderId="23" xfId="2" applyNumberFormat="1" applyFont="1" applyFill="1" applyBorder="1" applyAlignment="1">
      <alignment horizontal="center" wrapText="1"/>
    </xf>
    <xf numFmtId="164" fontId="12" fillId="0" borderId="1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43" fillId="0" borderId="0" xfId="2" applyNumberFormat="1" applyFont="1" applyFill="1"/>
    <xf numFmtId="164" fontId="11" fillId="0" borderId="0" xfId="2" applyNumberFormat="1" applyFont="1" applyFill="1"/>
    <xf numFmtId="49" fontId="8" fillId="0" borderId="1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12" fillId="0" borderId="3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0" fontId="13" fillId="0" borderId="0" xfId="2" applyFont="1" applyAlignment="1">
      <alignment horizont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1" fillId="0" borderId="0" xfId="2" applyFont="1" applyFill="1" applyAlignment="1">
      <alignment horizontal="right"/>
    </xf>
    <xf numFmtId="4" fontId="22" fillId="0" borderId="1" xfId="2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wrapText="1"/>
    </xf>
    <xf numFmtId="0" fontId="22" fillId="0" borderId="1" xfId="2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/>
    </xf>
    <xf numFmtId="0" fontId="1" fillId="0" borderId="4" xfId="2" applyFill="1" applyBorder="1" applyAlignment="1"/>
    <xf numFmtId="0" fontId="1" fillId="0" borderId="5" xfId="2" applyFill="1" applyBorder="1" applyAlignment="1"/>
    <xf numFmtId="0" fontId="11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7" fillId="0" borderId="0" xfId="2" applyFont="1" applyFill="1" applyAlignment="1">
      <alignment horizontal="center" wrapText="1" shrinkToFit="1"/>
    </xf>
    <xf numFmtId="0" fontId="37" fillId="0" borderId="0" xfId="2" applyFont="1" applyFill="1" applyBorder="1" applyAlignment="1">
      <alignment horizontal="center" wrapText="1" shrinkToFit="1"/>
    </xf>
    <xf numFmtId="0" fontId="37" fillId="0" borderId="8" xfId="2" applyFont="1" applyFill="1" applyBorder="1" applyAlignment="1">
      <alignment horizontal="center" vertical="center" wrapText="1" shrinkToFit="1"/>
    </xf>
    <xf numFmtId="0" fontId="37" fillId="0" borderId="6" xfId="2" applyFont="1" applyFill="1" applyBorder="1" applyAlignment="1">
      <alignment horizontal="center" vertical="center" wrapText="1" shrinkToFit="1"/>
    </xf>
    <xf numFmtId="0" fontId="37" fillId="0" borderId="3" xfId="2" applyFont="1" applyFill="1" applyBorder="1" applyAlignment="1">
      <alignment horizontal="center" vertical="center"/>
    </xf>
    <xf numFmtId="0" fontId="1" fillId="0" borderId="4" xfId="2" applyFill="1" applyBorder="1"/>
    <xf numFmtId="0" fontId="1" fillId="0" borderId="5" xfId="2" applyFill="1" applyBorder="1"/>
    <xf numFmtId="164" fontId="37" fillId="0" borderId="8" xfId="2" applyNumberFormat="1" applyFont="1" applyFill="1" applyBorder="1" applyAlignment="1">
      <alignment horizontal="center" vertical="center" wrapText="1"/>
    </xf>
    <xf numFmtId="164" fontId="1" fillId="0" borderId="6" xfId="2" applyNumberFormat="1" applyFill="1" applyBorder="1"/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3"/>
  <sheetViews>
    <sheetView zoomScale="120" zoomScaleNormal="120" workbookViewId="0">
      <selection activeCell="A3" sqref="A3:C3"/>
    </sheetView>
  </sheetViews>
  <sheetFormatPr defaultColWidth="28.42578125" defaultRowHeight="15" x14ac:dyDescent="0.25"/>
  <cols>
    <col min="1" max="1" width="28.5703125" style="2" customWidth="1"/>
    <col min="2" max="2" width="52.7109375" style="1" customWidth="1"/>
    <col min="3" max="3" width="16.85546875" style="37" customWidth="1"/>
    <col min="4" max="4" width="14.85546875" style="1" customWidth="1"/>
    <col min="5" max="5" width="21.85546875" style="1" customWidth="1"/>
    <col min="6" max="6" width="23" style="1" customWidth="1"/>
    <col min="7" max="256" width="28.42578125" style="1"/>
    <col min="257" max="257" width="28.5703125" style="1" customWidth="1"/>
    <col min="258" max="258" width="52.7109375" style="1" customWidth="1"/>
    <col min="259" max="259" width="14.5703125" style="1" customWidth="1"/>
    <col min="260" max="260" width="14.85546875" style="1" customWidth="1"/>
    <col min="261" max="261" width="28.42578125" style="1"/>
    <col min="262" max="262" width="23" style="1" customWidth="1"/>
    <col min="263" max="512" width="28.42578125" style="1"/>
    <col min="513" max="513" width="28.5703125" style="1" customWidth="1"/>
    <col min="514" max="514" width="52.7109375" style="1" customWidth="1"/>
    <col min="515" max="515" width="14.5703125" style="1" customWidth="1"/>
    <col min="516" max="516" width="14.85546875" style="1" customWidth="1"/>
    <col min="517" max="517" width="28.42578125" style="1"/>
    <col min="518" max="518" width="23" style="1" customWidth="1"/>
    <col min="519" max="768" width="28.42578125" style="1"/>
    <col min="769" max="769" width="28.5703125" style="1" customWidth="1"/>
    <col min="770" max="770" width="52.7109375" style="1" customWidth="1"/>
    <col min="771" max="771" width="14.5703125" style="1" customWidth="1"/>
    <col min="772" max="772" width="14.85546875" style="1" customWidth="1"/>
    <col min="773" max="773" width="28.42578125" style="1"/>
    <col min="774" max="774" width="23" style="1" customWidth="1"/>
    <col min="775" max="1024" width="28.42578125" style="1"/>
    <col min="1025" max="1025" width="28.5703125" style="1" customWidth="1"/>
    <col min="1026" max="1026" width="52.7109375" style="1" customWidth="1"/>
    <col min="1027" max="1027" width="14.5703125" style="1" customWidth="1"/>
    <col min="1028" max="1028" width="14.85546875" style="1" customWidth="1"/>
    <col min="1029" max="1029" width="28.42578125" style="1"/>
    <col min="1030" max="1030" width="23" style="1" customWidth="1"/>
    <col min="1031" max="1280" width="28.42578125" style="1"/>
    <col min="1281" max="1281" width="28.5703125" style="1" customWidth="1"/>
    <col min="1282" max="1282" width="52.7109375" style="1" customWidth="1"/>
    <col min="1283" max="1283" width="14.5703125" style="1" customWidth="1"/>
    <col min="1284" max="1284" width="14.85546875" style="1" customWidth="1"/>
    <col min="1285" max="1285" width="28.42578125" style="1"/>
    <col min="1286" max="1286" width="23" style="1" customWidth="1"/>
    <col min="1287" max="1536" width="28.42578125" style="1"/>
    <col min="1537" max="1537" width="28.5703125" style="1" customWidth="1"/>
    <col min="1538" max="1538" width="52.7109375" style="1" customWidth="1"/>
    <col min="1539" max="1539" width="14.5703125" style="1" customWidth="1"/>
    <col min="1540" max="1540" width="14.85546875" style="1" customWidth="1"/>
    <col min="1541" max="1541" width="28.42578125" style="1"/>
    <col min="1542" max="1542" width="23" style="1" customWidth="1"/>
    <col min="1543" max="1792" width="28.42578125" style="1"/>
    <col min="1793" max="1793" width="28.5703125" style="1" customWidth="1"/>
    <col min="1794" max="1794" width="52.7109375" style="1" customWidth="1"/>
    <col min="1795" max="1795" width="14.5703125" style="1" customWidth="1"/>
    <col min="1796" max="1796" width="14.85546875" style="1" customWidth="1"/>
    <col min="1797" max="1797" width="28.42578125" style="1"/>
    <col min="1798" max="1798" width="23" style="1" customWidth="1"/>
    <col min="1799" max="2048" width="28.42578125" style="1"/>
    <col min="2049" max="2049" width="28.5703125" style="1" customWidth="1"/>
    <col min="2050" max="2050" width="52.7109375" style="1" customWidth="1"/>
    <col min="2051" max="2051" width="14.5703125" style="1" customWidth="1"/>
    <col min="2052" max="2052" width="14.85546875" style="1" customWidth="1"/>
    <col min="2053" max="2053" width="28.42578125" style="1"/>
    <col min="2054" max="2054" width="23" style="1" customWidth="1"/>
    <col min="2055" max="2304" width="28.42578125" style="1"/>
    <col min="2305" max="2305" width="28.5703125" style="1" customWidth="1"/>
    <col min="2306" max="2306" width="52.7109375" style="1" customWidth="1"/>
    <col min="2307" max="2307" width="14.5703125" style="1" customWidth="1"/>
    <col min="2308" max="2308" width="14.85546875" style="1" customWidth="1"/>
    <col min="2309" max="2309" width="28.42578125" style="1"/>
    <col min="2310" max="2310" width="23" style="1" customWidth="1"/>
    <col min="2311" max="2560" width="28.42578125" style="1"/>
    <col min="2561" max="2561" width="28.5703125" style="1" customWidth="1"/>
    <col min="2562" max="2562" width="52.7109375" style="1" customWidth="1"/>
    <col min="2563" max="2563" width="14.5703125" style="1" customWidth="1"/>
    <col min="2564" max="2564" width="14.85546875" style="1" customWidth="1"/>
    <col min="2565" max="2565" width="28.42578125" style="1"/>
    <col min="2566" max="2566" width="23" style="1" customWidth="1"/>
    <col min="2567" max="2816" width="28.42578125" style="1"/>
    <col min="2817" max="2817" width="28.5703125" style="1" customWidth="1"/>
    <col min="2818" max="2818" width="52.7109375" style="1" customWidth="1"/>
    <col min="2819" max="2819" width="14.5703125" style="1" customWidth="1"/>
    <col min="2820" max="2820" width="14.85546875" style="1" customWidth="1"/>
    <col min="2821" max="2821" width="28.42578125" style="1"/>
    <col min="2822" max="2822" width="23" style="1" customWidth="1"/>
    <col min="2823" max="3072" width="28.42578125" style="1"/>
    <col min="3073" max="3073" width="28.5703125" style="1" customWidth="1"/>
    <col min="3074" max="3074" width="52.7109375" style="1" customWidth="1"/>
    <col min="3075" max="3075" width="14.5703125" style="1" customWidth="1"/>
    <col min="3076" max="3076" width="14.85546875" style="1" customWidth="1"/>
    <col min="3077" max="3077" width="28.42578125" style="1"/>
    <col min="3078" max="3078" width="23" style="1" customWidth="1"/>
    <col min="3079" max="3328" width="28.42578125" style="1"/>
    <col min="3329" max="3329" width="28.5703125" style="1" customWidth="1"/>
    <col min="3330" max="3330" width="52.7109375" style="1" customWidth="1"/>
    <col min="3331" max="3331" width="14.5703125" style="1" customWidth="1"/>
    <col min="3332" max="3332" width="14.85546875" style="1" customWidth="1"/>
    <col min="3333" max="3333" width="28.42578125" style="1"/>
    <col min="3334" max="3334" width="23" style="1" customWidth="1"/>
    <col min="3335" max="3584" width="28.42578125" style="1"/>
    <col min="3585" max="3585" width="28.5703125" style="1" customWidth="1"/>
    <col min="3586" max="3586" width="52.7109375" style="1" customWidth="1"/>
    <col min="3587" max="3587" width="14.5703125" style="1" customWidth="1"/>
    <col min="3588" max="3588" width="14.85546875" style="1" customWidth="1"/>
    <col min="3589" max="3589" width="28.42578125" style="1"/>
    <col min="3590" max="3590" width="23" style="1" customWidth="1"/>
    <col min="3591" max="3840" width="28.42578125" style="1"/>
    <col min="3841" max="3841" width="28.5703125" style="1" customWidth="1"/>
    <col min="3842" max="3842" width="52.7109375" style="1" customWidth="1"/>
    <col min="3843" max="3843" width="14.5703125" style="1" customWidth="1"/>
    <col min="3844" max="3844" width="14.85546875" style="1" customWidth="1"/>
    <col min="3845" max="3845" width="28.42578125" style="1"/>
    <col min="3846" max="3846" width="23" style="1" customWidth="1"/>
    <col min="3847" max="4096" width="28.42578125" style="1"/>
    <col min="4097" max="4097" width="28.5703125" style="1" customWidth="1"/>
    <col min="4098" max="4098" width="52.7109375" style="1" customWidth="1"/>
    <col min="4099" max="4099" width="14.5703125" style="1" customWidth="1"/>
    <col min="4100" max="4100" width="14.85546875" style="1" customWidth="1"/>
    <col min="4101" max="4101" width="28.42578125" style="1"/>
    <col min="4102" max="4102" width="23" style="1" customWidth="1"/>
    <col min="4103" max="4352" width="28.42578125" style="1"/>
    <col min="4353" max="4353" width="28.5703125" style="1" customWidth="1"/>
    <col min="4354" max="4354" width="52.7109375" style="1" customWidth="1"/>
    <col min="4355" max="4355" width="14.5703125" style="1" customWidth="1"/>
    <col min="4356" max="4356" width="14.85546875" style="1" customWidth="1"/>
    <col min="4357" max="4357" width="28.42578125" style="1"/>
    <col min="4358" max="4358" width="23" style="1" customWidth="1"/>
    <col min="4359" max="4608" width="28.42578125" style="1"/>
    <col min="4609" max="4609" width="28.5703125" style="1" customWidth="1"/>
    <col min="4610" max="4610" width="52.7109375" style="1" customWidth="1"/>
    <col min="4611" max="4611" width="14.5703125" style="1" customWidth="1"/>
    <col min="4612" max="4612" width="14.85546875" style="1" customWidth="1"/>
    <col min="4613" max="4613" width="28.42578125" style="1"/>
    <col min="4614" max="4614" width="23" style="1" customWidth="1"/>
    <col min="4615" max="4864" width="28.42578125" style="1"/>
    <col min="4865" max="4865" width="28.5703125" style="1" customWidth="1"/>
    <col min="4866" max="4866" width="52.7109375" style="1" customWidth="1"/>
    <col min="4867" max="4867" width="14.5703125" style="1" customWidth="1"/>
    <col min="4868" max="4868" width="14.85546875" style="1" customWidth="1"/>
    <col min="4869" max="4869" width="28.42578125" style="1"/>
    <col min="4870" max="4870" width="23" style="1" customWidth="1"/>
    <col min="4871" max="5120" width="28.42578125" style="1"/>
    <col min="5121" max="5121" width="28.5703125" style="1" customWidth="1"/>
    <col min="5122" max="5122" width="52.7109375" style="1" customWidth="1"/>
    <col min="5123" max="5123" width="14.5703125" style="1" customWidth="1"/>
    <col min="5124" max="5124" width="14.85546875" style="1" customWidth="1"/>
    <col min="5125" max="5125" width="28.42578125" style="1"/>
    <col min="5126" max="5126" width="23" style="1" customWidth="1"/>
    <col min="5127" max="5376" width="28.42578125" style="1"/>
    <col min="5377" max="5377" width="28.5703125" style="1" customWidth="1"/>
    <col min="5378" max="5378" width="52.7109375" style="1" customWidth="1"/>
    <col min="5379" max="5379" width="14.5703125" style="1" customWidth="1"/>
    <col min="5380" max="5380" width="14.85546875" style="1" customWidth="1"/>
    <col min="5381" max="5381" width="28.42578125" style="1"/>
    <col min="5382" max="5382" width="23" style="1" customWidth="1"/>
    <col min="5383" max="5632" width="28.42578125" style="1"/>
    <col min="5633" max="5633" width="28.5703125" style="1" customWidth="1"/>
    <col min="5634" max="5634" width="52.7109375" style="1" customWidth="1"/>
    <col min="5635" max="5635" width="14.5703125" style="1" customWidth="1"/>
    <col min="5636" max="5636" width="14.85546875" style="1" customWidth="1"/>
    <col min="5637" max="5637" width="28.42578125" style="1"/>
    <col min="5638" max="5638" width="23" style="1" customWidth="1"/>
    <col min="5639" max="5888" width="28.42578125" style="1"/>
    <col min="5889" max="5889" width="28.5703125" style="1" customWidth="1"/>
    <col min="5890" max="5890" width="52.7109375" style="1" customWidth="1"/>
    <col min="5891" max="5891" width="14.5703125" style="1" customWidth="1"/>
    <col min="5892" max="5892" width="14.85546875" style="1" customWidth="1"/>
    <col min="5893" max="5893" width="28.42578125" style="1"/>
    <col min="5894" max="5894" width="23" style="1" customWidth="1"/>
    <col min="5895" max="6144" width="28.42578125" style="1"/>
    <col min="6145" max="6145" width="28.5703125" style="1" customWidth="1"/>
    <col min="6146" max="6146" width="52.7109375" style="1" customWidth="1"/>
    <col min="6147" max="6147" width="14.5703125" style="1" customWidth="1"/>
    <col min="6148" max="6148" width="14.85546875" style="1" customWidth="1"/>
    <col min="6149" max="6149" width="28.42578125" style="1"/>
    <col min="6150" max="6150" width="23" style="1" customWidth="1"/>
    <col min="6151" max="6400" width="28.42578125" style="1"/>
    <col min="6401" max="6401" width="28.5703125" style="1" customWidth="1"/>
    <col min="6402" max="6402" width="52.7109375" style="1" customWidth="1"/>
    <col min="6403" max="6403" width="14.5703125" style="1" customWidth="1"/>
    <col min="6404" max="6404" width="14.85546875" style="1" customWidth="1"/>
    <col min="6405" max="6405" width="28.42578125" style="1"/>
    <col min="6406" max="6406" width="23" style="1" customWidth="1"/>
    <col min="6407" max="6656" width="28.42578125" style="1"/>
    <col min="6657" max="6657" width="28.5703125" style="1" customWidth="1"/>
    <col min="6658" max="6658" width="52.7109375" style="1" customWidth="1"/>
    <col min="6659" max="6659" width="14.5703125" style="1" customWidth="1"/>
    <col min="6660" max="6660" width="14.85546875" style="1" customWidth="1"/>
    <col min="6661" max="6661" width="28.42578125" style="1"/>
    <col min="6662" max="6662" width="23" style="1" customWidth="1"/>
    <col min="6663" max="6912" width="28.42578125" style="1"/>
    <col min="6913" max="6913" width="28.5703125" style="1" customWidth="1"/>
    <col min="6914" max="6914" width="52.7109375" style="1" customWidth="1"/>
    <col min="6915" max="6915" width="14.5703125" style="1" customWidth="1"/>
    <col min="6916" max="6916" width="14.85546875" style="1" customWidth="1"/>
    <col min="6917" max="6917" width="28.42578125" style="1"/>
    <col min="6918" max="6918" width="23" style="1" customWidth="1"/>
    <col min="6919" max="7168" width="28.42578125" style="1"/>
    <col min="7169" max="7169" width="28.5703125" style="1" customWidth="1"/>
    <col min="7170" max="7170" width="52.7109375" style="1" customWidth="1"/>
    <col min="7171" max="7171" width="14.5703125" style="1" customWidth="1"/>
    <col min="7172" max="7172" width="14.85546875" style="1" customWidth="1"/>
    <col min="7173" max="7173" width="28.42578125" style="1"/>
    <col min="7174" max="7174" width="23" style="1" customWidth="1"/>
    <col min="7175" max="7424" width="28.42578125" style="1"/>
    <col min="7425" max="7425" width="28.5703125" style="1" customWidth="1"/>
    <col min="7426" max="7426" width="52.7109375" style="1" customWidth="1"/>
    <col min="7427" max="7427" width="14.5703125" style="1" customWidth="1"/>
    <col min="7428" max="7428" width="14.85546875" style="1" customWidth="1"/>
    <col min="7429" max="7429" width="28.42578125" style="1"/>
    <col min="7430" max="7430" width="23" style="1" customWidth="1"/>
    <col min="7431" max="7680" width="28.42578125" style="1"/>
    <col min="7681" max="7681" width="28.5703125" style="1" customWidth="1"/>
    <col min="7682" max="7682" width="52.7109375" style="1" customWidth="1"/>
    <col min="7683" max="7683" width="14.5703125" style="1" customWidth="1"/>
    <col min="7684" max="7684" width="14.85546875" style="1" customWidth="1"/>
    <col min="7685" max="7685" width="28.42578125" style="1"/>
    <col min="7686" max="7686" width="23" style="1" customWidth="1"/>
    <col min="7687" max="7936" width="28.42578125" style="1"/>
    <col min="7937" max="7937" width="28.5703125" style="1" customWidth="1"/>
    <col min="7938" max="7938" width="52.7109375" style="1" customWidth="1"/>
    <col min="7939" max="7939" width="14.5703125" style="1" customWidth="1"/>
    <col min="7940" max="7940" width="14.85546875" style="1" customWidth="1"/>
    <col min="7941" max="7941" width="28.42578125" style="1"/>
    <col min="7942" max="7942" width="23" style="1" customWidth="1"/>
    <col min="7943" max="8192" width="28.42578125" style="1"/>
    <col min="8193" max="8193" width="28.5703125" style="1" customWidth="1"/>
    <col min="8194" max="8194" width="52.7109375" style="1" customWidth="1"/>
    <col min="8195" max="8195" width="14.5703125" style="1" customWidth="1"/>
    <col min="8196" max="8196" width="14.85546875" style="1" customWidth="1"/>
    <col min="8197" max="8197" width="28.42578125" style="1"/>
    <col min="8198" max="8198" width="23" style="1" customWidth="1"/>
    <col min="8199" max="8448" width="28.42578125" style="1"/>
    <col min="8449" max="8449" width="28.5703125" style="1" customWidth="1"/>
    <col min="8450" max="8450" width="52.7109375" style="1" customWidth="1"/>
    <col min="8451" max="8451" width="14.5703125" style="1" customWidth="1"/>
    <col min="8452" max="8452" width="14.85546875" style="1" customWidth="1"/>
    <col min="8453" max="8453" width="28.42578125" style="1"/>
    <col min="8454" max="8454" width="23" style="1" customWidth="1"/>
    <col min="8455" max="8704" width="28.42578125" style="1"/>
    <col min="8705" max="8705" width="28.5703125" style="1" customWidth="1"/>
    <col min="8706" max="8706" width="52.7109375" style="1" customWidth="1"/>
    <col min="8707" max="8707" width="14.5703125" style="1" customWidth="1"/>
    <col min="8708" max="8708" width="14.85546875" style="1" customWidth="1"/>
    <col min="8709" max="8709" width="28.42578125" style="1"/>
    <col min="8710" max="8710" width="23" style="1" customWidth="1"/>
    <col min="8711" max="8960" width="28.42578125" style="1"/>
    <col min="8961" max="8961" width="28.5703125" style="1" customWidth="1"/>
    <col min="8962" max="8962" width="52.7109375" style="1" customWidth="1"/>
    <col min="8963" max="8963" width="14.5703125" style="1" customWidth="1"/>
    <col min="8964" max="8964" width="14.85546875" style="1" customWidth="1"/>
    <col min="8965" max="8965" width="28.42578125" style="1"/>
    <col min="8966" max="8966" width="23" style="1" customWidth="1"/>
    <col min="8967" max="9216" width="28.42578125" style="1"/>
    <col min="9217" max="9217" width="28.5703125" style="1" customWidth="1"/>
    <col min="9218" max="9218" width="52.7109375" style="1" customWidth="1"/>
    <col min="9219" max="9219" width="14.5703125" style="1" customWidth="1"/>
    <col min="9220" max="9220" width="14.85546875" style="1" customWidth="1"/>
    <col min="9221" max="9221" width="28.42578125" style="1"/>
    <col min="9222" max="9222" width="23" style="1" customWidth="1"/>
    <col min="9223" max="9472" width="28.42578125" style="1"/>
    <col min="9473" max="9473" width="28.5703125" style="1" customWidth="1"/>
    <col min="9474" max="9474" width="52.7109375" style="1" customWidth="1"/>
    <col min="9475" max="9475" width="14.5703125" style="1" customWidth="1"/>
    <col min="9476" max="9476" width="14.85546875" style="1" customWidth="1"/>
    <col min="9477" max="9477" width="28.42578125" style="1"/>
    <col min="9478" max="9478" width="23" style="1" customWidth="1"/>
    <col min="9479" max="9728" width="28.42578125" style="1"/>
    <col min="9729" max="9729" width="28.5703125" style="1" customWidth="1"/>
    <col min="9730" max="9730" width="52.7109375" style="1" customWidth="1"/>
    <col min="9731" max="9731" width="14.5703125" style="1" customWidth="1"/>
    <col min="9732" max="9732" width="14.85546875" style="1" customWidth="1"/>
    <col min="9733" max="9733" width="28.42578125" style="1"/>
    <col min="9734" max="9734" width="23" style="1" customWidth="1"/>
    <col min="9735" max="9984" width="28.42578125" style="1"/>
    <col min="9985" max="9985" width="28.5703125" style="1" customWidth="1"/>
    <col min="9986" max="9986" width="52.7109375" style="1" customWidth="1"/>
    <col min="9987" max="9987" width="14.5703125" style="1" customWidth="1"/>
    <col min="9988" max="9988" width="14.85546875" style="1" customWidth="1"/>
    <col min="9989" max="9989" width="28.42578125" style="1"/>
    <col min="9990" max="9990" width="23" style="1" customWidth="1"/>
    <col min="9991" max="10240" width="28.42578125" style="1"/>
    <col min="10241" max="10241" width="28.5703125" style="1" customWidth="1"/>
    <col min="10242" max="10242" width="52.7109375" style="1" customWidth="1"/>
    <col min="10243" max="10243" width="14.5703125" style="1" customWidth="1"/>
    <col min="10244" max="10244" width="14.85546875" style="1" customWidth="1"/>
    <col min="10245" max="10245" width="28.42578125" style="1"/>
    <col min="10246" max="10246" width="23" style="1" customWidth="1"/>
    <col min="10247" max="10496" width="28.42578125" style="1"/>
    <col min="10497" max="10497" width="28.5703125" style="1" customWidth="1"/>
    <col min="10498" max="10498" width="52.7109375" style="1" customWidth="1"/>
    <col min="10499" max="10499" width="14.5703125" style="1" customWidth="1"/>
    <col min="10500" max="10500" width="14.85546875" style="1" customWidth="1"/>
    <col min="10501" max="10501" width="28.42578125" style="1"/>
    <col min="10502" max="10502" width="23" style="1" customWidth="1"/>
    <col min="10503" max="10752" width="28.42578125" style="1"/>
    <col min="10753" max="10753" width="28.5703125" style="1" customWidth="1"/>
    <col min="10754" max="10754" width="52.7109375" style="1" customWidth="1"/>
    <col min="10755" max="10755" width="14.5703125" style="1" customWidth="1"/>
    <col min="10756" max="10756" width="14.85546875" style="1" customWidth="1"/>
    <col min="10757" max="10757" width="28.42578125" style="1"/>
    <col min="10758" max="10758" width="23" style="1" customWidth="1"/>
    <col min="10759" max="11008" width="28.42578125" style="1"/>
    <col min="11009" max="11009" width="28.5703125" style="1" customWidth="1"/>
    <col min="11010" max="11010" width="52.7109375" style="1" customWidth="1"/>
    <col min="11011" max="11011" width="14.5703125" style="1" customWidth="1"/>
    <col min="11012" max="11012" width="14.85546875" style="1" customWidth="1"/>
    <col min="11013" max="11013" width="28.42578125" style="1"/>
    <col min="11014" max="11014" width="23" style="1" customWidth="1"/>
    <col min="11015" max="11264" width="28.42578125" style="1"/>
    <col min="11265" max="11265" width="28.5703125" style="1" customWidth="1"/>
    <col min="11266" max="11266" width="52.7109375" style="1" customWidth="1"/>
    <col min="11267" max="11267" width="14.5703125" style="1" customWidth="1"/>
    <col min="11268" max="11268" width="14.85546875" style="1" customWidth="1"/>
    <col min="11269" max="11269" width="28.42578125" style="1"/>
    <col min="11270" max="11270" width="23" style="1" customWidth="1"/>
    <col min="11271" max="11520" width="28.42578125" style="1"/>
    <col min="11521" max="11521" width="28.5703125" style="1" customWidth="1"/>
    <col min="11522" max="11522" width="52.7109375" style="1" customWidth="1"/>
    <col min="11523" max="11523" width="14.5703125" style="1" customWidth="1"/>
    <col min="11524" max="11524" width="14.85546875" style="1" customWidth="1"/>
    <col min="11525" max="11525" width="28.42578125" style="1"/>
    <col min="11526" max="11526" width="23" style="1" customWidth="1"/>
    <col min="11527" max="11776" width="28.42578125" style="1"/>
    <col min="11777" max="11777" width="28.5703125" style="1" customWidth="1"/>
    <col min="11778" max="11778" width="52.7109375" style="1" customWidth="1"/>
    <col min="11779" max="11779" width="14.5703125" style="1" customWidth="1"/>
    <col min="11780" max="11780" width="14.85546875" style="1" customWidth="1"/>
    <col min="11781" max="11781" width="28.42578125" style="1"/>
    <col min="11782" max="11782" width="23" style="1" customWidth="1"/>
    <col min="11783" max="12032" width="28.42578125" style="1"/>
    <col min="12033" max="12033" width="28.5703125" style="1" customWidth="1"/>
    <col min="12034" max="12034" width="52.7109375" style="1" customWidth="1"/>
    <col min="12035" max="12035" width="14.5703125" style="1" customWidth="1"/>
    <col min="12036" max="12036" width="14.85546875" style="1" customWidth="1"/>
    <col min="12037" max="12037" width="28.42578125" style="1"/>
    <col min="12038" max="12038" width="23" style="1" customWidth="1"/>
    <col min="12039" max="12288" width="28.42578125" style="1"/>
    <col min="12289" max="12289" width="28.5703125" style="1" customWidth="1"/>
    <col min="12290" max="12290" width="52.7109375" style="1" customWidth="1"/>
    <col min="12291" max="12291" width="14.5703125" style="1" customWidth="1"/>
    <col min="12292" max="12292" width="14.85546875" style="1" customWidth="1"/>
    <col min="12293" max="12293" width="28.42578125" style="1"/>
    <col min="12294" max="12294" width="23" style="1" customWidth="1"/>
    <col min="12295" max="12544" width="28.42578125" style="1"/>
    <col min="12545" max="12545" width="28.5703125" style="1" customWidth="1"/>
    <col min="12546" max="12546" width="52.7109375" style="1" customWidth="1"/>
    <col min="12547" max="12547" width="14.5703125" style="1" customWidth="1"/>
    <col min="12548" max="12548" width="14.85546875" style="1" customWidth="1"/>
    <col min="12549" max="12549" width="28.42578125" style="1"/>
    <col min="12550" max="12550" width="23" style="1" customWidth="1"/>
    <col min="12551" max="12800" width="28.42578125" style="1"/>
    <col min="12801" max="12801" width="28.5703125" style="1" customWidth="1"/>
    <col min="12802" max="12802" width="52.7109375" style="1" customWidth="1"/>
    <col min="12803" max="12803" width="14.5703125" style="1" customWidth="1"/>
    <col min="12804" max="12804" width="14.85546875" style="1" customWidth="1"/>
    <col min="12805" max="12805" width="28.42578125" style="1"/>
    <col min="12806" max="12806" width="23" style="1" customWidth="1"/>
    <col min="12807" max="13056" width="28.42578125" style="1"/>
    <col min="13057" max="13057" width="28.5703125" style="1" customWidth="1"/>
    <col min="13058" max="13058" width="52.7109375" style="1" customWidth="1"/>
    <col min="13059" max="13059" width="14.5703125" style="1" customWidth="1"/>
    <col min="13060" max="13060" width="14.85546875" style="1" customWidth="1"/>
    <col min="13061" max="13061" width="28.42578125" style="1"/>
    <col min="13062" max="13062" width="23" style="1" customWidth="1"/>
    <col min="13063" max="13312" width="28.42578125" style="1"/>
    <col min="13313" max="13313" width="28.5703125" style="1" customWidth="1"/>
    <col min="13314" max="13314" width="52.7109375" style="1" customWidth="1"/>
    <col min="13315" max="13315" width="14.5703125" style="1" customWidth="1"/>
    <col min="13316" max="13316" width="14.85546875" style="1" customWidth="1"/>
    <col min="13317" max="13317" width="28.42578125" style="1"/>
    <col min="13318" max="13318" width="23" style="1" customWidth="1"/>
    <col min="13319" max="13568" width="28.42578125" style="1"/>
    <col min="13569" max="13569" width="28.5703125" style="1" customWidth="1"/>
    <col min="13570" max="13570" width="52.7109375" style="1" customWidth="1"/>
    <col min="13571" max="13571" width="14.5703125" style="1" customWidth="1"/>
    <col min="13572" max="13572" width="14.85546875" style="1" customWidth="1"/>
    <col min="13573" max="13573" width="28.42578125" style="1"/>
    <col min="13574" max="13574" width="23" style="1" customWidth="1"/>
    <col min="13575" max="13824" width="28.42578125" style="1"/>
    <col min="13825" max="13825" width="28.5703125" style="1" customWidth="1"/>
    <col min="13826" max="13826" width="52.7109375" style="1" customWidth="1"/>
    <col min="13827" max="13827" width="14.5703125" style="1" customWidth="1"/>
    <col min="13828" max="13828" width="14.85546875" style="1" customWidth="1"/>
    <col min="13829" max="13829" width="28.42578125" style="1"/>
    <col min="13830" max="13830" width="23" style="1" customWidth="1"/>
    <col min="13831" max="14080" width="28.42578125" style="1"/>
    <col min="14081" max="14081" width="28.5703125" style="1" customWidth="1"/>
    <col min="14082" max="14082" width="52.7109375" style="1" customWidth="1"/>
    <col min="14083" max="14083" width="14.5703125" style="1" customWidth="1"/>
    <col min="14084" max="14084" width="14.85546875" style="1" customWidth="1"/>
    <col min="14085" max="14085" width="28.42578125" style="1"/>
    <col min="14086" max="14086" width="23" style="1" customWidth="1"/>
    <col min="14087" max="14336" width="28.42578125" style="1"/>
    <col min="14337" max="14337" width="28.5703125" style="1" customWidth="1"/>
    <col min="14338" max="14338" width="52.7109375" style="1" customWidth="1"/>
    <col min="14339" max="14339" width="14.5703125" style="1" customWidth="1"/>
    <col min="14340" max="14340" width="14.85546875" style="1" customWidth="1"/>
    <col min="14341" max="14341" width="28.42578125" style="1"/>
    <col min="14342" max="14342" width="23" style="1" customWidth="1"/>
    <col min="14343" max="14592" width="28.42578125" style="1"/>
    <col min="14593" max="14593" width="28.5703125" style="1" customWidth="1"/>
    <col min="14594" max="14594" width="52.7109375" style="1" customWidth="1"/>
    <col min="14595" max="14595" width="14.5703125" style="1" customWidth="1"/>
    <col min="14596" max="14596" width="14.85546875" style="1" customWidth="1"/>
    <col min="14597" max="14597" width="28.42578125" style="1"/>
    <col min="14598" max="14598" width="23" style="1" customWidth="1"/>
    <col min="14599" max="14848" width="28.42578125" style="1"/>
    <col min="14849" max="14849" width="28.5703125" style="1" customWidth="1"/>
    <col min="14850" max="14850" width="52.7109375" style="1" customWidth="1"/>
    <col min="14851" max="14851" width="14.5703125" style="1" customWidth="1"/>
    <col min="14852" max="14852" width="14.85546875" style="1" customWidth="1"/>
    <col min="14853" max="14853" width="28.42578125" style="1"/>
    <col min="14854" max="14854" width="23" style="1" customWidth="1"/>
    <col min="14855" max="15104" width="28.42578125" style="1"/>
    <col min="15105" max="15105" width="28.5703125" style="1" customWidth="1"/>
    <col min="15106" max="15106" width="52.7109375" style="1" customWidth="1"/>
    <col min="15107" max="15107" width="14.5703125" style="1" customWidth="1"/>
    <col min="15108" max="15108" width="14.85546875" style="1" customWidth="1"/>
    <col min="15109" max="15109" width="28.42578125" style="1"/>
    <col min="15110" max="15110" width="23" style="1" customWidth="1"/>
    <col min="15111" max="15360" width="28.42578125" style="1"/>
    <col min="15361" max="15361" width="28.5703125" style="1" customWidth="1"/>
    <col min="15362" max="15362" width="52.7109375" style="1" customWidth="1"/>
    <col min="15363" max="15363" width="14.5703125" style="1" customWidth="1"/>
    <col min="15364" max="15364" width="14.85546875" style="1" customWidth="1"/>
    <col min="15365" max="15365" width="28.42578125" style="1"/>
    <col min="15366" max="15366" width="23" style="1" customWidth="1"/>
    <col min="15367" max="15616" width="28.42578125" style="1"/>
    <col min="15617" max="15617" width="28.5703125" style="1" customWidth="1"/>
    <col min="15618" max="15618" width="52.7109375" style="1" customWidth="1"/>
    <col min="15619" max="15619" width="14.5703125" style="1" customWidth="1"/>
    <col min="15620" max="15620" width="14.85546875" style="1" customWidth="1"/>
    <col min="15621" max="15621" width="28.42578125" style="1"/>
    <col min="15622" max="15622" width="23" style="1" customWidth="1"/>
    <col min="15623" max="15872" width="28.42578125" style="1"/>
    <col min="15873" max="15873" width="28.5703125" style="1" customWidth="1"/>
    <col min="15874" max="15874" width="52.7109375" style="1" customWidth="1"/>
    <col min="15875" max="15875" width="14.5703125" style="1" customWidth="1"/>
    <col min="15876" max="15876" width="14.85546875" style="1" customWidth="1"/>
    <col min="15877" max="15877" width="28.42578125" style="1"/>
    <col min="15878" max="15878" width="23" style="1" customWidth="1"/>
    <col min="15879" max="16128" width="28.42578125" style="1"/>
    <col min="16129" max="16129" width="28.5703125" style="1" customWidth="1"/>
    <col min="16130" max="16130" width="52.7109375" style="1" customWidth="1"/>
    <col min="16131" max="16131" width="14.5703125" style="1" customWidth="1"/>
    <col min="16132" max="16132" width="14.85546875" style="1" customWidth="1"/>
    <col min="16133" max="16133" width="28.42578125" style="1"/>
    <col min="16134" max="16134" width="23" style="1" customWidth="1"/>
    <col min="16135" max="16384" width="28.42578125" style="1"/>
  </cols>
  <sheetData>
    <row r="1" spans="1:256" ht="12.75" x14ac:dyDescent="0.2">
      <c r="A1" s="311" t="s">
        <v>0</v>
      </c>
      <c r="B1" s="311"/>
      <c r="C1" s="311"/>
    </row>
    <row r="2" spans="1:256" ht="12.75" x14ac:dyDescent="0.2">
      <c r="A2" s="311" t="s">
        <v>1</v>
      </c>
      <c r="B2" s="311"/>
      <c r="C2" s="311"/>
    </row>
    <row r="3" spans="1:256" ht="12.75" x14ac:dyDescent="0.2">
      <c r="A3" s="311" t="s">
        <v>539</v>
      </c>
      <c r="B3" s="311"/>
      <c r="C3" s="311"/>
    </row>
    <row r="4" spans="1:256" ht="12.75" x14ac:dyDescent="0.2">
      <c r="A4" s="311" t="s">
        <v>2</v>
      </c>
      <c r="B4" s="311"/>
      <c r="C4" s="311"/>
    </row>
    <row r="5" spans="1:256" ht="12.75" x14ac:dyDescent="0.2">
      <c r="A5" s="311" t="s">
        <v>1</v>
      </c>
      <c r="B5" s="311"/>
      <c r="C5" s="311"/>
    </row>
    <row r="6" spans="1:256" ht="12.75" x14ac:dyDescent="0.2">
      <c r="A6" s="311" t="s">
        <v>3</v>
      </c>
      <c r="B6" s="311"/>
      <c r="C6" s="311"/>
    </row>
    <row r="7" spans="1:256" x14ac:dyDescent="0.25">
      <c r="B7" s="3"/>
      <c r="C7" s="4"/>
    </row>
    <row r="8" spans="1:256" ht="18.75" x14ac:dyDescent="0.2">
      <c r="A8" s="310" t="s">
        <v>4</v>
      </c>
      <c r="B8" s="310"/>
      <c r="C8" s="310"/>
    </row>
    <row r="9" spans="1:256" x14ac:dyDescent="0.25">
      <c r="C9" s="5" t="s">
        <v>5</v>
      </c>
    </row>
    <row r="10" spans="1:256" ht="28.5" x14ac:dyDescent="0.2">
      <c r="A10" s="6" t="s">
        <v>6</v>
      </c>
      <c r="B10" s="6" t="s">
        <v>7</v>
      </c>
      <c r="C10" s="7" t="s">
        <v>8</v>
      </c>
      <c r="D10" s="8"/>
    </row>
    <row r="11" spans="1:256" ht="15.75" x14ac:dyDescent="0.25">
      <c r="A11" s="6" t="s">
        <v>9</v>
      </c>
      <c r="B11" s="9" t="s">
        <v>10</v>
      </c>
      <c r="C11" s="7">
        <f>C15+C50+C12+C52</f>
        <v>862159.14999999991</v>
      </c>
      <c r="D11" s="10"/>
      <c r="E11" s="11"/>
    </row>
    <row r="12" spans="1:256" ht="15.75" x14ac:dyDescent="0.25">
      <c r="A12" s="6" t="s">
        <v>11</v>
      </c>
      <c r="B12" s="9" t="s">
        <v>12</v>
      </c>
      <c r="C12" s="7">
        <f>SUM(C13)</f>
        <v>96393.25</v>
      </c>
      <c r="D12" s="10"/>
      <c r="E12" s="11"/>
    </row>
    <row r="13" spans="1:256" ht="31.5" x14ac:dyDescent="0.25">
      <c r="A13" s="12" t="s">
        <v>13</v>
      </c>
      <c r="B13" s="9" t="s">
        <v>14</v>
      </c>
      <c r="C13" s="7">
        <f>SUM(C14)</f>
        <v>96393.25</v>
      </c>
      <c r="D13" s="10"/>
      <c r="E13" s="11"/>
    </row>
    <row r="14" spans="1:256" s="17" customFormat="1" ht="31.5" x14ac:dyDescent="0.25">
      <c r="A14" s="13" t="s">
        <v>15</v>
      </c>
      <c r="B14" s="14" t="s">
        <v>16</v>
      </c>
      <c r="C14" s="15">
        <v>96393.25</v>
      </c>
      <c r="D14" s="165"/>
      <c r="E14" s="16"/>
    </row>
    <row r="15" spans="1:256" ht="39" customHeight="1" x14ac:dyDescent="0.25">
      <c r="A15" s="6" t="s">
        <v>17</v>
      </c>
      <c r="B15" s="9" t="s">
        <v>18</v>
      </c>
      <c r="C15" s="7">
        <f>SUM(C16+C18+C34)</f>
        <v>763762.92999999993</v>
      </c>
      <c r="D15" s="18"/>
    </row>
    <row r="16" spans="1:256" ht="31.5" x14ac:dyDescent="0.25">
      <c r="A16" s="19" t="s">
        <v>19</v>
      </c>
      <c r="B16" s="20" t="s">
        <v>20</v>
      </c>
      <c r="C16" s="21">
        <f>SUM(C17)</f>
        <v>78385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31.5" x14ac:dyDescent="0.25">
      <c r="A17" s="23" t="s">
        <v>21</v>
      </c>
      <c r="B17" s="24" t="s">
        <v>22</v>
      </c>
      <c r="C17" s="25">
        <v>78385</v>
      </c>
    </row>
    <row r="18" spans="1:256" ht="47.25" x14ac:dyDescent="0.25">
      <c r="A18" s="26" t="s">
        <v>23</v>
      </c>
      <c r="B18" s="27" t="s">
        <v>24</v>
      </c>
      <c r="C18" s="28">
        <f>SUM(C19:C33)</f>
        <v>314294.26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7" customFormat="1" ht="60.75" customHeight="1" x14ac:dyDescent="0.25">
      <c r="A19" s="29" t="s">
        <v>67</v>
      </c>
      <c r="B19" s="30" t="s">
        <v>68</v>
      </c>
      <c r="C19" s="25">
        <v>15548.33</v>
      </c>
    </row>
    <row r="20" spans="1:256" s="17" customFormat="1" ht="140.25" customHeight="1" x14ac:dyDescent="0.25">
      <c r="A20" s="29" t="s">
        <v>71</v>
      </c>
      <c r="B20" s="30" t="s">
        <v>72</v>
      </c>
      <c r="C20" s="25">
        <v>862.72</v>
      </c>
    </row>
    <row r="21" spans="1:256" s="17" customFormat="1" ht="60.75" customHeight="1" x14ac:dyDescent="0.25">
      <c r="A21" s="29" t="s">
        <v>69</v>
      </c>
      <c r="B21" s="30" t="s">
        <v>70</v>
      </c>
      <c r="C21" s="25">
        <v>1420.46</v>
      </c>
    </row>
    <row r="22" spans="1:256" ht="31.5" x14ac:dyDescent="0.25">
      <c r="A22" s="29" t="s">
        <v>25</v>
      </c>
      <c r="B22" s="30" t="s">
        <v>26</v>
      </c>
      <c r="C22" s="25">
        <v>7598.68</v>
      </c>
      <c r="D22" s="17"/>
      <c r="E22" s="17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51" customHeight="1" x14ac:dyDescent="0.2">
      <c r="A23" s="31" t="s">
        <v>27</v>
      </c>
      <c r="B23" s="32" t="s">
        <v>28</v>
      </c>
      <c r="C23" s="25">
        <v>64692.3</v>
      </c>
      <c r="D23" s="17"/>
      <c r="E23" s="1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63" x14ac:dyDescent="0.25">
      <c r="A24" s="23" t="s">
        <v>29</v>
      </c>
      <c r="B24" s="32" t="s">
        <v>30</v>
      </c>
      <c r="C24" s="25">
        <v>9152.42</v>
      </c>
      <c r="D24" s="17"/>
      <c r="E24" s="17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31.5" x14ac:dyDescent="0.25">
      <c r="A25" s="23" t="s">
        <v>29</v>
      </c>
      <c r="B25" s="33" t="s">
        <v>31</v>
      </c>
      <c r="C25" s="34">
        <v>117.19</v>
      </c>
      <c r="D25" s="11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31.5" x14ac:dyDescent="0.25">
      <c r="A26" s="23" t="s">
        <v>29</v>
      </c>
      <c r="B26" s="33" t="s">
        <v>32</v>
      </c>
      <c r="C26" s="34">
        <v>119879.77</v>
      </c>
      <c r="D26" s="11"/>
      <c r="F26" s="11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31.5" x14ac:dyDescent="0.25">
      <c r="A27" s="23" t="s">
        <v>29</v>
      </c>
      <c r="B27" s="24" t="s">
        <v>33</v>
      </c>
      <c r="C27" s="34">
        <v>13718.53</v>
      </c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63" x14ac:dyDescent="0.25">
      <c r="A28" s="23" t="s">
        <v>29</v>
      </c>
      <c r="B28" s="24" t="s">
        <v>34</v>
      </c>
      <c r="C28" s="34">
        <v>5674</v>
      </c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19.5" customHeight="1" x14ac:dyDescent="0.25">
      <c r="A29" s="23" t="s">
        <v>29</v>
      </c>
      <c r="B29" s="24" t="s">
        <v>35</v>
      </c>
      <c r="C29" s="34">
        <v>178.6</v>
      </c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69" customHeight="1" x14ac:dyDescent="0.25">
      <c r="A30" s="23" t="s">
        <v>29</v>
      </c>
      <c r="B30" s="24" t="s">
        <v>36</v>
      </c>
      <c r="C30" s="34">
        <v>2234.11</v>
      </c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21.75" customHeight="1" x14ac:dyDescent="0.25">
      <c r="A31" s="23" t="s">
        <v>29</v>
      </c>
      <c r="B31" s="24" t="s">
        <v>37</v>
      </c>
      <c r="C31" s="34">
        <v>33771.699999999997</v>
      </c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47.25" x14ac:dyDescent="0.25">
      <c r="A32" s="23" t="s">
        <v>29</v>
      </c>
      <c r="B32" s="24" t="s">
        <v>38</v>
      </c>
      <c r="C32" s="34">
        <v>1545.45</v>
      </c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31.5" x14ac:dyDescent="0.25">
      <c r="A33" s="23" t="s">
        <v>29</v>
      </c>
      <c r="B33" s="24" t="s">
        <v>39</v>
      </c>
      <c r="C33" s="34">
        <v>37900</v>
      </c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31.5" x14ac:dyDescent="0.25">
      <c r="A34" s="26" t="s">
        <v>40</v>
      </c>
      <c r="B34" s="35" t="s">
        <v>41</v>
      </c>
      <c r="C34" s="28">
        <f>SUM(C35:C49)</f>
        <v>371083.67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47.25" x14ac:dyDescent="0.25">
      <c r="A35" s="23" t="s">
        <v>42</v>
      </c>
      <c r="B35" s="24" t="s">
        <v>43</v>
      </c>
      <c r="C35" s="34">
        <v>1300.4100000000001</v>
      </c>
    </row>
    <row r="36" spans="1:256" ht="47.25" x14ac:dyDescent="0.25">
      <c r="A36" s="23" t="s">
        <v>42</v>
      </c>
      <c r="B36" s="24" t="s">
        <v>44</v>
      </c>
      <c r="C36" s="15">
        <v>2581.91</v>
      </c>
    </row>
    <row r="37" spans="1:256" ht="47.25" x14ac:dyDescent="0.25">
      <c r="A37" s="23" t="s">
        <v>42</v>
      </c>
      <c r="B37" s="24" t="s">
        <v>45</v>
      </c>
      <c r="C37" s="34">
        <v>9427.61</v>
      </c>
    </row>
    <row r="38" spans="1:256" ht="31.5" x14ac:dyDescent="0.25">
      <c r="A38" s="23" t="s">
        <v>42</v>
      </c>
      <c r="B38" s="24" t="s">
        <v>46</v>
      </c>
      <c r="C38" s="34">
        <v>964</v>
      </c>
    </row>
    <row r="39" spans="1:256" ht="47.25" x14ac:dyDescent="0.25">
      <c r="A39" s="23" t="s">
        <v>42</v>
      </c>
      <c r="B39" s="24" t="s">
        <v>47</v>
      </c>
      <c r="C39" s="34">
        <v>2836.34</v>
      </c>
    </row>
    <row r="40" spans="1:256" ht="165" customHeight="1" x14ac:dyDescent="0.25">
      <c r="A40" s="23" t="s">
        <v>42</v>
      </c>
      <c r="B40" s="24" t="s">
        <v>48</v>
      </c>
      <c r="C40" s="25">
        <v>305541.31</v>
      </c>
    </row>
    <row r="41" spans="1:256" ht="76.5" customHeight="1" x14ac:dyDescent="0.25">
      <c r="A41" s="23" t="s">
        <v>42</v>
      </c>
      <c r="B41" s="24" t="s">
        <v>49</v>
      </c>
      <c r="C41" s="25">
        <v>16555.009999999998</v>
      </c>
    </row>
    <row r="42" spans="1:256" ht="47.25" x14ac:dyDescent="0.25">
      <c r="A42" s="23" t="s">
        <v>42</v>
      </c>
      <c r="B42" s="24" t="s">
        <v>50</v>
      </c>
      <c r="C42" s="34">
        <v>0.22</v>
      </c>
    </row>
    <row r="43" spans="1:256" ht="47.25" x14ac:dyDescent="0.25">
      <c r="A43" s="23" t="s">
        <v>42</v>
      </c>
      <c r="B43" s="24" t="s">
        <v>51</v>
      </c>
      <c r="C43" s="34">
        <v>2906.37</v>
      </c>
    </row>
    <row r="44" spans="1:256" ht="94.5" x14ac:dyDescent="0.25">
      <c r="A44" s="23" t="s">
        <v>52</v>
      </c>
      <c r="B44" s="24" t="s">
        <v>53</v>
      </c>
      <c r="C44" s="34">
        <v>23245</v>
      </c>
      <c r="D44" s="11"/>
    </row>
    <row r="45" spans="1:256" ht="78.75" x14ac:dyDescent="0.25">
      <c r="A45" s="23" t="s">
        <v>54</v>
      </c>
      <c r="B45" s="24" t="s">
        <v>55</v>
      </c>
      <c r="C45" s="34">
        <v>32.700000000000003</v>
      </c>
      <c r="D45" s="11"/>
    </row>
    <row r="46" spans="1:256" ht="31.5" x14ac:dyDescent="0.25">
      <c r="A46" s="23" t="s">
        <v>56</v>
      </c>
      <c r="B46" s="24" t="s">
        <v>57</v>
      </c>
      <c r="C46" s="34">
        <v>480.41</v>
      </c>
    </row>
    <row r="47" spans="1:256" ht="47.25" x14ac:dyDescent="0.25">
      <c r="A47" s="23" t="s">
        <v>58</v>
      </c>
      <c r="B47" s="24" t="s">
        <v>59</v>
      </c>
      <c r="C47" s="34">
        <v>1610.8</v>
      </c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50.25" customHeight="1" x14ac:dyDescent="0.25">
      <c r="A48" s="23" t="s">
        <v>60</v>
      </c>
      <c r="B48" s="24" t="s">
        <v>61</v>
      </c>
      <c r="C48" s="34">
        <v>3592.09</v>
      </c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78.75" x14ac:dyDescent="0.25">
      <c r="A49" s="23" t="s">
        <v>60</v>
      </c>
      <c r="B49" s="24" t="s">
        <v>62</v>
      </c>
      <c r="C49" s="25">
        <v>9.49</v>
      </c>
    </row>
    <row r="50" spans="1:256" ht="15.75" x14ac:dyDescent="0.25">
      <c r="A50" s="26" t="s">
        <v>63</v>
      </c>
      <c r="B50" s="35" t="s">
        <v>64</v>
      </c>
      <c r="C50" s="36">
        <f>SUM(C51)</f>
        <v>1300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31.5" x14ac:dyDescent="0.25">
      <c r="A51" s="23" t="s">
        <v>65</v>
      </c>
      <c r="B51" s="24" t="s">
        <v>66</v>
      </c>
      <c r="C51" s="34">
        <v>1300</v>
      </c>
    </row>
    <row r="52" spans="1:256" ht="78.75" x14ac:dyDescent="0.25">
      <c r="A52" s="26" t="s">
        <v>74</v>
      </c>
      <c r="B52" s="38" t="s">
        <v>73</v>
      </c>
      <c r="C52" s="36">
        <f>SUM(C53)</f>
        <v>702.97</v>
      </c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ht="56.25" customHeight="1" x14ac:dyDescent="0.25">
      <c r="A53" s="23" t="s">
        <v>75</v>
      </c>
      <c r="B53" s="40" t="s">
        <v>76</v>
      </c>
      <c r="C53" s="39">
        <v>702.97</v>
      </c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x14ac:dyDescent="0.25">
      <c r="C54" s="5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x14ac:dyDescent="0.25">
      <c r="C55" s="5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x14ac:dyDescent="0.25">
      <c r="C56" s="5"/>
      <c r="IM56" s="17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x14ac:dyDescent="0.25">
      <c r="C57" s="5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x14ac:dyDescent="0.25">
      <c r="C58" s="5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x14ac:dyDescent="0.25">
      <c r="C59" s="5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x14ac:dyDescent="0.25">
      <c r="C60" s="5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x14ac:dyDescent="0.25">
      <c r="C61" s="5"/>
      <c r="IM61" s="17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x14ac:dyDescent="0.25">
      <c r="C62" s="5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x14ac:dyDescent="0.25">
      <c r="C63" s="5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x14ac:dyDescent="0.25">
      <c r="C64" s="5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3:256" x14ac:dyDescent="0.25">
      <c r="C65" s="5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3:256" x14ac:dyDescent="0.25">
      <c r="C66" s="5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3:256" x14ac:dyDescent="0.25">
      <c r="C67" s="5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3:256" x14ac:dyDescent="0.25">
      <c r="C68" s="5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3:256" x14ac:dyDescent="0.25">
      <c r="C69" s="5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3:256" x14ac:dyDescent="0.25">
      <c r="C70" s="5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3:256" x14ac:dyDescent="0.25">
      <c r="C71" s="5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3:256" x14ac:dyDescent="0.25">
      <c r="C72" s="5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3:256" x14ac:dyDescent="0.25">
      <c r="C73" s="5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3:256" x14ac:dyDescent="0.25">
      <c r="C74" s="5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3:256" x14ac:dyDescent="0.25">
      <c r="C75" s="5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3:256" x14ac:dyDescent="0.25">
      <c r="C76" s="5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3:256" x14ac:dyDescent="0.25">
      <c r="C77" s="5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3:256" x14ac:dyDescent="0.25">
      <c r="C78" s="5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3:256" x14ac:dyDescent="0.25">
      <c r="C79" s="5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3:256" x14ac:dyDescent="0.25">
      <c r="C80" s="5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3:256" x14ac:dyDescent="0.25">
      <c r="C81" s="5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3:256" x14ac:dyDescent="0.25">
      <c r="C82" s="5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3:256" x14ac:dyDescent="0.25">
      <c r="C83" s="5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3:256" x14ac:dyDescent="0.25">
      <c r="C84" s="5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3:256" x14ac:dyDescent="0.25">
      <c r="C85" s="5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3:256" x14ac:dyDescent="0.25">
      <c r="C86" s="5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3:256" x14ac:dyDescent="0.25">
      <c r="C87" s="5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3:256" x14ac:dyDescent="0.25">
      <c r="C88" s="5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3:256" x14ac:dyDescent="0.25">
      <c r="C89" s="5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3:256" x14ac:dyDescent="0.25">
      <c r="C90" s="5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3:256" x14ac:dyDescent="0.25">
      <c r="C91" s="5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3:256" x14ac:dyDescent="0.25">
      <c r="C92" s="5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3:256" x14ac:dyDescent="0.25">
      <c r="C93" s="5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3:256" x14ac:dyDescent="0.25">
      <c r="C94" s="5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3:256" x14ac:dyDescent="0.25">
      <c r="C95" s="5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3:256" x14ac:dyDescent="0.25">
      <c r="C96" s="5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3:256" x14ac:dyDescent="0.25">
      <c r="C97" s="5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3:256" x14ac:dyDescent="0.25">
      <c r="C98" s="5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3:256" x14ac:dyDescent="0.25">
      <c r="C99" s="5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3:256" x14ac:dyDescent="0.25">
      <c r="C100" s="5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3:256" x14ac:dyDescent="0.25">
      <c r="C101" s="5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3:256" x14ac:dyDescent="0.25">
      <c r="C102" s="5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3:256" x14ac:dyDescent="0.25">
      <c r="C103" s="5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3:256" x14ac:dyDescent="0.25">
      <c r="C104" s="5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3:256" x14ac:dyDescent="0.25">
      <c r="C105" s="5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3:256" x14ac:dyDescent="0.25">
      <c r="C106" s="5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3:256" x14ac:dyDescent="0.25">
      <c r="C107" s="5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3:256" x14ac:dyDescent="0.25">
      <c r="C108" s="5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3:256" x14ac:dyDescent="0.25">
      <c r="C109" s="5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3:256" x14ac:dyDescent="0.25">
      <c r="C110" s="5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3:256" x14ac:dyDescent="0.25">
      <c r="C111" s="5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3:256" x14ac:dyDescent="0.25">
      <c r="C112" s="5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3:256" x14ac:dyDescent="0.25">
      <c r="C113" s="5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3:256" x14ac:dyDescent="0.25">
      <c r="C114" s="5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3:256" x14ac:dyDescent="0.25">
      <c r="C115" s="5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3:256" x14ac:dyDescent="0.25">
      <c r="C116" s="5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3:256" x14ac:dyDescent="0.25">
      <c r="C117" s="5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3:256" x14ac:dyDescent="0.25">
      <c r="C118" s="5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</row>
    <row r="119" spans="3:256" x14ac:dyDescent="0.25">
      <c r="C119" s="5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3:256" x14ac:dyDescent="0.25">
      <c r="C120" s="5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pans="3:256" x14ac:dyDescent="0.25">
      <c r="C121" s="5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3:256" x14ac:dyDescent="0.25">
      <c r="C122" s="5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3:256" x14ac:dyDescent="0.25">
      <c r="C123" s="5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3:256" x14ac:dyDescent="0.25">
      <c r="C124" s="5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3:256" x14ac:dyDescent="0.25">
      <c r="C125" s="5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3:256" x14ac:dyDescent="0.25">
      <c r="C126" s="5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3:256" x14ac:dyDescent="0.25">
      <c r="C127" s="5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3:256" x14ac:dyDescent="0.25">
      <c r="C128" s="5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3:256" x14ac:dyDescent="0.25">
      <c r="C129" s="5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3:256" x14ac:dyDescent="0.25">
      <c r="C130" s="5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</row>
    <row r="131" spans="3:256" x14ac:dyDescent="0.25">
      <c r="C131" s="5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</row>
    <row r="132" spans="3:256" x14ac:dyDescent="0.25">
      <c r="C132" s="5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</row>
    <row r="133" spans="3:256" x14ac:dyDescent="0.25">
      <c r="C133" s="5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3:256" x14ac:dyDescent="0.25">
      <c r="C134" s="5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</row>
    <row r="135" spans="3:256" x14ac:dyDescent="0.25">
      <c r="C135" s="5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</row>
    <row r="136" spans="3:256" x14ac:dyDescent="0.25">
      <c r="C136" s="5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3:256" x14ac:dyDescent="0.25">
      <c r="C137" s="5"/>
      <c r="IM137" s="17"/>
      <c r="IN137" s="17"/>
      <c r="IO137" s="17"/>
      <c r="IP137" s="17"/>
      <c r="IQ137" s="17"/>
      <c r="IR137" s="17"/>
      <c r="IS137" s="17"/>
      <c r="IT137" s="17"/>
      <c r="IU137" s="17"/>
      <c r="IV137" s="17"/>
    </row>
    <row r="138" spans="3:256" x14ac:dyDescent="0.25">
      <c r="C138" s="5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</row>
    <row r="139" spans="3:256" x14ac:dyDescent="0.25">
      <c r="C139" s="5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</row>
    <row r="140" spans="3:256" x14ac:dyDescent="0.25">
      <c r="C140" s="5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</row>
    <row r="141" spans="3:256" x14ac:dyDescent="0.25">
      <c r="C141" s="5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</row>
    <row r="142" spans="3:256" x14ac:dyDescent="0.25">
      <c r="C142" s="5"/>
      <c r="IM142" s="17"/>
      <c r="IN142" s="17"/>
      <c r="IO142" s="17"/>
      <c r="IP142" s="17"/>
      <c r="IQ142" s="17"/>
      <c r="IR142" s="17"/>
      <c r="IS142" s="17"/>
      <c r="IT142" s="17"/>
      <c r="IU142" s="17"/>
      <c r="IV142" s="17"/>
    </row>
    <row r="143" spans="3:256" x14ac:dyDescent="0.25">
      <c r="C143" s="5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</row>
    <row r="144" spans="3:256" x14ac:dyDescent="0.25">
      <c r="C144" s="5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</row>
    <row r="145" spans="3:256" x14ac:dyDescent="0.25">
      <c r="C145" s="5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</row>
    <row r="146" spans="3:256" x14ac:dyDescent="0.25">
      <c r="C146" s="5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</row>
    <row r="147" spans="3:256" x14ac:dyDescent="0.25">
      <c r="C147" s="5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3:256" x14ac:dyDescent="0.25">
      <c r="C148" s="5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</row>
    <row r="149" spans="3:256" x14ac:dyDescent="0.25">
      <c r="C149" s="5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</row>
    <row r="150" spans="3:256" x14ac:dyDescent="0.25">
      <c r="C150" s="5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</row>
    <row r="151" spans="3:256" x14ac:dyDescent="0.25">
      <c r="C151" s="5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</row>
    <row r="152" spans="3:256" x14ac:dyDescent="0.25">
      <c r="C152" s="5"/>
      <c r="IM152" s="17"/>
      <c r="IN152" s="17"/>
      <c r="IO152" s="17"/>
      <c r="IP152" s="17"/>
      <c r="IQ152" s="17"/>
      <c r="IR152" s="17"/>
      <c r="IS152" s="17"/>
      <c r="IT152" s="17"/>
      <c r="IU152" s="17"/>
      <c r="IV152" s="17"/>
    </row>
    <row r="153" spans="3:256" x14ac:dyDescent="0.25">
      <c r="C153" s="5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</row>
    <row r="154" spans="3:256" x14ac:dyDescent="0.25">
      <c r="C154" s="5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</row>
    <row r="155" spans="3:256" x14ac:dyDescent="0.25">
      <c r="C155" s="5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</row>
    <row r="156" spans="3:256" x14ac:dyDescent="0.25">
      <c r="C156" s="5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</row>
    <row r="157" spans="3:256" x14ac:dyDescent="0.25">
      <c r="C157" s="5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</row>
    <row r="158" spans="3:256" x14ac:dyDescent="0.25">
      <c r="C158" s="5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</row>
    <row r="159" spans="3:256" x14ac:dyDescent="0.25">
      <c r="C159" s="5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</row>
    <row r="160" spans="3:256" x14ac:dyDescent="0.25">
      <c r="C160" s="5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</row>
    <row r="161" spans="3:256" x14ac:dyDescent="0.25">
      <c r="C161" s="5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</row>
    <row r="162" spans="3:256" x14ac:dyDescent="0.25">
      <c r="C162" s="5"/>
      <c r="IM162" s="17"/>
      <c r="IN162" s="17"/>
      <c r="IO162" s="17"/>
      <c r="IP162" s="17"/>
      <c r="IQ162" s="17"/>
      <c r="IR162" s="17"/>
      <c r="IS162" s="17"/>
      <c r="IT162" s="17"/>
      <c r="IU162" s="17"/>
      <c r="IV162" s="17"/>
    </row>
    <row r="163" spans="3:256" x14ac:dyDescent="0.25">
      <c r="C163" s="5"/>
      <c r="IM163" s="17"/>
      <c r="IN163" s="17"/>
      <c r="IO163" s="17"/>
      <c r="IP163" s="17"/>
      <c r="IQ163" s="17"/>
      <c r="IR163" s="17"/>
      <c r="IS163" s="17"/>
      <c r="IT163" s="17"/>
      <c r="IU163" s="17"/>
      <c r="IV163" s="17"/>
    </row>
    <row r="164" spans="3:256" x14ac:dyDescent="0.25">
      <c r="C164" s="5"/>
      <c r="IM164" s="17"/>
      <c r="IN164" s="17"/>
      <c r="IO164" s="17"/>
      <c r="IP164" s="17"/>
      <c r="IQ164" s="17"/>
      <c r="IR164" s="17"/>
      <c r="IS164" s="17"/>
      <c r="IT164" s="17"/>
      <c r="IU164" s="17"/>
      <c r="IV164" s="17"/>
    </row>
    <row r="165" spans="3:256" x14ac:dyDescent="0.25">
      <c r="C165" s="5"/>
      <c r="IM165" s="17"/>
      <c r="IN165" s="17"/>
      <c r="IO165" s="17"/>
      <c r="IP165" s="17"/>
      <c r="IQ165" s="17"/>
      <c r="IR165" s="17"/>
      <c r="IS165" s="17"/>
      <c r="IT165" s="17"/>
      <c r="IU165" s="17"/>
      <c r="IV165" s="17"/>
    </row>
    <row r="166" spans="3:256" x14ac:dyDescent="0.25">
      <c r="C166" s="5"/>
      <c r="IM166" s="17"/>
      <c r="IN166" s="17"/>
      <c r="IO166" s="17"/>
      <c r="IP166" s="17"/>
      <c r="IQ166" s="17"/>
      <c r="IR166" s="17"/>
      <c r="IS166" s="17"/>
      <c r="IT166" s="17"/>
      <c r="IU166" s="17"/>
      <c r="IV166" s="17"/>
    </row>
    <row r="167" spans="3:256" x14ac:dyDescent="0.25">
      <c r="C167" s="5"/>
      <c r="IM167" s="17"/>
      <c r="IN167" s="17"/>
      <c r="IO167" s="17"/>
      <c r="IP167" s="17"/>
      <c r="IQ167" s="17"/>
      <c r="IR167" s="17"/>
      <c r="IS167" s="17"/>
      <c r="IT167" s="17"/>
      <c r="IU167" s="17"/>
      <c r="IV167" s="17"/>
    </row>
    <row r="168" spans="3:256" x14ac:dyDescent="0.25">
      <c r="C168" s="5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3:256" x14ac:dyDescent="0.25">
      <c r="C169" s="5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3:256" x14ac:dyDescent="0.25">
      <c r="C170" s="5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3:256" x14ac:dyDescent="0.25">
      <c r="C171" s="5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</row>
    <row r="172" spans="3:256" x14ac:dyDescent="0.25">
      <c r="C172" s="5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</row>
    <row r="173" spans="3:256" x14ac:dyDescent="0.25">
      <c r="C173" s="5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3:256" x14ac:dyDescent="0.25">
      <c r="C174" s="5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3:256" x14ac:dyDescent="0.25">
      <c r="C175" s="5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3:256" x14ac:dyDescent="0.25">
      <c r="C176" s="5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</row>
    <row r="177" spans="3:256" x14ac:dyDescent="0.25">
      <c r="C177" s="5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</row>
    <row r="178" spans="3:256" x14ac:dyDescent="0.25">
      <c r="C178" s="5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3:256" x14ac:dyDescent="0.25">
      <c r="C179" s="5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</row>
    <row r="180" spans="3:256" x14ac:dyDescent="0.25">
      <c r="C180" s="5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</row>
    <row r="181" spans="3:256" x14ac:dyDescent="0.25">
      <c r="C181" s="5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3:256" x14ac:dyDescent="0.25">
      <c r="C182" s="5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3:256" x14ac:dyDescent="0.25">
      <c r="C183" s="5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3:256" x14ac:dyDescent="0.25">
      <c r="C184" s="5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</row>
    <row r="185" spans="3:256" x14ac:dyDescent="0.25">
      <c r="C185" s="5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3:256" x14ac:dyDescent="0.25">
      <c r="C186" s="5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3:256" x14ac:dyDescent="0.25">
      <c r="C187" s="5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3:256" x14ac:dyDescent="0.25">
      <c r="C188" s="5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3:256" x14ac:dyDescent="0.25">
      <c r="C189" s="5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3:256" x14ac:dyDescent="0.25">
      <c r="C190" s="5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3:256" x14ac:dyDescent="0.25">
      <c r="C191" s="5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3:256" x14ac:dyDescent="0.25">
      <c r="C192" s="5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3:256" x14ac:dyDescent="0.25">
      <c r="C193" s="5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3:256" x14ac:dyDescent="0.25">
      <c r="C194" s="5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3:256" x14ac:dyDescent="0.25">
      <c r="C195" s="5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3:256" x14ac:dyDescent="0.25">
      <c r="C196" s="5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3:256" x14ac:dyDescent="0.25">
      <c r="C197" s="5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3:256" x14ac:dyDescent="0.25">
      <c r="C198" s="5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  <row r="199" spans="3:256" x14ac:dyDescent="0.25">
      <c r="C199" s="5"/>
      <c r="IM199" s="17"/>
      <c r="IN199" s="17"/>
      <c r="IO199" s="17"/>
      <c r="IP199" s="17"/>
      <c r="IQ199" s="17"/>
      <c r="IR199" s="17"/>
      <c r="IS199" s="17"/>
      <c r="IT199" s="17"/>
      <c r="IU199" s="17"/>
      <c r="IV199" s="17"/>
    </row>
    <row r="200" spans="3:256" x14ac:dyDescent="0.25">
      <c r="C200" s="5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</row>
    <row r="201" spans="3:256" x14ac:dyDescent="0.25">
      <c r="C201" s="5"/>
      <c r="IM201" s="17"/>
      <c r="IN201" s="17"/>
      <c r="IO201" s="17"/>
      <c r="IP201" s="17"/>
      <c r="IQ201" s="17"/>
      <c r="IR201" s="17"/>
      <c r="IS201" s="17"/>
      <c r="IT201" s="17"/>
      <c r="IU201" s="17"/>
      <c r="IV201" s="17"/>
    </row>
    <row r="202" spans="3:256" x14ac:dyDescent="0.25">
      <c r="C202" s="5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</row>
    <row r="203" spans="3:256" x14ac:dyDescent="0.25">
      <c r="C203" s="5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</row>
    <row r="204" spans="3:256" x14ac:dyDescent="0.25">
      <c r="C204" s="5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3:256" x14ac:dyDescent="0.25">
      <c r="C205" s="5"/>
      <c r="IM205" s="17"/>
      <c r="IN205" s="17"/>
      <c r="IO205" s="17"/>
      <c r="IP205" s="17"/>
      <c r="IQ205" s="17"/>
      <c r="IR205" s="17"/>
      <c r="IS205" s="17"/>
      <c r="IT205" s="17"/>
      <c r="IU205" s="17"/>
      <c r="IV205" s="17"/>
    </row>
    <row r="206" spans="3:256" x14ac:dyDescent="0.25">
      <c r="C206" s="5"/>
      <c r="IM206" s="17"/>
      <c r="IN206" s="17"/>
      <c r="IO206" s="17"/>
      <c r="IP206" s="17"/>
      <c r="IQ206" s="17"/>
      <c r="IR206" s="17"/>
      <c r="IS206" s="17"/>
      <c r="IT206" s="17"/>
      <c r="IU206" s="17"/>
      <c r="IV206" s="17"/>
    </row>
    <row r="207" spans="3:256" x14ac:dyDescent="0.25">
      <c r="C207" s="5"/>
      <c r="IM207" s="17"/>
      <c r="IN207" s="17"/>
      <c r="IO207" s="17"/>
      <c r="IP207" s="17"/>
      <c r="IQ207" s="17"/>
      <c r="IR207" s="17"/>
      <c r="IS207" s="17"/>
      <c r="IT207" s="17"/>
      <c r="IU207" s="17"/>
      <c r="IV207" s="17"/>
    </row>
    <row r="208" spans="3:256" x14ac:dyDescent="0.25">
      <c r="C208" s="5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3:256" x14ac:dyDescent="0.25">
      <c r="C209" s="5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</row>
    <row r="210" spans="3:256" x14ac:dyDescent="0.25">
      <c r="C210" s="5"/>
      <c r="IM210" s="17"/>
      <c r="IN210" s="17"/>
      <c r="IO210" s="17"/>
      <c r="IP210" s="17"/>
      <c r="IQ210" s="17"/>
      <c r="IR210" s="17"/>
      <c r="IS210" s="17"/>
      <c r="IT210" s="17"/>
      <c r="IU210" s="17"/>
      <c r="IV210" s="17"/>
    </row>
    <row r="211" spans="3:256" x14ac:dyDescent="0.25">
      <c r="C211" s="5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</row>
    <row r="212" spans="3:256" x14ac:dyDescent="0.25">
      <c r="C212" s="5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</row>
    <row r="213" spans="3:256" x14ac:dyDescent="0.25">
      <c r="C213" s="5"/>
      <c r="IM213" s="17"/>
      <c r="IN213" s="17"/>
      <c r="IO213" s="17"/>
      <c r="IP213" s="17"/>
      <c r="IQ213" s="17"/>
      <c r="IR213" s="17"/>
      <c r="IS213" s="17"/>
      <c r="IT213" s="17"/>
      <c r="IU213" s="17"/>
      <c r="IV213" s="17"/>
    </row>
    <row r="214" spans="3:256" x14ac:dyDescent="0.25">
      <c r="C214" s="5"/>
      <c r="IM214" s="17"/>
      <c r="IN214" s="17"/>
      <c r="IO214" s="17"/>
      <c r="IP214" s="17"/>
      <c r="IQ214" s="17"/>
      <c r="IR214" s="17"/>
      <c r="IS214" s="17"/>
      <c r="IT214" s="17"/>
      <c r="IU214" s="17"/>
      <c r="IV214" s="17"/>
    </row>
    <row r="215" spans="3:256" x14ac:dyDescent="0.25">
      <c r="C215" s="5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</row>
    <row r="216" spans="3:256" x14ac:dyDescent="0.25">
      <c r="C216" s="5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</row>
    <row r="217" spans="3:256" x14ac:dyDescent="0.25">
      <c r="C217" s="5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</row>
    <row r="218" spans="3:256" x14ac:dyDescent="0.25">
      <c r="C218" s="5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</row>
    <row r="219" spans="3:256" x14ac:dyDescent="0.25">
      <c r="C219" s="5"/>
      <c r="IM219" s="17"/>
      <c r="IN219" s="17"/>
      <c r="IO219" s="17"/>
      <c r="IP219" s="17"/>
      <c r="IQ219" s="17"/>
      <c r="IR219" s="17"/>
      <c r="IS219" s="17"/>
      <c r="IT219" s="17"/>
      <c r="IU219" s="17"/>
      <c r="IV219" s="17"/>
    </row>
    <row r="220" spans="3:256" x14ac:dyDescent="0.25">
      <c r="C220" s="5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</row>
    <row r="221" spans="3:256" x14ac:dyDescent="0.25">
      <c r="C221" s="5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</row>
    <row r="222" spans="3:256" x14ac:dyDescent="0.25">
      <c r="C222" s="5"/>
      <c r="IM222" s="17"/>
      <c r="IN222" s="17"/>
      <c r="IO222" s="17"/>
      <c r="IP222" s="17"/>
      <c r="IQ222" s="17"/>
      <c r="IR222" s="17"/>
      <c r="IS222" s="17"/>
      <c r="IT222" s="17"/>
      <c r="IU222" s="17"/>
      <c r="IV222" s="17"/>
    </row>
    <row r="223" spans="3:256" x14ac:dyDescent="0.25">
      <c r="C223" s="5"/>
      <c r="IM223" s="17"/>
      <c r="IN223" s="17"/>
      <c r="IO223" s="17"/>
      <c r="IP223" s="17"/>
      <c r="IQ223" s="17"/>
      <c r="IR223" s="17"/>
      <c r="IS223" s="17"/>
      <c r="IT223" s="17"/>
      <c r="IU223" s="17"/>
      <c r="IV223" s="17"/>
    </row>
    <row r="224" spans="3:256" x14ac:dyDescent="0.25">
      <c r="C224" s="5"/>
      <c r="IM224" s="17"/>
      <c r="IN224" s="17"/>
      <c r="IO224" s="17"/>
      <c r="IP224" s="17"/>
      <c r="IQ224" s="17"/>
      <c r="IR224" s="17"/>
      <c r="IS224" s="17"/>
      <c r="IT224" s="17"/>
      <c r="IU224" s="17"/>
      <c r="IV224" s="17"/>
    </row>
    <row r="225" spans="3:256" x14ac:dyDescent="0.25">
      <c r="C225" s="5"/>
      <c r="IM225" s="17"/>
      <c r="IN225" s="17"/>
      <c r="IO225" s="17"/>
      <c r="IP225" s="17"/>
      <c r="IQ225" s="17"/>
      <c r="IR225" s="17"/>
      <c r="IS225" s="17"/>
      <c r="IT225" s="17"/>
      <c r="IU225" s="17"/>
      <c r="IV225" s="17"/>
    </row>
    <row r="226" spans="3:256" x14ac:dyDescent="0.25">
      <c r="C226" s="5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</row>
    <row r="227" spans="3:256" x14ac:dyDescent="0.25">
      <c r="C227" s="5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</row>
    <row r="228" spans="3:256" x14ac:dyDescent="0.25">
      <c r="C228" s="5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</row>
    <row r="229" spans="3:256" x14ac:dyDescent="0.25">
      <c r="C229" s="5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</row>
    <row r="230" spans="3:256" x14ac:dyDescent="0.25">
      <c r="C230" s="5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</row>
    <row r="231" spans="3:256" x14ac:dyDescent="0.25">
      <c r="C231" s="5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</row>
    <row r="232" spans="3:256" x14ac:dyDescent="0.25">
      <c r="C232" s="5"/>
      <c r="IM232" s="17"/>
      <c r="IN232" s="17"/>
      <c r="IO232" s="17"/>
      <c r="IP232" s="17"/>
      <c r="IQ232" s="17"/>
      <c r="IR232" s="17"/>
      <c r="IS232" s="17"/>
      <c r="IT232" s="17"/>
      <c r="IU232" s="17"/>
      <c r="IV232" s="17"/>
    </row>
    <row r="233" spans="3:256" x14ac:dyDescent="0.25">
      <c r="C233" s="5"/>
      <c r="IM233" s="17"/>
      <c r="IN233" s="17"/>
      <c r="IO233" s="17"/>
      <c r="IP233" s="17"/>
      <c r="IQ233" s="17"/>
      <c r="IR233" s="17"/>
      <c r="IS233" s="17"/>
      <c r="IT233" s="17"/>
      <c r="IU233" s="17"/>
      <c r="IV233" s="17"/>
    </row>
    <row r="234" spans="3:256" x14ac:dyDescent="0.25">
      <c r="C234" s="5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</row>
    <row r="235" spans="3:256" x14ac:dyDescent="0.25">
      <c r="C235" s="5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</row>
    <row r="236" spans="3:256" x14ac:dyDescent="0.25">
      <c r="C236" s="5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</row>
    <row r="237" spans="3:256" x14ac:dyDescent="0.25">
      <c r="C237" s="5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</row>
    <row r="238" spans="3:256" x14ac:dyDescent="0.25">
      <c r="C238" s="5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</row>
    <row r="239" spans="3:256" x14ac:dyDescent="0.25">
      <c r="C239" s="5"/>
      <c r="IM239" s="17"/>
      <c r="IN239" s="17"/>
      <c r="IO239" s="17"/>
      <c r="IP239" s="17"/>
      <c r="IQ239" s="17"/>
      <c r="IR239" s="17"/>
      <c r="IS239" s="17"/>
      <c r="IT239" s="17"/>
      <c r="IU239" s="17"/>
      <c r="IV239" s="17"/>
    </row>
    <row r="240" spans="3:256" x14ac:dyDescent="0.25">
      <c r="C240" s="5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</row>
    <row r="241" spans="3:256" x14ac:dyDescent="0.25">
      <c r="C241" s="5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</row>
    <row r="242" spans="3:256" x14ac:dyDescent="0.25">
      <c r="C242" s="5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</row>
    <row r="243" spans="3:256" x14ac:dyDescent="0.25">
      <c r="C243" s="5"/>
      <c r="IM243" s="17"/>
      <c r="IN243" s="17"/>
      <c r="IO243" s="17"/>
      <c r="IP243" s="17"/>
      <c r="IQ243" s="17"/>
      <c r="IR243" s="17"/>
      <c r="IS243" s="17"/>
      <c r="IT243" s="17"/>
      <c r="IU243" s="17"/>
      <c r="IV243" s="17"/>
    </row>
    <row r="244" spans="3:256" x14ac:dyDescent="0.25">
      <c r="C244" s="5"/>
      <c r="IM244" s="17"/>
      <c r="IN244" s="17"/>
      <c r="IO244" s="17"/>
      <c r="IP244" s="17"/>
      <c r="IQ244" s="17"/>
      <c r="IR244" s="17"/>
      <c r="IS244" s="17"/>
      <c r="IT244" s="17"/>
      <c r="IU244" s="17"/>
      <c r="IV244" s="17"/>
    </row>
    <row r="245" spans="3:256" x14ac:dyDescent="0.25">
      <c r="C245" s="5"/>
      <c r="IM245" s="17"/>
      <c r="IN245" s="17"/>
      <c r="IO245" s="17"/>
      <c r="IP245" s="17"/>
      <c r="IQ245" s="17"/>
      <c r="IR245" s="17"/>
      <c r="IS245" s="17"/>
      <c r="IT245" s="17"/>
      <c r="IU245" s="17"/>
      <c r="IV245" s="17"/>
    </row>
    <row r="246" spans="3:256" x14ac:dyDescent="0.25">
      <c r="C246" s="5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</row>
    <row r="247" spans="3:256" x14ac:dyDescent="0.25">
      <c r="C247" s="5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</row>
    <row r="248" spans="3:256" x14ac:dyDescent="0.25">
      <c r="C248" s="5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</row>
    <row r="249" spans="3:256" x14ac:dyDescent="0.25">
      <c r="C249" s="5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</row>
    <row r="250" spans="3:256" x14ac:dyDescent="0.25">
      <c r="C250" s="5"/>
      <c r="IM250" s="17"/>
      <c r="IN250" s="17"/>
      <c r="IO250" s="17"/>
      <c r="IP250" s="17"/>
      <c r="IQ250" s="17"/>
      <c r="IR250" s="17"/>
      <c r="IS250" s="17"/>
      <c r="IT250" s="17"/>
      <c r="IU250" s="17"/>
      <c r="IV250" s="17"/>
    </row>
    <row r="251" spans="3:256" x14ac:dyDescent="0.25">
      <c r="C251" s="5"/>
      <c r="IM251" s="17"/>
      <c r="IN251" s="17"/>
      <c r="IO251" s="17"/>
      <c r="IP251" s="17"/>
      <c r="IQ251" s="17"/>
      <c r="IR251" s="17"/>
      <c r="IS251" s="17"/>
      <c r="IT251" s="17"/>
      <c r="IU251" s="17"/>
      <c r="IV251" s="17"/>
    </row>
    <row r="252" spans="3:256" x14ac:dyDescent="0.25">
      <c r="C252" s="5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</row>
    <row r="253" spans="3:256" x14ac:dyDescent="0.25">
      <c r="C253" s="5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</row>
    <row r="254" spans="3:256" x14ac:dyDescent="0.25">
      <c r="C254" s="5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</row>
    <row r="255" spans="3:256" x14ac:dyDescent="0.25">
      <c r="C255" s="5"/>
      <c r="IM255" s="17"/>
      <c r="IN255" s="17"/>
      <c r="IO255" s="17"/>
      <c r="IP255" s="17"/>
      <c r="IQ255" s="17"/>
      <c r="IR255" s="17"/>
      <c r="IS255" s="17"/>
      <c r="IT255" s="17"/>
      <c r="IU255" s="17"/>
      <c r="IV255" s="17"/>
    </row>
    <row r="256" spans="3:256" x14ac:dyDescent="0.25">
      <c r="C256" s="5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</row>
    <row r="257" spans="3:256" x14ac:dyDescent="0.25">
      <c r="C257" s="5"/>
      <c r="IM257" s="17"/>
      <c r="IN257" s="17"/>
      <c r="IO257" s="17"/>
      <c r="IP257" s="17"/>
      <c r="IQ257" s="17"/>
      <c r="IR257" s="17"/>
      <c r="IS257" s="17"/>
      <c r="IT257" s="17"/>
      <c r="IU257" s="17"/>
      <c r="IV257" s="17"/>
    </row>
    <row r="258" spans="3:256" x14ac:dyDescent="0.25">
      <c r="C258" s="5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</row>
    <row r="259" spans="3:256" x14ac:dyDescent="0.25">
      <c r="C259" s="5"/>
      <c r="IM259" s="17"/>
      <c r="IN259" s="17"/>
      <c r="IO259" s="17"/>
      <c r="IP259" s="17"/>
      <c r="IQ259" s="17"/>
      <c r="IR259" s="17"/>
      <c r="IS259" s="17"/>
      <c r="IT259" s="17"/>
      <c r="IU259" s="17"/>
      <c r="IV259" s="17"/>
    </row>
    <row r="260" spans="3:256" x14ac:dyDescent="0.25">
      <c r="C260" s="5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</row>
    <row r="261" spans="3:256" x14ac:dyDescent="0.25">
      <c r="C261" s="5"/>
      <c r="IM261" s="17"/>
      <c r="IN261" s="17"/>
      <c r="IO261" s="17"/>
      <c r="IP261" s="17"/>
      <c r="IQ261" s="17"/>
      <c r="IR261" s="17"/>
      <c r="IS261" s="17"/>
      <c r="IT261" s="17"/>
      <c r="IU261" s="17"/>
      <c r="IV261" s="17"/>
    </row>
    <row r="262" spans="3:256" x14ac:dyDescent="0.25">
      <c r="C262" s="5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</row>
    <row r="263" spans="3:256" x14ac:dyDescent="0.25">
      <c r="C263" s="5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</row>
    <row r="264" spans="3:256" x14ac:dyDescent="0.25">
      <c r="C264" s="5"/>
      <c r="IM264" s="17"/>
      <c r="IN264" s="17"/>
      <c r="IO264" s="17"/>
      <c r="IP264" s="17"/>
      <c r="IQ264" s="17"/>
      <c r="IR264" s="17"/>
      <c r="IS264" s="17"/>
      <c r="IT264" s="17"/>
      <c r="IU264" s="17"/>
      <c r="IV264" s="17"/>
    </row>
    <row r="265" spans="3:256" x14ac:dyDescent="0.25">
      <c r="C265" s="5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</row>
    <row r="266" spans="3:256" x14ac:dyDescent="0.25">
      <c r="C266" s="5"/>
      <c r="IM266" s="17"/>
      <c r="IN266" s="17"/>
      <c r="IO266" s="17"/>
      <c r="IP266" s="17"/>
      <c r="IQ266" s="17"/>
      <c r="IR266" s="17"/>
      <c r="IS266" s="17"/>
      <c r="IT266" s="17"/>
      <c r="IU266" s="17"/>
      <c r="IV266" s="17"/>
    </row>
    <row r="267" spans="3:256" x14ac:dyDescent="0.25">
      <c r="C267" s="5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</row>
    <row r="268" spans="3:256" x14ac:dyDescent="0.25">
      <c r="C268" s="5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</row>
    <row r="269" spans="3:256" x14ac:dyDescent="0.25">
      <c r="C269" s="5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</row>
    <row r="270" spans="3:256" x14ac:dyDescent="0.25">
      <c r="C270" s="5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</row>
    <row r="271" spans="3:256" x14ac:dyDescent="0.25">
      <c r="C271" s="5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</row>
    <row r="272" spans="3:256" x14ac:dyDescent="0.25">
      <c r="C272" s="5"/>
      <c r="IM272" s="17"/>
      <c r="IN272" s="17"/>
      <c r="IO272" s="17"/>
      <c r="IP272" s="17"/>
      <c r="IQ272" s="17"/>
      <c r="IR272" s="17"/>
      <c r="IS272" s="17"/>
      <c r="IT272" s="17"/>
      <c r="IU272" s="17"/>
      <c r="IV272" s="17"/>
    </row>
    <row r="273" spans="3:256" x14ac:dyDescent="0.25">
      <c r="C273" s="5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</row>
    <row r="274" spans="3:256" x14ac:dyDescent="0.25">
      <c r="C274" s="5"/>
      <c r="IM274" s="17"/>
      <c r="IN274" s="17"/>
      <c r="IO274" s="17"/>
      <c r="IP274" s="17"/>
      <c r="IQ274" s="17"/>
      <c r="IR274" s="17"/>
      <c r="IS274" s="17"/>
      <c r="IT274" s="17"/>
      <c r="IU274" s="17"/>
      <c r="IV274" s="17"/>
    </row>
    <row r="275" spans="3:256" x14ac:dyDescent="0.25">
      <c r="C275" s="5"/>
      <c r="IM275" s="17"/>
      <c r="IN275" s="17"/>
      <c r="IO275" s="17"/>
      <c r="IP275" s="17"/>
      <c r="IQ275" s="17"/>
      <c r="IR275" s="17"/>
      <c r="IS275" s="17"/>
      <c r="IT275" s="17"/>
      <c r="IU275" s="17"/>
      <c r="IV275" s="17"/>
    </row>
    <row r="276" spans="3:256" x14ac:dyDescent="0.25">
      <c r="C276" s="5"/>
      <c r="IM276" s="17"/>
      <c r="IN276" s="17"/>
      <c r="IO276" s="17"/>
      <c r="IP276" s="17"/>
      <c r="IQ276" s="17"/>
      <c r="IR276" s="17"/>
      <c r="IS276" s="17"/>
      <c r="IT276" s="17"/>
      <c r="IU276" s="17"/>
      <c r="IV276" s="17"/>
    </row>
    <row r="277" spans="3:256" x14ac:dyDescent="0.25">
      <c r="C277" s="5"/>
      <c r="IM277" s="17"/>
      <c r="IN277" s="17"/>
      <c r="IO277" s="17"/>
      <c r="IP277" s="17"/>
      <c r="IQ277" s="17"/>
      <c r="IR277" s="17"/>
      <c r="IS277" s="17"/>
      <c r="IT277" s="17"/>
      <c r="IU277" s="17"/>
      <c r="IV277" s="17"/>
    </row>
    <row r="278" spans="3:256" x14ac:dyDescent="0.25">
      <c r="C278" s="5"/>
      <c r="IM278" s="17"/>
      <c r="IN278" s="17"/>
      <c r="IO278" s="17"/>
      <c r="IP278" s="17"/>
      <c r="IQ278" s="17"/>
      <c r="IR278" s="17"/>
      <c r="IS278" s="17"/>
      <c r="IT278" s="17"/>
      <c r="IU278" s="17"/>
      <c r="IV278" s="17"/>
    </row>
    <row r="279" spans="3:256" x14ac:dyDescent="0.25">
      <c r="C279" s="5"/>
      <c r="IM279" s="17"/>
      <c r="IN279" s="17"/>
      <c r="IO279" s="17"/>
      <c r="IP279" s="17"/>
      <c r="IQ279" s="17"/>
      <c r="IR279" s="17"/>
      <c r="IS279" s="17"/>
      <c r="IT279" s="17"/>
      <c r="IU279" s="17"/>
      <c r="IV279" s="17"/>
    </row>
    <row r="280" spans="3:256" x14ac:dyDescent="0.25">
      <c r="C280" s="5"/>
      <c r="IM280" s="17"/>
      <c r="IN280" s="17"/>
      <c r="IO280" s="17"/>
      <c r="IP280" s="17"/>
      <c r="IQ280" s="17"/>
      <c r="IR280" s="17"/>
      <c r="IS280" s="17"/>
      <c r="IT280" s="17"/>
      <c r="IU280" s="17"/>
      <c r="IV280" s="17"/>
    </row>
    <row r="281" spans="3:256" x14ac:dyDescent="0.25">
      <c r="C281" s="5"/>
      <c r="IM281" s="17"/>
      <c r="IN281" s="17"/>
      <c r="IO281" s="17"/>
      <c r="IP281" s="17"/>
      <c r="IQ281" s="17"/>
      <c r="IR281" s="17"/>
      <c r="IS281" s="17"/>
      <c r="IT281" s="17"/>
      <c r="IU281" s="17"/>
      <c r="IV281" s="17"/>
    </row>
    <row r="282" spans="3:256" x14ac:dyDescent="0.25">
      <c r="C282" s="5"/>
      <c r="IM282" s="17"/>
      <c r="IN282" s="17"/>
      <c r="IO282" s="17"/>
      <c r="IP282" s="17"/>
      <c r="IQ282" s="17"/>
      <c r="IR282" s="17"/>
      <c r="IS282" s="17"/>
      <c r="IT282" s="17"/>
      <c r="IU282" s="17"/>
      <c r="IV282" s="17"/>
    </row>
    <row r="283" spans="3:256" x14ac:dyDescent="0.25">
      <c r="C283" s="5"/>
      <c r="IM283" s="17"/>
      <c r="IN283" s="17"/>
      <c r="IO283" s="17"/>
      <c r="IP283" s="17"/>
      <c r="IQ283" s="17"/>
      <c r="IR283" s="17"/>
      <c r="IS283" s="17"/>
      <c r="IT283" s="17"/>
      <c r="IU283" s="17"/>
      <c r="IV283" s="17"/>
    </row>
    <row r="284" spans="3:256" x14ac:dyDescent="0.25">
      <c r="C284" s="5"/>
      <c r="IM284" s="17"/>
      <c r="IN284" s="17"/>
      <c r="IO284" s="17"/>
      <c r="IP284" s="17"/>
      <c r="IQ284" s="17"/>
      <c r="IR284" s="17"/>
      <c r="IS284" s="17"/>
      <c r="IT284" s="17"/>
      <c r="IU284" s="17"/>
      <c r="IV284" s="17"/>
    </row>
    <row r="285" spans="3:256" x14ac:dyDescent="0.25">
      <c r="C285" s="5"/>
      <c r="IM285" s="17"/>
      <c r="IN285" s="17"/>
      <c r="IO285" s="17"/>
      <c r="IP285" s="17"/>
      <c r="IQ285" s="17"/>
      <c r="IR285" s="17"/>
      <c r="IS285" s="17"/>
      <c r="IT285" s="17"/>
      <c r="IU285" s="17"/>
      <c r="IV285" s="17"/>
    </row>
    <row r="286" spans="3:256" x14ac:dyDescent="0.25">
      <c r="C286" s="5"/>
      <c r="IM286" s="17"/>
      <c r="IN286" s="17"/>
      <c r="IO286" s="17"/>
      <c r="IP286" s="17"/>
      <c r="IQ286" s="17"/>
      <c r="IR286" s="17"/>
      <c r="IS286" s="17"/>
      <c r="IT286" s="17"/>
      <c r="IU286" s="17"/>
      <c r="IV286" s="17"/>
    </row>
    <row r="287" spans="3:256" x14ac:dyDescent="0.25">
      <c r="C287" s="5"/>
      <c r="IM287" s="17"/>
      <c r="IN287" s="17"/>
      <c r="IO287" s="17"/>
      <c r="IP287" s="17"/>
      <c r="IQ287" s="17"/>
      <c r="IR287" s="17"/>
      <c r="IS287" s="17"/>
      <c r="IT287" s="17"/>
      <c r="IU287" s="17"/>
      <c r="IV287" s="17"/>
    </row>
    <row r="288" spans="3:256" x14ac:dyDescent="0.25">
      <c r="C288" s="5"/>
      <c r="IM288" s="17"/>
      <c r="IN288" s="17"/>
      <c r="IO288" s="17"/>
      <c r="IP288" s="17"/>
      <c r="IQ288" s="17"/>
      <c r="IR288" s="17"/>
      <c r="IS288" s="17"/>
      <c r="IT288" s="17"/>
      <c r="IU288" s="17"/>
      <c r="IV288" s="17"/>
    </row>
    <row r="289" spans="3:256" x14ac:dyDescent="0.25">
      <c r="C289" s="5"/>
      <c r="IM289" s="17"/>
      <c r="IN289" s="17"/>
      <c r="IO289" s="17"/>
      <c r="IP289" s="17"/>
      <c r="IQ289" s="17"/>
      <c r="IR289" s="17"/>
      <c r="IS289" s="17"/>
      <c r="IT289" s="17"/>
      <c r="IU289" s="17"/>
      <c r="IV289" s="17"/>
    </row>
    <row r="290" spans="3:256" x14ac:dyDescent="0.25">
      <c r="C290" s="5"/>
      <c r="IM290" s="17"/>
      <c r="IN290" s="17"/>
      <c r="IO290" s="17"/>
      <c r="IP290" s="17"/>
      <c r="IQ290" s="17"/>
      <c r="IR290" s="17"/>
      <c r="IS290" s="17"/>
      <c r="IT290" s="17"/>
      <c r="IU290" s="17"/>
      <c r="IV290" s="17"/>
    </row>
    <row r="291" spans="3:256" x14ac:dyDescent="0.25">
      <c r="C291" s="5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</row>
    <row r="292" spans="3:256" x14ac:dyDescent="0.25">
      <c r="C292" s="5"/>
      <c r="IM292" s="17"/>
      <c r="IN292" s="17"/>
      <c r="IO292" s="17"/>
      <c r="IP292" s="17"/>
      <c r="IQ292" s="17"/>
      <c r="IR292" s="17"/>
      <c r="IS292" s="17"/>
      <c r="IT292" s="17"/>
      <c r="IU292" s="17"/>
      <c r="IV292" s="17"/>
    </row>
    <row r="293" spans="3:256" x14ac:dyDescent="0.25">
      <c r="C293" s="5"/>
      <c r="IM293" s="17"/>
      <c r="IN293" s="17"/>
      <c r="IO293" s="17"/>
      <c r="IP293" s="17"/>
      <c r="IQ293" s="17"/>
      <c r="IR293" s="17"/>
      <c r="IS293" s="17"/>
      <c r="IT293" s="17"/>
      <c r="IU293" s="17"/>
      <c r="IV293" s="17"/>
    </row>
    <row r="294" spans="3:256" x14ac:dyDescent="0.25">
      <c r="C294" s="5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</row>
    <row r="295" spans="3:256" x14ac:dyDescent="0.25">
      <c r="C295" s="5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</row>
    <row r="296" spans="3:256" x14ac:dyDescent="0.25">
      <c r="C296" s="5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</row>
    <row r="297" spans="3:256" x14ac:dyDescent="0.25">
      <c r="C297" s="5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</row>
    <row r="298" spans="3:256" x14ac:dyDescent="0.25">
      <c r="C298" s="5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</row>
    <row r="299" spans="3:256" x14ac:dyDescent="0.25">
      <c r="C299" s="5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</row>
    <row r="300" spans="3:256" x14ac:dyDescent="0.25">
      <c r="C300" s="5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</row>
    <row r="301" spans="3:256" x14ac:dyDescent="0.25">
      <c r="C301" s="5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</row>
    <row r="302" spans="3:256" x14ac:dyDescent="0.25">
      <c r="C302" s="5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</row>
    <row r="303" spans="3:256" x14ac:dyDescent="0.25">
      <c r="C303" s="5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</row>
    <row r="304" spans="3:256" x14ac:dyDescent="0.25">
      <c r="C304" s="5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</row>
    <row r="305" spans="3:256" x14ac:dyDescent="0.25">
      <c r="C305" s="5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</row>
    <row r="306" spans="3:256" x14ac:dyDescent="0.25">
      <c r="C306" s="5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</row>
    <row r="307" spans="3:256" x14ac:dyDescent="0.25">
      <c r="C307" s="5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</row>
    <row r="308" spans="3:256" x14ac:dyDescent="0.25">
      <c r="C308" s="5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</row>
    <row r="309" spans="3:256" x14ac:dyDescent="0.25">
      <c r="C309" s="5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</row>
    <row r="310" spans="3:256" x14ac:dyDescent="0.25">
      <c r="C310" s="5"/>
      <c r="IM310" s="17"/>
      <c r="IN310" s="17"/>
      <c r="IO310" s="17"/>
      <c r="IP310" s="17"/>
      <c r="IQ310" s="17"/>
      <c r="IR310" s="17"/>
      <c r="IS310" s="17"/>
      <c r="IT310" s="17"/>
      <c r="IU310" s="17"/>
      <c r="IV310" s="17"/>
    </row>
    <row r="311" spans="3:256" x14ac:dyDescent="0.25">
      <c r="C311" s="5"/>
      <c r="IM311" s="17"/>
      <c r="IN311" s="17"/>
      <c r="IO311" s="17"/>
      <c r="IP311" s="17"/>
      <c r="IQ311" s="17"/>
      <c r="IR311" s="17"/>
      <c r="IS311" s="17"/>
      <c r="IT311" s="17"/>
      <c r="IU311" s="17"/>
      <c r="IV311" s="17"/>
    </row>
    <row r="312" spans="3:256" x14ac:dyDescent="0.25">
      <c r="C312" s="5"/>
      <c r="IM312" s="17"/>
      <c r="IN312" s="17"/>
      <c r="IO312" s="17"/>
      <c r="IP312" s="17"/>
      <c r="IQ312" s="17"/>
      <c r="IR312" s="17"/>
      <c r="IS312" s="17"/>
      <c r="IT312" s="17"/>
      <c r="IU312" s="17"/>
      <c r="IV312" s="17"/>
    </row>
    <row r="313" spans="3:256" x14ac:dyDescent="0.25">
      <c r="C313" s="5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</row>
    <row r="314" spans="3:256" x14ac:dyDescent="0.25">
      <c r="C314" s="5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</row>
    <row r="315" spans="3:256" x14ac:dyDescent="0.25">
      <c r="C315" s="5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</row>
    <row r="316" spans="3:256" x14ac:dyDescent="0.25">
      <c r="C316" s="5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</row>
    <row r="317" spans="3:256" x14ac:dyDescent="0.25">
      <c r="C317" s="5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</row>
    <row r="318" spans="3:256" x14ac:dyDescent="0.25">
      <c r="C318" s="5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</row>
    <row r="319" spans="3:256" x14ac:dyDescent="0.25">
      <c r="C319" s="5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</row>
    <row r="320" spans="3:256" x14ac:dyDescent="0.25">
      <c r="C320" s="5"/>
      <c r="IM320" s="17"/>
      <c r="IN320" s="17"/>
      <c r="IO320" s="17"/>
      <c r="IP320" s="17"/>
      <c r="IQ320" s="17"/>
      <c r="IR320" s="17"/>
      <c r="IS320" s="17"/>
      <c r="IT320" s="17"/>
      <c r="IU320" s="17"/>
      <c r="IV320" s="17"/>
    </row>
    <row r="321" spans="3:256" x14ac:dyDescent="0.25">
      <c r="C321" s="5"/>
      <c r="IM321" s="17"/>
      <c r="IN321" s="17"/>
      <c r="IO321" s="17"/>
      <c r="IP321" s="17"/>
      <c r="IQ321" s="17"/>
      <c r="IR321" s="17"/>
      <c r="IS321" s="17"/>
      <c r="IT321" s="17"/>
      <c r="IU321" s="17"/>
      <c r="IV321" s="17"/>
    </row>
    <row r="322" spans="3:256" x14ac:dyDescent="0.25">
      <c r="C322" s="5"/>
      <c r="IM322" s="17"/>
      <c r="IN322" s="17"/>
      <c r="IO322" s="17"/>
      <c r="IP322" s="17"/>
      <c r="IQ322" s="17"/>
      <c r="IR322" s="17"/>
      <c r="IS322" s="17"/>
      <c r="IT322" s="17"/>
      <c r="IU322" s="17"/>
      <c r="IV322" s="17"/>
    </row>
    <row r="323" spans="3:256" x14ac:dyDescent="0.25">
      <c r="C323" s="5"/>
      <c r="IM323" s="17"/>
      <c r="IN323" s="17"/>
      <c r="IO323" s="17"/>
      <c r="IP323" s="17"/>
      <c r="IQ323" s="17"/>
      <c r="IR323" s="17"/>
      <c r="IS323" s="17"/>
      <c r="IT323" s="17"/>
      <c r="IU323" s="17"/>
      <c r="IV323" s="17"/>
    </row>
    <row r="324" spans="3:256" x14ac:dyDescent="0.25">
      <c r="C324" s="5"/>
      <c r="IM324" s="17"/>
      <c r="IN324" s="17"/>
      <c r="IO324" s="17"/>
      <c r="IP324" s="17"/>
      <c r="IQ324" s="17"/>
      <c r="IR324" s="17"/>
      <c r="IS324" s="17"/>
      <c r="IT324" s="17"/>
      <c r="IU324" s="17"/>
      <c r="IV324" s="17"/>
    </row>
    <row r="325" spans="3:256" x14ac:dyDescent="0.25">
      <c r="C325" s="5"/>
      <c r="IM325" s="17"/>
      <c r="IN325" s="17"/>
      <c r="IO325" s="17"/>
      <c r="IP325" s="17"/>
      <c r="IQ325" s="17"/>
      <c r="IR325" s="17"/>
      <c r="IS325" s="17"/>
      <c r="IT325" s="17"/>
      <c r="IU325" s="17"/>
      <c r="IV325" s="17"/>
    </row>
    <row r="326" spans="3:256" x14ac:dyDescent="0.25">
      <c r="C326" s="5"/>
      <c r="IM326" s="17"/>
      <c r="IN326" s="17"/>
      <c r="IO326" s="17"/>
      <c r="IP326" s="17"/>
      <c r="IQ326" s="17"/>
      <c r="IR326" s="17"/>
      <c r="IS326" s="17"/>
      <c r="IT326" s="17"/>
      <c r="IU326" s="17"/>
      <c r="IV326" s="17"/>
    </row>
    <row r="327" spans="3:256" x14ac:dyDescent="0.25">
      <c r="C327" s="5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</row>
    <row r="328" spans="3:256" x14ac:dyDescent="0.25">
      <c r="C328" s="5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</row>
    <row r="329" spans="3:256" x14ac:dyDescent="0.25">
      <c r="C329" s="5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</row>
    <row r="330" spans="3:256" x14ac:dyDescent="0.25">
      <c r="C330" s="5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</row>
    <row r="331" spans="3:256" x14ac:dyDescent="0.25">
      <c r="C331" s="5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</row>
    <row r="332" spans="3:256" x14ac:dyDescent="0.25">
      <c r="C332" s="5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</row>
    <row r="333" spans="3:256" x14ac:dyDescent="0.25">
      <c r="C333" s="5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</row>
    <row r="334" spans="3:256" x14ac:dyDescent="0.25">
      <c r="C334" s="5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</row>
    <row r="335" spans="3:256" x14ac:dyDescent="0.25">
      <c r="C335" s="5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</row>
    <row r="336" spans="3:256" x14ac:dyDescent="0.25">
      <c r="C336" s="5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</row>
    <row r="337" spans="3:256" x14ac:dyDescent="0.25">
      <c r="C337" s="5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</row>
    <row r="338" spans="3:256" x14ac:dyDescent="0.25">
      <c r="C338" s="5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</row>
    <row r="339" spans="3:256" x14ac:dyDescent="0.25">
      <c r="C339" s="5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</row>
    <row r="340" spans="3:256" x14ac:dyDescent="0.25">
      <c r="C340" s="5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</row>
    <row r="341" spans="3:256" x14ac:dyDescent="0.25">
      <c r="C341" s="5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</row>
    <row r="342" spans="3:256" x14ac:dyDescent="0.25">
      <c r="C342" s="5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</row>
    <row r="343" spans="3:256" x14ac:dyDescent="0.25">
      <c r="C343" s="5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</row>
    <row r="344" spans="3:256" x14ac:dyDescent="0.25">
      <c r="C344" s="5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</row>
    <row r="345" spans="3:256" x14ac:dyDescent="0.25">
      <c r="C345" s="5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</row>
    <row r="346" spans="3:256" x14ac:dyDescent="0.25">
      <c r="C346" s="5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</row>
    <row r="347" spans="3:256" x14ac:dyDescent="0.25">
      <c r="C347" s="5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</row>
    <row r="348" spans="3:256" x14ac:dyDescent="0.25">
      <c r="C348" s="5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</row>
    <row r="349" spans="3:256" x14ac:dyDescent="0.25">
      <c r="C349" s="5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</row>
    <row r="350" spans="3:256" x14ac:dyDescent="0.25">
      <c r="C350" s="5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</row>
    <row r="351" spans="3:256" x14ac:dyDescent="0.25">
      <c r="C351" s="5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</row>
    <row r="352" spans="3:256" x14ac:dyDescent="0.25">
      <c r="C352" s="5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</row>
    <row r="353" spans="3:256" x14ac:dyDescent="0.25">
      <c r="C353" s="5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</row>
    <row r="354" spans="3:256" x14ac:dyDescent="0.25">
      <c r="C354" s="5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</row>
    <row r="355" spans="3:256" x14ac:dyDescent="0.25">
      <c r="C355" s="5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</row>
    <row r="356" spans="3:256" x14ac:dyDescent="0.25">
      <c r="C356" s="5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</row>
    <row r="357" spans="3:256" x14ac:dyDescent="0.25">
      <c r="C357" s="5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</row>
    <row r="358" spans="3:256" x14ac:dyDescent="0.25">
      <c r="C358" s="5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</row>
    <row r="359" spans="3:256" x14ac:dyDescent="0.25">
      <c r="C359" s="5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</row>
    <row r="360" spans="3:256" x14ac:dyDescent="0.25">
      <c r="C360" s="5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</row>
    <row r="361" spans="3:256" x14ac:dyDescent="0.25">
      <c r="C361" s="5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</row>
    <row r="362" spans="3:256" x14ac:dyDescent="0.25">
      <c r="C362" s="5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</row>
    <row r="363" spans="3:256" x14ac:dyDescent="0.25">
      <c r="C363" s="5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</row>
    <row r="364" spans="3:256" x14ac:dyDescent="0.25">
      <c r="C364" s="5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</row>
    <row r="365" spans="3:256" x14ac:dyDescent="0.25">
      <c r="C365" s="5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</row>
    <row r="366" spans="3:256" x14ac:dyDescent="0.25">
      <c r="C366" s="5"/>
      <c r="IM366" s="17"/>
      <c r="IN366" s="17"/>
      <c r="IO366" s="17"/>
      <c r="IP366" s="17"/>
      <c r="IQ366" s="17"/>
      <c r="IR366" s="17"/>
      <c r="IS366" s="17"/>
      <c r="IT366" s="17"/>
      <c r="IU366" s="17"/>
      <c r="IV366" s="17"/>
    </row>
    <row r="367" spans="3:256" x14ac:dyDescent="0.25">
      <c r="C367" s="5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</row>
    <row r="368" spans="3:256" x14ac:dyDescent="0.25">
      <c r="C368" s="5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</row>
    <row r="369" spans="3:256" x14ac:dyDescent="0.25">
      <c r="C369" s="5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</row>
    <row r="370" spans="3:256" x14ac:dyDescent="0.25">
      <c r="C370" s="5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</row>
    <row r="371" spans="3:256" x14ac:dyDescent="0.25">
      <c r="C371" s="5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</row>
    <row r="372" spans="3:256" x14ac:dyDescent="0.25">
      <c r="C372" s="5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</row>
    <row r="373" spans="3:256" x14ac:dyDescent="0.25">
      <c r="C373" s="5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</row>
    <row r="374" spans="3:256" x14ac:dyDescent="0.25">
      <c r="C374" s="5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</row>
    <row r="375" spans="3:256" x14ac:dyDescent="0.25">
      <c r="C375" s="5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</row>
    <row r="376" spans="3:256" x14ac:dyDescent="0.25">
      <c r="C376" s="5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</row>
    <row r="377" spans="3:256" x14ac:dyDescent="0.25">
      <c r="C377" s="5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</row>
    <row r="378" spans="3:256" x14ac:dyDescent="0.25">
      <c r="C378" s="5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</row>
    <row r="379" spans="3:256" x14ac:dyDescent="0.25">
      <c r="C379" s="5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</row>
    <row r="380" spans="3:256" x14ac:dyDescent="0.25">
      <c r="C380" s="5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</row>
    <row r="381" spans="3:256" x14ac:dyDescent="0.25">
      <c r="C381" s="5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</row>
    <row r="382" spans="3:256" x14ac:dyDescent="0.25">
      <c r="C382" s="5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</row>
    <row r="383" spans="3:256" x14ac:dyDescent="0.25">
      <c r="C383" s="5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</row>
    <row r="384" spans="3:256" x14ac:dyDescent="0.25">
      <c r="C384" s="5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</row>
    <row r="385" spans="3:256" x14ac:dyDescent="0.25">
      <c r="C385" s="5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</row>
    <row r="386" spans="3:256" x14ac:dyDescent="0.25">
      <c r="C386" s="5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</row>
    <row r="387" spans="3:256" x14ac:dyDescent="0.25">
      <c r="C387" s="5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</row>
    <row r="388" spans="3:256" x14ac:dyDescent="0.25">
      <c r="C388" s="5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</row>
    <row r="389" spans="3:256" x14ac:dyDescent="0.25">
      <c r="C389" s="5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</row>
    <row r="390" spans="3:256" x14ac:dyDescent="0.25">
      <c r="C390" s="5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</row>
    <row r="391" spans="3:256" x14ac:dyDescent="0.25">
      <c r="C391" s="5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</row>
    <row r="392" spans="3:256" x14ac:dyDescent="0.25">
      <c r="C392" s="5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</row>
    <row r="393" spans="3:256" x14ac:dyDescent="0.25">
      <c r="C393" s="5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</row>
    <row r="394" spans="3:256" x14ac:dyDescent="0.25">
      <c r="C394" s="5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</row>
    <row r="395" spans="3:256" x14ac:dyDescent="0.25">
      <c r="C395" s="5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</row>
    <row r="396" spans="3:256" x14ac:dyDescent="0.25">
      <c r="C396" s="5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</row>
    <row r="397" spans="3:256" x14ac:dyDescent="0.25">
      <c r="C397" s="5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</row>
    <row r="398" spans="3:256" x14ac:dyDescent="0.25">
      <c r="C398" s="5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</row>
    <row r="399" spans="3:256" x14ac:dyDescent="0.25">
      <c r="C399" s="5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</row>
    <row r="400" spans="3:256" x14ac:dyDescent="0.25">
      <c r="C400" s="5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</row>
    <row r="401" spans="3:256" x14ac:dyDescent="0.25">
      <c r="C401" s="5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</row>
    <row r="402" spans="3:256" x14ac:dyDescent="0.25">
      <c r="C402" s="5"/>
      <c r="IM402" s="17"/>
      <c r="IN402" s="17"/>
      <c r="IO402" s="17"/>
      <c r="IP402" s="17"/>
      <c r="IQ402" s="17"/>
      <c r="IR402" s="17"/>
      <c r="IS402" s="17"/>
      <c r="IT402" s="17"/>
      <c r="IU402" s="17"/>
      <c r="IV402" s="17"/>
    </row>
    <row r="403" spans="3:256" x14ac:dyDescent="0.25">
      <c r="C403" s="5"/>
      <c r="IM403" s="17"/>
      <c r="IN403" s="17"/>
      <c r="IO403" s="17"/>
      <c r="IP403" s="17"/>
      <c r="IQ403" s="17"/>
      <c r="IR403" s="17"/>
      <c r="IS403" s="17"/>
      <c r="IT403" s="17"/>
      <c r="IU403" s="17"/>
      <c r="IV403" s="17"/>
    </row>
    <row r="404" spans="3:256" x14ac:dyDescent="0.25">
      <c r="C404" s="5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</row>
    <row r="405" spans="3:256" x14ac:dyDescent="0.25">
      <c r="C405" s="5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</row>
    <row r="406" spans="3:256" x14ac:dyDescent="0.25">
      <c r="C406" s="5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</row>
    <row r="407" spans="3:256" x14ac:dyDescent="0.25">
      <c r="C407" s="5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</row>
    <row r="408" spans="3:256" x14ac:dyDescent="0.25">
      <c r="C408" s="5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</row>
    <row r="409" spans="3:256" x14ac:dyDescent="0.25">
      <c r="C409" s="5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</row>
    <row r="410" spans="3:256" x14ac:dyDescent="0.25">
      <c r="C410" s="5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</row>
    <row r="411" spans="3:256" x14ac:dyDescent="0.25">
      <c r="C411" s="5"/>
      <c r="IM411" s="17"/>
      <c r="IN411" s="17"/>
      <c r="IO411" s="17"/>
      <c r="IP411" s="17"/>
      <c r="IQ411" s="17"/>
      <c r="IR411" s="17"/>
      <c r="IS411" s="17"/>
      <c r="IT411" s="17"/>
      <c r="IU411" s="17"/>
      <c r="IV411" s="17"/>
    </row>
    <row r="412" spans="3:256" x14ac:dyDescent="0.25">
      <c r="C412" s="5"/>
      <c r="IM412" s="17"/>
      <c r="IN412" s="17"/>
      <c r="IO412" s="17"/>
      <c r="IP412" s="17"/>
      <c r="IQ412" s="17"/>
      <c r="IR412" s="17"/>
      <c r="IS412" s="17"/>
      <c r="IT412" s="17"/>
      <c r="IU412" s="17"/>
      <c r="IV412" s="17"/>
    </row>
    <row r="413" spans="3:256" x14ac:dyDescent="0.25">
      <c r="C413" s="5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</row>
    <row r="414" spans="3:256" x14ac:dyDescent="0.25">
      <c r="C414" s="5"/>
      <c r="IM414" s="17"/>
      <c r="IN414" s="17"/>
      <c r="IO414" s="17"/>
      <c r="IP414" s="17"/>
      <c r="IQ414" s="17"/>
      <c r="IR414" s="17"/>
      <c r="IS414" s="17"/>
      <c r="IT414" s="17"/>
      <c r="IU414" s="17"/>
      <c r="IV414" s="17"/>
    </row>
    <row r="415" spans="3:256" x14ac:dyDescent="0.25">
      <c r="C415" s="5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</row>
    <row r="416" spans="3:256" x14ac:dyDescent="0.25">
      <c r="C416" s="5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</row>
    <row r="417" spans="3:256" x14ac:dyDescent="0.25">
      <c r="C417" s="5"/>
      <c r="IM417" s="17"/>
      <c r="IN417" s="17"/>
      <c r="IO417" s="17"/>
      <c r="IP417" s="17"/>
      <c r="IQ417" s="17"/>
      <c r="IR417" s="17"/>
      <c r="IS417" s="17"/>
      <c r="IT417" s="17"/>
      <c r="IU417" s="17"/>
      <c r="IV417" s="17"/>
    </row>
    <row r="418" spans="3:256" x14ac:dyDescent="0.25">
      <c r="C418" s="5"/>
      <c r="IM418" s="17"/>
      <c r="IN418" s="17"/>
      <c r="IO418" s="17"/>
      <c r="IP418" s="17"/>
      <c r="IQ418" s="17"/>
      <c r="IR418" s="17"/>
      <c r="IS418" s="17"/>
      <c r="IT418" s="17"/>
      <c r="IU418" s="17"/>
      <c r="IV418" s="17"/>
    </row>
    <row r="419" spans="3:256" x14ac:dyDescent="0.25">
      <c r="C419" s="5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</row>
    <row r="420" spans="3:256" x14ac:dyDescent="0.25">
      <c r="C420" s="5"/>
      <c r="IM420" s="17"/>
      <c r="IN420" s="17"/>
      <c r="IO420" s="17"/>
      <c r="IP420" s="17"/>
      <c r="IQ420" s="17"/>
      <c r="IR420" s="17"/>
      <c r="IS420" s="17"/>
      <c r="IT420" s="17"/>
      <c r="IU420" s="17"/>
      <c r="IV420" s="17"/>
    </row>
    <row r="421" spans="3:256" x14ac:dyDescent="0.25">
      <c r="C421" s="5"/>
      <c r="IM421" s="17"/>
      <c r="IN421" s="17"/>
      <c r="IO421" s="17"/>
      <c r="IP421" s="17"/>
      <c r="IQ421" s="17"/>
      <c r="IR421" s="17"/>
      <c r="IS421" s="17"/>
      <c r="IT421" s="17"/>
      <c r="IU421" s="17"/>
      <c r="IV421" s="17"/>
    </row>
    <row r="422" spans="3:256" x14ac:dyDescent="0.25">
      <c r="C422" s="5"/>
      <c r="IM422" s="17"/>
      <c r="IN422" s="17"/>
      <c r="IO422" s="17"/>
      <c r="IP422" s="17"/>
      <c r="IQ422" s="17"/>
      <c r="IR422" s="17"/>
      <c r="IS422" s="17"/>
      <c r="IT422" s="17"/>
      <c r="IU422" s="17"/>
      <c r="IV422" s="17"/>
    </row>
    <row r="423" spans="3:256" x14ac:dyDescent="0.25">
      <c r="C423" s="5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</row>
    <row r="424" spans="3:256" x14ac:dyDescent="0.25">
      <c r="C424" s="5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</row>
    <row r="425" spans="3:256" x14ac:dyDescent="0.25">
      <c r="C425" s="5"/>
      <c r="IM425" s="17"/>
      <c r="IN425" s="17"/>
      <c r="IO425" s="17"/>
      <c r="IP425" s="17"/>
      <c r="IQ425" s="17"/>
      <c r="IR425" s="17"/>
      <c r="IS425" s="17"/>
      <c r="IT425" s="17"/>
      <c r="IU425" s="17"/>
      <c r="IV425" s="17"/>
    </row>
    <row r="426" spans="3:256" x14ac:dyDescent="0.25">
      <c r="C426" s="5"/>
      <c r="IM426" s="17"/>
      <c r="IN426" s="17"/>
      <c r="IO426" s="17"/>
      <c r="IP426" s="17"/>
      <c r="IQ426" s="17"/>
      <c r="IR426" s="17"/>
      <c r="IS426" s="17"/>
      <c r="IT426" s="17"/>
      <c r="IU426" s="17"/>
      <c r="IV426" s="17"/>
    </row>
    <row r="427" spans="3:256" x14ac:dyDescent="0.25">
      <c r="C427" s="5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</row>
    <row r="428" spans="3:256" x14ac:dyDescent="0.25">
      <c r="C428" s="5"/>
      <c r="IM428" s="17"/>
      <c r="IN428" s="17"/>
      <c r="IO428" s="17"/>
      <c r="IP428" s="17"/>
      <c r="IQ428" s="17"/>
      <c r="IR428" s="17"/>
      <c r="IS428" s="17"/>
      <c r="IT428" s="17"/>
      <c r="IU428" s="17"/>
      <c r="IV428" s="17"/>
    </row>
    <row r="429" spans="3:256" x14ac:dyDescent="0.25">
      <c r="C429" s="5"/>
      <c r="IM429" s="17"/>
      <c r="IN429" s="17"/>
      <c r="IO429" s="17"/>
      <c r="IP429" s="17"/>
      <c r="IQ429" s="17"/>
      <c r="IR429" s="17"/>
      <c r="IS429" s="17"/>
      <c r="IT429" s="17"/>
      <c r="IU429" s="17"/>
      <c r="IV429" s="17"/>
    </row>
    <row r="430" spans="3:256" x14ac:dyDescent="0.25">
      <c r="C430" s="5"/>
      <c r="IM430" s="17"/>
      <c r="IN430" s="17"/>
      <c r="IO430" s="17"/>
      <c r="IP430" s="17"/>
      <c r="IQ430" s="17"/>
      <c r="IR430" s="17"/>
      <c r="IS430" s="17"/>
      <c r="IT430" s="17"/>
      <c r="IU430" s="17"/>
      <c r="IV430" s="17"/>
    </row>
    <row r="431" spans="3:256" x14ac:dyDescent="0.25">
      <c r="C431" s="5"/>
      <c r="IM431" s="17"/>
      <c r="IN431" s="17"/>
      <c r="IO431" s="17"/>
      <c r="IP431" s="17"/>
      <c r="IQ431" s="17"/>
      <c r="IR431" s="17"/>
      <c r="IS431" s="17"/>
      <c r="IT431" s="17"/>
      <c r="IU431" s="17"/>
      <c r="IV431" s="17"/>
    </row>
    <row r="432" spans="3:256" x14ac:dyDescent="0.25">
      <c r="C432" s="5"/>
      <c r="IM432" s="17"/>
      <c r="IN432" s="17"/>
      <c r="IO432" s="17"/>
      <c r="IP432" s="17"/>
      <c r="IQ432" s="17"/>
      <c r="IR432" s="17"/>
      <c r="IS432" s="17"/>
      <c r="IT432" s="17"/>
      <c r="IU432" s="17"/>
      <c r="IV432" s="17"/>
    </row>
    <row r="433" spans="3:256" x14ac:dyDescent="0.25">
      <c r="C433" s="5"/>
      <c r="IM433" s="17"/>
      <c r="IN433" s="17"/>
      <c r="IO433" s="17"/>
      <c r="IP433" s="17"/>
      <c r="IQ433" s="17"/>
      <c r="IR433" s="17"/>
      <c r="IS433" s="17"/>
      <c r="IT433" s="17"/>
      <c r="IU433" s="17"/>
      <c r="IV433" s="17"/>
    </row>
  </sheetData>
  <mergeCells count="7">
    <mergeCell ref="A8:C8"/>
    <mergeCell ref="A1:C1"/>
    <mergeCell ref="A2:C2"/>
    <mergeCell ref="A3:C3"/>
    <mergeCell ref="A4:C4"/>
    <mergeCell ref="A5:C5"/>
    <mergeCell ref="A6:C6"/>
  </mergeCells>
  <pageMargins left="0" right="0" top="0" bottom="0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zoomScale="120" zoomScaleNormal="120" workbookViewId="0">
      <selection activeCell="A3" sqref="A3:C3"/>
    </sheetView>
  </sheetViews>
  <sheetFormatPr defaultRowHeight="12.75" x14ac:dyDescent="0.2"/>
  <cols>
    <col min="1" max="1" width="16.5703125" style="43" customWidth="1"/>
    <col min="2" max="2" width="28" style="43" customWidth="1"/>
    <col min="3" max="3" width="57.28515625" style="43" customWidth="1"/>
    <col min="4" max="256" width="9.140625" style="43"/>
    <col min="257" max="257" width="16.5703125" style="43" customWidth="1"/>
    <col min="258" max="258" width="24.28515625" style="43" customWidth="1"/>
    <col min="259" max="259" width="51.42578125" style="43" customWidth="1"/>
    <col min="260" max="512" width="9.140625" style="43"/>
    <col min="513" max="513" width="16.5703125" style="43" customWidth="1"/>
    <col min="514" max="514" width="24.28515625" style="43" customWidth="1"/>
    <col min="515" max="515" width="51.42578125" style="43" customWidth="1"/>
    <col min="516" max="768" width="9.140625" style="43"/>
    <col min="769" max="769" width="16.5703125" style="43" customWidth="1"/>
    <col min="770" max="770" width="24.28515625" style="43" customWidth="1"/>
    <col min="771" max="771" width="51.42578125" style="43" customWidth="1"/>
    <col min="772" max="1024" width="9.140625" style="43"/>
    <col min="1025" max="1025" width="16.5703125" style="43" customWidth="1"/>
    <col min="1026" max="1026" width="24.28515625" style="43" customWidth="1"/>
    <col min="1027" max="1027" width="51.42578125" style="43" customWidth="1"/>
    <col min="1028" max="1280" width="9.140625" style="43"/>
    <col min="1281" max="1281" width="16.5703125" style="43" customWidth="1"/>
    <col min="1282" max="1282" width="24.28515625" style="43" customWidth="1"/>
    <col min="1283" max="1283" width="51.42578125" style="43" customWidth="1"/>
    <col min="1284" max="1536" width="9.140625" style="43"/>
    <col min="1537" max="1537" width="16.5703125" style="43" customWidth="1"/>
    <col min="1538" max="1538" width="24.28515625" style="43" customWidth="1"/>
    <col min="1539" max="1539" width="51.42578125" style="43" customWidth="1"/>
    <col min="1540" max="1792" width="9.140625" style="43"/>
    <col min="1793" max="1793" width="16.5703125" style="43" customWidth="1"/>
    <col min="1794" max="1794" width="24.28515625" style="43" customWidth="1"/>
    <col min="1795" max="1795" width="51.42578125" style="43" customWidth="1"/>
    <col min="1796" max="2048" width="9.140625" style="43"/>
    <col min="2049" max="2049" width="16.5703125" style="43" customWidth="1"/>
    <col min="2050" max="2050" width="24.28515625" style="43" customWidth="1"/>
    <col min="2051" max="2051" width="51.42578125" style="43" customWidth="1"/>
    <col min="2052" max="2304" width="9.140625" style="43"/>
    <col min="2305" max="2305" width="16.5703125" style="43" customWidth="1"/>
    <col min="2306" max="2306" width="24.28515625" style="43" customWidth="1"/>
    <col min="2307" max="2307" width="51.42578125" style="43" customWidth="1"/>
    <col min="2308" max="2560" width="9.140625" style="43"/>
    <col min="2561" max="2561" width="16.5703125" style="43" customWidth="1"/>
    <col min="2562" max="2562" width="24.28515625" style="43" customWidth="1"/>
    <col min="2563" max="2563" width="51.42578125" style="43" customWidth="1"/>
    <col min="2564" max="2816" width="9.140625" style="43"/>
    <col min="2817" max="2817" width="16.5703125" style="43" customWidth="1"/>
    <col min="2818" max="2818" width="24.28515625" style="43" customWidth="1"/>
    <col min="2819" max="2819" width="51.42578125" style="43" customWidth="1"/>
    <col min="2820" max="3072" width="9.140625" style="43"/>
    <col min="3073" max="3073" width="16.5703125" style="43" customWidth="1"/>
    <col min="3074" max="3074" width="24.28515625" style="43" customWidth="1"/>
    <col min="3075" max="3075" width="51.42578125" style="43" customWidth="1"/>
    <col min="3076" max="3328" width="9.140625" style="43"/>
    <col min="3329" max="3329" width="16.5703125" style="43" customWidth="1"/>
    <col min="3330" max="3330" width="24.28515625" style="43" customWidth="1"/>
    <col min="3331" max="3331" width="51.42578125" style="43" customWidth="1"/>
    <col min="3332" max="3584" width="9.140625" style="43"/>
    <col min="3585" max="3585" width="16.5703125" style="43" customWidth="1"/>
    <col min="3586" max="3586" width="24.28515625" style="43" customWidth="1"/>
    <col min="3587" max="3587" width="51.42578125" style="43" customWidth="1"/>
    <col min="3588" max="3840" width="9.140625" style="43"/>
    <col min="3841" max="3841" width="16.5703125" style="43" customWidth="1"/>
    <col min="3842" max="3842" width="24.28515625" style="43" customWidth="1"/>
    <col min="3843" max="3843" width="51.42578125" style="43" customWidth="1"/>
    <col min="3844" max="4096" width="9.140625" style="43"/>
    <col min="4097" max="4097" width="16.5703125" style="43" customWidth="1"/>
    <col min="4098" max="4098" width="24.28515625" style="43" customWidth="1"/>
    <col min="4099" max="4099" width="51.42578125" style="43" customWidth="1"/>
    <col min="4100" max="4352" width="9.140625" style="43"/>
    <col min="4353" max="4353" width="16.5703125" style="43" customWidth="1"/>
    <col min="4354" max="4354" width="24.28515625" style="43" customWidth="1"/>
    <col min="4355" max="4355" width="51.42578125" style="43" customWidth="1"/>
    <col min="4356" max="4608" width="9.140625" style="43"/>
    <col min="4609" max="4609" width="16.5703125" style="43" customWidth="1"/>
    <col min="4610" max="4610" width="24.28515625" style="43" customWidth="1"/>
    <col min="4611" max="4611" width="51.42578125" style="43" customWidth="1"/>
    <col min="4612" max="4864" width="9.140625" style="43"/>
    <col min="4865" max="4865" width="16.5703125" style="43" customWidth="1"/>
    <col min="4866" max="4866" width="24.28515625" style="43" customWidth="1"/>
    <col min="4867" max="4867" width="51.42578125" style="43" customWidth="1"/>
    <col min="4868" max="5120" width="9.140625" style="43"/>
    <col min="5121" max="5121" width="16.5703125" style="43" customWidth="1"/>
    <col min="5122" max="5122" width="24.28515625" style="43" customWidth="1"/>
    <col min="5123" max="5123" width="51.42578125" style="43" customWidth="1"/>
    <col min="5124" max="5376" width="9.140625" style="43"/>
    <col min="5377" max="5377" width="16.5703125" style="43" customWidth="1"/>
    <col min="5378" max="5378" width="24.28515625" style="43" customWidth="1"/>
    <col min="5379" max="5379" width="51.42578125" style="43" customWidth="1"/>
    <col min="5380" max="5632" width="9.140625" style="43"/>
    <col min="5633" max="5633" width="16.5703125" style="43" customWidth="1"/>
    <col min="5634" max="5634" width="24.28515625" style="43" customWidth="1"/>
    <col min="5635" max="5635" width="51.42578125" style="43" customWidth="1"/>
    <col min="5636" max="5888" width="9.140625" style="43"/>
    <col min="5889" max="5889" width="16.5703125" style="43" customWidth="1"/>
    <col min="5890" max="5890" width="24.28515625" style="43" customWidth="1"/>
    <col min="5891" max="5891" width="51.42578125" style="43" customWidth="1"/>
    <col min="5892" max="6144" width="9.140625" style="43"/>
    <col min="6145" max="6145" width="16.5703125" style="43" customWidth="1"/>
    <col min="6146" max="6146" width="24.28515625" style="43" customWidth="1"/>
    <col min="6147" max="6147" width="51.42578125" style="43" customWidth="1"/>
    <col min="6148" max="6400" width="9.140625" style="43"/>
    <col min="6401" max="6401" width="16.5703125" style="43" customWidth="1"/>
    <col min="6402" max="6402" width="24.28515625" style="43" customWidth="1"/>
    <col min="6403" max="6403" width="51.42578125" style="43" customWidth="1"/>
    <col min="6404" max="6656" width="9.140625" style="43"/>
    <col min="6657" max="6657" width="16.5703125" style="43" customWidth="1"/>
    <col min="6658" max="6658" width="24.28515625" style="43" customWidth="1"/>
    <col min="6659" max="6659" width="51.42578125" style="43" customWidth="1"/>
    <col min="6660" max="6912" width="9.140625" style="43"/>
    <col min="6913" max="6913" width="16.5703125" style="43" customWidth="1"/>
    <col min="6914" max="6914" width="24.28515625" style="43" customWidth="1"/>
    <col min="6915" max="6915" width="51.42578125" style="43" customWidth="1"/>
    <col min="6916" max="7168" width="9.140625" style="43"/>
    <col min="7169" max="7169" width="16.5703125" style="43" customWidth="1"/>
    <col min="7170" max="7170" width="24.28515625" style="43" customWidth="1"/>
    <col min="7171" max="7171" width="51.42578125" style="43" customWidth="1"/>
    <col min="7172" max="7424" width="9.140625" style="43"/>
    <col min="7425" max="7425" width="16.5703125" style="43" customWidth="1"/>
    <col min="7426" max="7426" width="24.28515625" style="43" customWidth="1"/>
    <col min="7427" max="7427" width="51.42578125" style="43" customWidth="1"/>
    <col min="7428" max="7680" width="9.140625" style="43"/>
    <col min="7681" max="7681" width="16.5703125" style="43" customWidth="1"/>
    <col min="7682" max="7682" width="24.28515625" style="43" customWidth="1"/>
    <col min="7683" max="7683" width="51.42578125" style="43" customWidth="1"/>
    <col min="7684" max="7936" width="9.140625" style="43"/>
    <col min="7937" max="7937" width="16.5703125" style="43" customWidth="1"/>
    <col min="7938" max="7938" width="24.28515625" style="43" customWidth="1"/>
    <col min="7939" max="7939" width="51.42578125" style="43" customWidth="1"/>
    <col min="7940" max="8192" width="9.140625" style="43"/>
    <col min="8193" max="8193" width="16.5703125" style="43" customWidth="1"/>
    <col min="8194" max="8194" width="24.28515625" style="43" customWidth="1"/>
    <col min="8195" max="8195" width="51.42578125" style="43" customWidth="1"/>
    <col min="8196" max="8448" width="9.140625" style="43"/>
    <col min="8449" max="8449" width="16.5703125" style="43" customWidth="1"/>
    <col min="8450" max="8450" width="24.28515625" style="43" customWidth="1"/>
    <col min="8451" max="8451" width="51.42578125" style="43" customWidth="1"/>
    <col min="8452" max="8704" width="9.140625" style="43"/>
    <col min="8705" max="8705" width="16.5703125" style="43" customWidth="1"/>
    <col min="8706" max="8706" width="24.28515625" style="43" customWidth="1"/>
    <col min="8707" max="8707" width="51.42578125" style="43" customWidth="1"/>
    <col min="8708" max="8960" width="9.140625" style="43"/>
    <col min="8961" max="8961" width="16.5703125" style="43" customWidth="1"/>
    <col min="8962" max="8962" width="24.28515625" style="43" customWidth="1"/>
    <col min="8963" max="8963" width="51.42578125" style="43" customWidth="1"/>
    <col min="8964" max="9216" width="9.140625" style="43"/>
    <col min="9217" max="9217" width="16.5703125" style="43" customWidth="1"/>
    <col min="9218" max="9218" width="24.28515625" style="43" customWidth="1"/>
    <col min="9219" max="9219" width="51.42578125" style="43" customWidth="1"/>
    <col min="9220" max="9472" width="9.140625" style="43"/>
    <col min="9473" max="9473" width="16.5703125" style="43" customWidth="1"/>
    <col min="9474" max="9474" width="24.28515625" style="43" customWidth="1"/>
    <col min="9475" max="9475" width="51.42578125" style="43" customWidth="1"/>
    <col min="9476" max="9728" width="9.140625" style="43"/>
    <col min="9729" max="9729" width="16.5703125" style="43" customWidth="1"/>
    <col min="9730" max="9730" width="24.28515625" style="43" customWidth="1"/>
    <col min="9731" max="9731" width="51.42578125" style="43" customWidth="1"/>
    <col min="9732" max="9984" width="9.140625" style="43"/>
    <col min="9985" max="9985" width="16.5703125" style="43" customWidth="1"/>
    <col min="9986" max="9986" width="24.28515625" style="43" customWidth="1"/>
    <col min="9987" max="9987" width="51.42578125" style="43" customWidth="1"/>
    <col min="9988" max="10240" width="9.140625" style="43"/>
    <col min="10241" max="10241" width="16.5703125" style="43" customWidth="1"/>
    <col min="10242" max="10242" width="24.28515625" style="43" customWidth="1"/>
    <col min="10243" max="10243" width="51.42578125" style="43" customWidth="1"/>
    <col min="10244" max="10496" width="9.140625" style="43"/>
    <col min="10497" max="10497" width="16.5703125" style="43" customWidth="1"/>
    <col min="10498" max="10498" width="24.28515625" style="43" customWidth="1"/>
    <col min="10499" max="10499" width="51.42578125" style="43" customWidth="1"/>
    <col min="10500" max="10752" width="9.140625" style="43"/>
    <col min="10753" max="10753" width="16.5703125" style="43" customWidth="1"/>
    <col min="10754" max="10754" width="24.28515625" style="43" customWidth="1"/>
    <col min="10755" max="10755" width="51.42578125" style="43" customWidth="1"/>
    <col min="10756" max="11008" width="9.140625" style="43"/>
    <col min="11009" max="11009" width="16.5703125" style="43" customWidth="1"/>
    <col min="11010" max="11010" width="24.28515625" style="43" customWidth="1"/>
    <col min="11011" max="11011" width="51.42578125" style="43" customWidth="1"/>
    <col min="11012" max="11264" width="9.140625" style="43"/>
    <col min="11265" max="11265" width="16.5703125" style="43" customWidth="1"/>
    <col min="11266" max="11266" width="24.28515625" style="43" customWidth="1"/>
    <col min="11267" max="11267" width="51.42578125" style="43" customWidth="1"/>
    <col min="11268" max="11520" width="9.140625" style="43"/>
    <col min="11521" max="11521" width="16.5703125" style="43" customWidth="1"/>
    <col min="11522" max="11522" width="24.28515625" style="43" customWidth="1"/>
    <col min="11523" max="11523" width="51.42578125" style="43" customWidth="1"/>
    <col min="11524" max="11776" width="9.140625" style="43"/>
    <col min="11777" max="11777" width="16.5703125" style="43" customWidth="1"/>
    <col min="11778" max="11778" width="24.28515625" style="43" customWidth="1"/>
    <col min="11779" max="11779" width="51.42578125" style="43" customWidth="1"/>
    <col min="11780" max="12032" width="9.140625" style="43"/>
    <col min="12033" max="12033" width="16.5703125" style="43" customWidth="1"/>
    <col min="12034" max="12034" width="24.28515625" style="43" customWidth="1"/>
    <col min="12035" max="12035" width="51.42578125" style="43" customWidth="1"/>
    <col min="12036" max="12288" width="9.140625" style="43"/>
    <col min="12289" max="12289" width="16.5703125" style="43" customWidth="1"/>
    <col min="12290" max="12290" width="24.28515625" style="43" customWidth="1"/>
    <col min="12291" max="12291" width="51.42578125" style="43" customWidth="1"/>
    <col min="12292" max="12544" width="9.140625" style="43"/>
    <col min="12545" max="12545" width="16.5703125" style="43" customWidth="1"/>
    <col min="12546" max="12546" width="24.28515625" style="43" customWidth="1"/>
    <col min="12547" max="12547" width="51.42578125" style="43" customWidth="1"/>
    <col min="12548" max="12800" width="9.140625" style="43"/>
    <col min="12801" max="12801" width="16.5703125" style="43" customWidth="1"/>
    <col min="12802" max="12802" width="24.28515625" style="43" customWidth="1"/>
    <col min="12803" max="12803" width="51.42578125" style="43" customWidth="1"/>
    <col min="12804" max="13056" width="9.140625" style="43"/>
    <col min="13057" max="13057" width="16.5703125" style="43" customWidth="1"/>
    <col min="13058" max="13058" width="24.28515625" style="43" customWidth="1"/>
    <col min="13059" max="13059" width="51.42578125" style="43" customWidth="1"/>
    <col min="13060" max="13312" width="9.140625" style="43"/>
    <col min="13313" max="13313" width="16.5703125" style="43" customWidth="1"/>
    <col min="13314" max="13314" width="24.28515625" style="43" customWidth="1"/>
    <col min="13315" max="13315" width="51.42578125" style="43" customWidth="1"/>
    <col min="13316" max="13568" width="9.140625" style="43"/>
    <col min="13569" max="13569" width="16.5703125" style="43" customWidth="1"/>
    <col min="13570" max="13570" width="24.28515625" style="43" customWidth="1"/>
    <col min="13571" max="13571" width="51.42578125" style="43" customWidth="1"/>
    <col min="13572" max="13824" width="9.140625" style="43"/>
    <col min="13825" max="13825" width="16.5703125" style="43" customWidth="1"/>
    <col min="13826" max="13826" width="24.28515625" style="43" customWidth="1"/>
    <col min="13827" max="13827" width="51.42578125" style="43" customWidth="1"/>
    <col min="13828" max="14080" width="9.140625" style="43"/>
    <col min="14081" max="14081" width="16.5703125" style="43" customWidth="1"/>
    <col min="14082" max="14082" width="24.28515625" style="43" customWidth="1"/>
    <col min="14083" max="14083" width="51.42578125" style="43" customWidth="1"/>
    <col min="14084" max="14336" width="9.140625" style="43"/>
    <col min="14337" max="14337" width="16.5703125" style="43" customWidth="1"/>
    <col min="14338" max="14338" width="24.28515625" style="43" customWidth="1"/>
    <col min="14339" max="14339" width="51.42578125" style="43" customWidth="1"/>
    <col min="14340" max="14592" width="9.140625" style="43"/>
    <col min="14593" max="14593" width="16.5703125" style="43" customWidth="1"/>
    <col min="14594" max="14594" width="24.28515625" style="43" customWidth="1"/>
    <col min="14595" max="14595" width="51.42578125" style="43" customWidth="1"/>
    <col min="14596" max="14848" width="9.140625" style="43"/>
    <col min="14849" max="14849" width="16.5703125" style="43" customWidth="1"/>
    <col min="14850" max="14850" width="24.28515625" style="43" customWidth="1"/>
    <col min="14851" max="14851" width="51.42578125" style="43" customWidth="1"/>
    <col min="14852" max="15104" width="9.140625" style="43"/>
    <col min="15105" max="15105" width="16.5703125" style="43" customWidth="1"/>
    <col min="15106" max="15106" width="24.28515625" style="43" customWidth="1"/>
    <col min="15107" max="15107" width="51.42578125" style="43" customWidth="1"/>
    <col min="15108" max="15360" width="9.140625" style="43"/>
    <col min="15361" max="15361" width="16.5703125" style="43" customWidth="1"/>
    <col min="15362" max="15362" width="24.28515625" style="43" customWidth="1"/>
    <col min="15363" max="15363" width="51.42578125" style="43" customWidth="1"/>
    <col min="15364" max="15616" width="9.140625" style="43"/>
    <col min="15617" max="15617" width="16.5703125" style="43" customWidth="1"/>
    <col min="15618" max="15618" width="24.28515625" style="43" customWidth="1"/>
    <col min="15619" max="15619" width="51.42578125" style="43" customWidth="1"/>
    <col min="15620" max="15872" width="9.140625" style="43"/>
    <col min="15873" max="15873" width="16.5703125" style="43" customWidth="1"/>
    <col min="15874" max="15874" width="24.28515625" style="43" customWidth="1"/>
    <col min="15875" max="15875" width="51.42578125" style="43" customWidth="1"/>
    <col min="15876" max="16128" width="9.140625" style="43"/>
    <col min="16129" max="16129" width="16.5703125" style="43" customWidth="1"/>
    <col min="16130" max="16130" width="24.28515625" style="43" customWidth="1"/>
    <col min="16131" max="16131" width="51.42578125" style="43" customWidth="1"/>
    <col min="16132" max="16384" width="9.140625" style="43"/>
  </cols>
  <sheetData>
    <row r="1" spans="1:4" s="1" customFormat="1" x14ac:dyDescent="0.2">
      <c r="A1" s="311" t="s">
        <v>2</v>
      </c>
      <c r="B1" s="311"/>
      <c r="C1" s="311"/>
    </row>
    <row r="2" spans="1:4" s="1" customFormat="1" x14ac:dyDescent="0.2">
      <c r="A2" s="311" t="s">
        <v>1</v>
      </c>
      <c r="B2" s="311"/>
      <c r="C2" s="311"/>
    </row>
    <row r="3" spans="1:4" s="1" customFormat="1" x14ac:dyDescent="0.2">
      <c r="A3" s="311" t="s">
        <v>540</v>
      </c>
      <c r="B3" s="311"/>
      <c r="C3" s="311"/>
    </row>
    <row r="4" spans="1:4" s="42" customFormat="1" x14ac:dyDescent="0.2">
      <c r="A4" s="314" t="s">
        <v>77</v>
      </c>
      <c r="B4" s="314"/>
      <c r="C4" s="314"/>
      <c r="D4" s="41"/>
    </row>
    <row r="5" spans="1:4" s="42" customFormat="1" x14ac:dyDescent="0.2">
      <c r="A5" s="314" t="s">
        <v>78</v>
      </c>
      <c r="B5" s="314"/>
      <c r="C5" s="314"/>
      <c r="D5" s="41"/>
    </row>
    <row r="6" spans="1:4" s="1" customFormat="1" x14ac:dyDescent="0.2">
      <c r="A6" s="311" t="s">
        <v>3</v>
      </c>
      <c r="B6" s="311"/>
      <c r="C6" s="311"/>
    </row>
    <row r="7" spans="1:4" ht="15.6" hidden="1" customHeight="1" x14ac:dyDescent="0.25">
      <c r="B7" s="44"/>
      <c r="C7" s="45"/>
    </row>
    <row r="8" spans="1:4" ht="21.75" customHeight="1" x14ac:dyDescent="0.25">
      <c r="A8" s="315" t="s">
        <v>79</v>
      </c>
      <c r="B8" s="315"/>
      <c r="C8" s="315"/>
    </row>
    <row r="9" spans="1:4" ht="19.5" customHeight="1" x14ac:dyDescent="0.25">
      <c r="A9" s="315" t="s">
        <v>80</v>
      </c>
      <c r="B9" s="315"/>
      <c r="C9" s="315"/>
    </row>
    <row r="10" spans="1:4" ht="15" x14ac:dyDescent="0.2">
      <c r="A10" s="46"/>
      <c r="B10" s="47"/>
      <c r="C10" s="46"/>
    </row>
    <row r="11" spans="1:4" ht="42.75" x14ac:dyDescent="0.2">
      <c r="A11" s="48" t="s">
        <v>81</v>
      </c>
      <c r="B11" s="49" t="s">
        <v>6</v>
      </c>
      <c r="C11" s="48" t="s">
        <v>82</v>
      </c>
    </row>
    <row r="12" spans="1:4" ht="14.25" x14ac:dyDescent="0.2">
      <c r="A12" s="316" t="s">
        <v>83</v>
      </c>
      <c r="B12" s="317"/>
      <c r="C12" s="318"/>
    </row>
    <row r="13" spans="1:4" ht="13.9" customHeight="1" x14ac:dyDescent="0.2">
      <c r="A13" s="48">
        <v>510</v>
      </c>
      <c r="B13" s="312" t="s">
        <v>84</v>
      </c>
      <c r="C13" s="313"/>
    </row>
    <row r="14" spans="1:4" ht="37.15" customHeight="1" x14ac:dyDescent="0.2">
      <c r="A14" s="50">
        <v>510</v>
      </c>
      <c r="B14" s="51" t="s">
        <v>85</v>
      </c>
      <c r="C14" s="52" t="s">
        <v>86</v>
      </c>
    </row>
    <row r="15" spans="1:4" ht="99.75" customHeight="1" x14ac:dyDescent="0.2">
      <c r="A15" s="50">
        <v>510</v>
      </c>
      <c r="B15" s="51" t="s">
        <v>87</v>
      </c>
      <c r="C15" s="52" t="s">
        <v>88</v>
      </c>
    </row>
    <row r="16" spans="1:4" ht="87.6" customHeight="1" x14ac:dyDescent="0.2">
      <c r="A16" s="50">
        <v>510</v>
      </c>
      <c r="B16" s="51" t="s">
        <v>89</v>
      </c>
      <c r="C16" s="52" t="s">
        <v>88</v>
      </c>
    </row>
    <row r="17" spans="1:3" ht="85.5" customHeight="1" x14ac:dyDescent="0.2">
      <c r="A17" s="50">
        <v>510</v>
      </c>
      <c r="B17" s="51" t="s">
        <v>90</v>
      </c>
      <c r="C17" s="52" t="s">
        <v>91</v>
      </c>
    </row>
    <row r="18" spans="1:3" ht="85.5" customHeight="1" x14ac:dyDescent="0.2">
      <c r="A18" s="50">
        <v>510</v>
      </c>
      <c r="B18" s="51" t="s">
        <v>92</v>
      </c>
      <c r="C18" s="52" t="s">
        <v>91</v>
      </c>
    </row>
    <row r="19" spans="1:3" ht="61.9" customHeight="1" x14ac:dyDescent="0.2">
      <c r="A19" s="50">
        <v>510</v>
      </c>
      <c r="B19" s="51" t="s">
        <v>93</v>
      </c>
      <c r="C19" s="52" t="s">
        <v>94</v>
      </c>
    </row>
    <row r="20" spans="1:3" ht="93" customHeight="1" x14ac:dyDescent="0.2">
      <c r="A20" s="50">
        <v>510</v>
      </c>
      <c r="B20" s="51" t="s">
        <v>95</v>
      </c>
      <c r="C20" s="52" t="s">
        <v>96</v>
      </c>
    </row>
    <row r="21" spans="1:3" ht="93" customHeight="1" x14ac:dyDescent="0.2">
      <c r="A21" s="50">
        <v>510</v>
      </c>
      <c r="B21" s="51" t="s">
        <v>97</v>
      </c>
      <c r="C21" s="52" t="s">
        <v>96</v>
      </c>
    </row>
    <row r="22" spans="1:3" ht="48" customHeight="1" x14ac:dyDescent="0.2">
      <c r="A22" s="50">
        <v>510</v>
      </c>
      <c r="B22" s="51" t="s">
        <v>98</v>
      </c>
      <c r="C22" s="53" t="s">
        <v>99</v>
      </c>
    </row>
    <row r="23" spans="1:3" ht="34.15" customHeight="1" x14ac:dyDescent="0.2">
      <c r="A23" s="50">
        <v>510</v>
      </c>
      <c r="B23" s="51" t="s">
        <v>100</v>
      </c>
      <c r="C23" s="54" t="s">
        <v>101</v>
      </c>
    </row>
    <row r="24" spans="1:3" ht="48.6" customHeight="1" x14ac:dyDescent="0.2">
      <c r="A24" s="50">
        <v>510</v>
      </c>
      <c r="B24" s="51" t="s">
        <v>102</v>
      </c>
      <c r="C24" s="53" t="s">
        <v>103</v>
      </c>
    </row>
    <row r="25" spans="1:3" ht="33" customHeight="1" x14ac:dyDescent="0.2">
      <c r="A25" s="50">
        <v>510</v>
      </c>
      <c r="B25" s="51" t="s">
        <v>104</v>
      </c>
      <c r="C25" s="52" t="s">
        <v>105</v>
      </c>
    </row>
    <row r="26" spans="1:3" ht="88.15" customHeight="1" x14ac:dyDescent="0.2">
      <c r="A26" s="50">
        <v>510</v>
      </c>
      <c r="B26" s="51" t="s">
        <v>106</v>
      </c>
      <c r="C26" s="52" t="s">
        <v>107</v>
      </c>
    </row>
    <row r="27" spans="1:3" ht="103.5" customHeight="1" x14ac:dyDescent="0.2">
      <c r="A27" s="50">
        <v>510</v>
      </c>
      <c r="B27" s="51" t="s">
        <v>108</v>
      </c>
      <c r="C27" s="52" t="s">
        <v>109</v>
      </c>
    </row>
    <row r="28" spans="1:3" ht="107.25" customHeight="1" x14ac:dyDescent="0.2">
      <c r="A28" s="50">
        <v>510</v>
      </c>
      <c r="B28" s="51" t="s">
        <v>110</v>
      </c>
      <c r="C28" s="52" t="s">
        <v>111</v>
      </c>
    </row>
    <row r="29" spans="1:3" ht="43.15" customHeight="1" x14ac:dyDescent="0.2">
      <c r="A29" s="50">
        <v>510</v>
      </c>
      <c r="B29" s="51" t="s">
        <v>112</v>
      </c>
      <c r="C29" s="52" t="s">
        <v>113</v>
      </c>
    </row>
    <row r="30" spans="1:3" ht="56.45" customHeight="1" x14ac:dyDescent="0.2">
      <c r="A30" s="50">
        <v>510</v>
      </c>
      <c r="B30" s="51" t="s">
        <v>114</v>
      </c>
      <c r="C30" s="52" t="s">
        <v>115</v>
      </c>
    </row>
    <row r="31" spans="1:3" ht="90.75" customHeight="1" x14ac:dyDescent="0.2">
      <c r="A31" s="51">
        <v>510</v>
      </c>
      <c r="B31" s="51" t="s">
        <v>178</v>
      </c>
      <c r="C31" s="53" t="s">
        <v>179</v>
      </c>
    </row>
    <row r="32" spans="1:3" ht="90.75" customHeight="1" x14ac:dyDescent="0.2">
      <c r="A32" s="51">
        <v>510</v>
      </c>
      <c r="B32" s="51" t="s">
        <v>180</v>
      </c>
      <c r="C32" s="53" t="s">
        <v>181</v>
      </c>
    </row>
    <row r="33" spans="1:3" ht="90.75" customHeight="1" x14ac:dyDescent="0.2">
      <c r="A33" s="51">
        <v>510</v>
      </c>
      <c r="B33" s="51" t="s">
        <v>182</v>
      </c>
      <c r="C33" s="53" t="s">
        <v>183</v>
      </c>
    </row>
    <row r="34" spans="1:3" ht="49.15" customHeight="1" x14ac:dyDescent="0.2">
      <c r="A34" s="50">
        <v>510</v>
      </c>
      <c r="B34" s="51" t="s">
        <v>116</v>
      </c>
      <c r="C34" s="52" t="s">
        <v>117</v>
      </c>
    </row>
    <row r="35" spans="1:3" ht="36.6" customHeight="1" x14ac:dyDescent="0.2">
      <c r="A35" s="50">
        <v>510</v>
      </c>
      <c r="B35" s="51" t="s">
        <v>118</v>
      </c>
      <c r="C35" s="52" t="s">
        <v>119</v>
      </c>
    </row>
    <row r="36" spans="1:3" ht="15" x14ac:dyDescent="0.2">
      <c r="A36" s="50">
        <v>510</v>
      </c>
      <c r="B36" s="51" t="s">
        <v>120</v>
      </c>
      <c r="C36" s="52" t="s">
        <v>121</v>
      </c>
    </row>
    <row r="37" spans="1:3" ht="31.15" customHeight="1" x14ac:dyDescent="0.25">
      <c r="A37" s="50">
        <v>510</v>
      </c>
      <c r="B37" s="55" t="s">
        <v>122</v>
      </c>
      <c r="C37" s="56" t="s">
        <v>16</v>
      </c>
    </row>
    <row r="38" spans="1:3" ht="34.9" customHeight="1" x14ac:dyDescent="0.25">
      <c r="A38" s="50">
        <v>510</v>
      </c>
      <c r="B38" s="57" t="s">
        <v>123</v>
      </c>
      <c r="C38" s="58" t="s">
        <v>22</v>
      </c>
    </row>
    <row r="39" spans="1:3" ht="30.6" customHeight="1" x14ac:dyDescent="0.25">
      <c r="A39" s="50">
        <v>510</v>
      </c>
      <c r="B39" s="57" t="s">
        <v>124</v>
      </c>
      <c r="C39" s="58" t="s">
        <v>125</v>
      </c>
    </row>
    <row r="40" spans="1:3" ht="19.149999999999999" customHeight="1" x14ac:dyDescent="0.25">
      <c r="A40" s="50">
        <v>510</v>
      </c>
      <c r="B40" s="57" t="s">
        <v>126</v>
      </c>
      <c r="C40" s="58" t="s">
        <v>127</v>
      </c>
    </row>
    <row r="41" spans="1:3" ht="75" customHeight="1" x14ac:dyDescent="0.25">
      <c r="A41" s="50">
        <v>510</v>
      </c>
      <c r="B41" s="57" t="s">
        <v>128</v>
      </c>
      <c r="C41" s="59" t="s">
        <v>129</v>
      </c>
    </row>
    <row r="42" spans="1:3" ht="72.75" hidden="1" customHeight="1" x14ac:dyDescent="0.25">
      <c r="A42" s="50">
        <v>510</v>
      </c>
      <c r="B42" s="57" t="s">
        <v>130</v>
      </c>
      <c r="C42" s="60" t="s">
        <v>131</v>
      </c>
    </row>
    <row r="43" spans="1:3" ht="45.75" hidden="1" customHeight="1" x14ac:dyDescent="0.25">
      <c r="A43" s="50"/>
      <c r="B43" s="57"/>
      <c r="C43" s="60"/>
    </row>
    <row r="44" spans="1:3" ht="46.15" customHeight="1" x14ac:dyDescent="0.25">
      <c r="A44" s="50">
        <v>510</v>
      </c>
      <c r="B44" s="57" t="s">
        <v>132</v>
      </c>
      <c r="C44" s="60" t="s">
        <v>133</v>
      </c>
    </row>
    <row r="45" spans="1:3" ht="123" customHeight="1" x14ac:dyDescent="0.25">
      <c r="A45" s="50">
        <v>510</v>
      </c>
      <c r="B45" s="57" t="s">
        <v>134</v>
      </c>
      <c r="C45" s="58" t="s">
        <v>135</v>
      </c>
    </row>
    <row r="46" spans="1:3" ht="72" customHeight="1" x14ac:dyDescent="0.25">
      <c r="A46" s="50">
        <v>510</v>
      </c>
      <c r="B46" s="57" t="s">
        <v>136</v>
      </c>
      <c r="C46" s="60" t="s">
        <v>131</v>
      </c>
    </row>
    <row r="47" spans="1:3" ht="42.75" customHeight="1" x14ac:dyDescent="0.25">
      <c r="A47" s="50">
        <v>510</v>
      </c>
      <c r="B47" s="57" t="s">
        <v>137</v>
      </c>
      <c r="C47" s="60" t="s">
        <v>138</v>
      </c>
    </row>
    <row r="48" spans="1:3" ht="48" hidden="1" customHeight="1" x14ac:dyDescent="0.2">
      <c r="A48" s="50">
        <v>510</v>
      </c>
      <c r="B48" s="61" t="s">
        <v>139</v>
      </c>
      <c r="C48" s="52" t="s">
        <v>140</v>
      </c>
    </row>
    <row r="49" spans="1:4" ht="95.25" customHeight="1" x14ac:dyDescent="0.2">
      <c r="A49" s="50">
        <v>510</v>
      </c>
      <c r="B49" s="57" t="s">
        <v>141</v>
      </c>
      <c r="C49" s="52" t="s">
        <v>142</v>
      </c>
    </row>
    <row r="50" spans="1:4" s="65" customFormat="1" ht="48" customHeight="1" x14ac:dyDescent="0.2">
      <c r="A50" s="62">
        <v>510</v>
      </c>
      <c r="B50" s="63" t="s">
        <v>143</v>
      </c>
      <c r="C50" s="64" t="s">
        <v>144</v>
      </c>
    </row>
    <row r="51" spans="1:4" s="65" customFormat="1" ht="62.25" customHeight="1" x14ac:dyDescent="0.2">
      <c r="A51" s="62">
        <v>510</v>
      </c>
      <c r="B51" s="63" t="s">
        <v>145</v>
      </c>
      <c r="C51" s="64" t="s">
        <v>146</v>
      </c>
    </row>
    <row r="52" spans="1:4" s="65" customFormat="1" ht="36.75" customHeight="1" x14ac:dyDescent="0.2">
      <c r="A52" s="62">
        <v>510</v>
      </c>
      <c r="B52" s="63" t="s">
        <v>147</v>
      </c>
      <c r="C52" s="64" t="s">
        <v>148</v>
      </c>
    </row>
    <row r="53" spans="1:4" ht="34.5" customHeight="1" x14ac:dyDescent="0.2">
      <c r="A53" s="50">
        <v>510</v>
      </c>
      <c r="B53" s="61" t="s">
        <v>149</v>
      </c>
      <c r="C53" s="52" t="s">
        <v>150</v>
      </c>
    </row>
    <row r="54" spans="1:4" s="65" customFormat="1" ht="63.6" customHeight="1" x14ac:dyDescent="0.2">
      <c r="A54" s="62">
        <v>510</v>
      </c>
      <c r="B54" s="63" t="s">
        <v>151</v>
      </c>
      <c r="C54" s="64" t="s">
        <v>152</v>
      </c>
      <c r="D54" s="66"/>
    </row>
    <row r="55" spans="1:4" ht="16.149999999999999" customHeight="1" x14ac:dyDescent="0.25">
      <c r="A55" s="50">
        <v>510</v>
      </c>
      <c r="B55" s="57" t="s">
        <v>153</v>
      </c>
      <c r="C55" s="58" t="s">
        <v>154</v>
      </c>
    </row>
    <row r="56" spans="1:4" ht="43.9" customHeight="1" x14ac:dyDescent="0.25">
      <c r="A56" s="50">
        <v>510</v>
      </c>
      <c r="B56" s="57" t="s">
        <v>155</v>
      </c>
      <c r="C56" s="58" t="s">
        <v>156</v>
      </c>
    </row>
    <row r="57" spans="1:4" ht="45.6" customHeight="1" x14ac:dyDescent="0.25">
      <c r="A57" s="50">
        <v>510</v>
      </c>
      <c r="B57" s="57" t="s">
        <v>157</v>
      </c>
      <c r="C57" s="58" t="s">
        <v>158</v>
      </c>
    </row>
    <row r="58" spans="1:4" ht="75.75" customHeight="1" x14ac:dyDescent="0.25">
      <c r="A58" s="50">
        <v>510</v>
      </c>
      <c r="B58" s="57" t="s">
        <v>159</v>
      </c>
      <c r="C58" s="58" t="s">
        <v>160</v>
      </c>
    </row>
    <row r="59" spans="1:4" ht="42" customHeight="1" x14ac:dyDescent="0.25">
      <c r="A59" s="50">
        <v>510</v>
      </c>
      <c r="B59" s="57" t="s">
        <v>161</v>
      </c>
      <c r="C59" s="58" t="s">
        <v>59</v>
      </c>
    </row>
    <row r="60" spans="1:4" ht="19.149999999999999" customHeight="1" x14ac:dyDescent="0.25">
      <c r="A60" s="50">
        <v>510</v>
      </c>
      <c r="B60" s="67" t="s">
        <v>162</v>
      </c>
      <c r="C60" s="68" t="s">
        <v>163</v>
      </c>
    </row>
    <row r="61" spans="1:4" ht="60" customHeight="1" x14ac:dyDescent="0.25">
      <c r="A61" s="50">
        <v>510</v>
      </c>
      <c r="B61" s="57" t="s">
        <v>164</v>
      </c>
      <c r="C61" s="58" t="s">
        <v>165</v>
      </c>
    </row>
    <row r="62" spans="1:4" ht="29.45" customHeight="1" x14ac:dyDescent="0.25">
      <c r="A62" s="50">
        <v>510</v>
      </c>
      <c r="B62" s="57" t="s">
        <v>166</v>
      </c>
      <c r="C62" s="58" t="s">
        <v>167</v>
      </c>
    </row>
    <row r="63" spans="1:4" ht="43.9" customHeight="1" x14ac:dyDescent="0.25">
      <c r="A63" s="50">
        <v>510</v>
      </c>
      <c r="B63" s="57" t="s">
        <v>168</v>
      </c>
      <c r="C63" s="58" t="s">
        <v>169</v>
      </c>
    </row>
    <row r="64" spans="1:4" ht="30" customHeight="1" x14ac:dyDescent="0.25">
      <c r="A64" s="50">
        <v>510</v>
      </c>
      <c r="B64" s="57" t="s">
        <v>170</v>
      </c>
      <c r="C64" s="58" t="s">
        <v>66</v>
      </c>
    </row>
    <row r="65" spans="1:3" ht="112.5" customHeight="1" x14ac:dyDescent="0.25">
      <c r="A65" s="50">
        <v>510</v>
      </c>
      <c r="B65" s="55" t="s">
        <v>171</v>
      </c>
      <c r="C65" s="56" t="s">
        <v>172</v>
      </c>
    </row>
    <row r="66" spans="1:3" ht="45" customHeight="1" x14ac:dyDescent="0.25">
      <c r="A66" s="50">
        <v>510</v>
      </c>
      <c r="B66" s="55" t="s">
        <v>173</v>
      </c>
      <c r="C66" s="56" t="s">
        <v>76</v>
      </c>
    </row>
    <row r="67" spans="1:3" ht="54.75" customHeight="1" x14ac:dyDescent="0.25">
      <c r="A67" s="50">
        <v>510</v>
      </c>
      <c r="B67" s="55" t="s">
        <v>174</v>
      </c>
      <c r="C67" s="56" t="s">
        <v>175</v>
      </c>
    </row>
    <row r="68" spans="1:3" ht="70.5" customHeight="1" x14ac:dyDescent="0.25">
      <c r="A68" s="50">
        <v>510</v>
      </c>
      <c r="B68" s="55" t="s">
        <v>176</v>
      </c>
      <c r="C68" s="56" t="s">
        <v>177</v>
      </c>
    </row>
  </sheetData>
  <mergeCells count="10">
    <mergeCell ref="B13:C13"/>
    <mergeCell ref="A6:C6"/>
    <mergeCell ref="A1:C1"/>
    <mergeCell ref="A2:C2"/>
    <mergeCell ref="A3:C3"/>
    <mergeCell ref="A4:C4"/>
    <mergeCell ref="A5:C5"/>
    <mergeCell ref="A8:C8"/>
    <mergeCell ref="A9:C9"/>
    <mergeCell ref="A12:C12"/>
  </mergeCells>
  <pageMargins left="0" right="0" top="0" bottom="0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6"/>
  <sheetViews>
    <sheetView zoomScale="110" zoomScaleNormal="110" workbookViewId="0">
      <selection activeCell="A3" sqref="A3:F3"/>
    </sheetView>
  </sheetViews>
  <sheetFormatPr defaultRowHeight="12.75" x14ac:dyDescent="0.2"/>
  <cols>
    <col min="1" max="1" width="50.85546875" style="69" customWidth="1"/>
    <col min="2" max="3" width="6.7109375" style="159" customWidth="1"/>
    <col min="4" max="4" width="12.85546875" style="159" customWidth="1"/>
    <col min="5" max="5" width="6" style="159" customWidth="1"/>
    <col min="6" max="6" width="14.140625" style="161" customWidth="1"/>
    <col min="7" max="7" width="14.140625" style="161" hidden="1" customWidth="1"/>
    <col min="8" max="8" width="9.140625" style="69" customWidth="1"/>
    <col min="9" max="9" width="11.140625" style="163" customWidth="1"/>
    <col min="10" max="248" width="9.140625" style="69"/>
    <col min="249" max="249" width="50.85546875" style="69" customWidth="1"/>
    <col min="250" max="251" width="6.7109375" style="69" customWidth="1"/>
    <col min="252" max="252" width="12.85546875" style="69" customWidth="1"/>
    <col min="253" max="253" width="6" style="69" customWidth="1"/>
    <col min="254" max="255" width="14.140625" style="69" customWidth="1"/>
    <col min="256" max="256" width="9.140625" style="69"/>
    <col min="257" max="257" width="50.85546875" style="69" customWidth="1"/>
    <col min="258" max="259" width="6.7109375" style="69" customWidth="1"/>
    <col min="260" max="260" width="12.85546875" style="69" customWidth="1"/>
    <col min="261" max="261" width="6" style="69" customWidth="1"/>
    <col min="262" max="262" width="14.140625" style="69" customWidth="1"/>
    <col min="263" max="263" width="0" style="69" hidden="1" customWidth="1"/>
    <col min="264" max="265" width="9.140625" style="69" customWidth="1"/>
    <col min="266" max="504" width="9.140625" style="69"/>
    <col min="505" max="505" width="50.85546875" style="69" customWidth="1"/>
    <col min="506" max="507" width="6.7109375" style="69" customWidth="1"/>
    <col min="508" max="508" width="12.85546875" style="69" customWidth="1"/>
    <col min="509" max="509" width="6" style="69" customWidth="1"/>
    <col min="510" max="511" width="14.140625" style="69" customWidth="1"/>
    <col min="512" max="512" width="9.140625" style="69"/>
    <col min="513" max="513" width="50.85546875" style="69" customWidth="1"/>
    <col min="514" max="515" width="6.7109375" style="69" customWidth="1"/>
    <col min="516" max="516" width="12.85546875" style="69" customWidth="1"/>
    <col min="517" max="517" width="6" style="69" customWidth="1"/>
    <col min="518" max="518" width="14.140625" style="69" customWidth="1"/>
    <col min="519" max="519" width="0" style="69" hidden="1" customWidth="1"/>
    <col min="520" max="521" width="9.140625" style="69" customWidth="1"/>
    <col min="522" max="760" width="9.140625" style="69"/>
    <col min="761" max="761" width="50.85546875" style="69" customWidth="1"/>
    <col min="762" max="763" width="6.7109375" style="69" customWidth="1"/>
    <col min="764" max="764" width="12.85546875" style="69" customWidth="1"/>
    <col min="765" max="765" width="6" style="69" customWidth="1"/>
    <col min="766" max="767" width="14.140625" style="69" customWidth="1"/>
    <col min="768" max="768" width="9.140625" style="69"/>
    <col min="769" max="769" width="50.85546875" style="69" customWidth="1"/>
    <col min="770" max="771" width="6.7109375" style="69" customWidth="1"/>
    <col min="772" max="772" width="12.85546875" style="69" customWidth="1"/>
    <col min="773" max="773" width="6" style="69" customWidth="1"/>
    <col min="774" max="774" width="14.140625" style="69" customWidth="1"/>
    <col min="775" max="775" width="0" style="69" hidden="1" customWidth="1"/>
    <col min="776" max="777" width="9.140625" style="69" customWidth="1"/>
    <col min="778" max="1016" width="9.140625" style="69"/>
    <col min="1017" max="1017" width="50.85546875" style="69" customWidth="1"/>
    <col min="1018" max="1019" width="6.7109375" style="69" customWidth="1"/>
    <col min="1020" max="1020" width="12.85546875" style="69" customWidth="1"/>
    <col min="1021" max="1021" width="6" style="69" customWidth="1"/>
    <col min="1022" max="1023" width="14.140625" style="69" customWidth="1"/>
    <col min="1024" max="1024" width="9.140625" style="69"/>
    <col min="1025" max="1025" width="50.85546875" style="69" customWidth="1"/>
    <col min="1026" max="1027" width="6.7109375" style="69" customWidth="1"/>
    <col min="1028" max="1028" width="12.85546875" style="69" customWidth="1"/>
    <col min="1029" max="1029" width="6" style="69" customWidth="1"/>
    <col min="1030" max="1030" width="14.140625" style="69" customWidth="1"/>
    <col min="1031" max="1031" width="0" style="69" hidden="1" customWidth="1"/>
    <col min="1032" max="1033" width="9.140625" style="69" customWidth="1"/>
    <col min="1034" max="1272" width="9.140625" style="69"/>
    <col min="1273" max="1273" width="50.85546875" style="69" customWidth="1"/>
    <col min="1274" max="1275" width="6.7109375" style="69" customWidth="1"/>
    <col min="1276" max="1276" width="12.85546875" style="69" customWidth="1"/>
    <col min="1277" max="1277" width="6" style="69" customWidth="1"/>
    <col min="1278" max="1279" width="14.140625" style="69" customWidth="1"/>
    <col min="1280" max="1280" width="9.140625" style="69"/>
    <col min="1281" max="1281" width="50.85546875" style="69" customWidth="1"/>
    <col min="1282" max="1283" width="6.7109375" style="69" customWidth="1"/>
    <col min="1284" max="1284" width="12.85546875" style="69" customWidth="1"/>
    <col min="1285" max="1285" width="6" style="69" customWidth="1"/>
    <col min="1286" max="1286" width="14.140625" style="69" customWidth="1"/>
    <col min="1287" max="1287" width="0" style="69" hidden="1" customWidth="1"/>
    <col min="1288" max="1289" width="9.140625" style="69" customWidth="1"/>
    <col min="1290" max="1528" width="9.140625" style="69"/>
    <col min="1529" max="1529" width="50.85546875" style="69" customWidth="1"/>
    <col min="1530" max="1531" width="6.7109375" style="69" customWidth="1"/>
    <col min="1532" max="1532" width="12.85546875" style="69" customWidth="1"/>
    <col min="1533" max="1533" width="6" style="69" customWidth="1"/>
    <col min="1534" max="1535" width="14.140625" style="69" customWidth="1"/>
    <col min="1536" max="1536" width="9.140625" style="69"/>
    <col min="1537" max="1537" width="50.85546875" style="69" customWidth="1"/>
    <col min="1538" max="1539" width="6.7109375" style="69" customWidth="1"/>
    <col min="1540" max="1540" width="12.85546875" style="69" customWidth="1"/>
    <col min="1541" max="1541" width="6" style="69" customWidth="1"/>
    <col min="1542" max="1542" width="14.140625" style="69" customWidth="1"/>
    <col min="1543" max="1543" width="0" style="69" hidden="1" customWidth="1"/>
    <col min="1544" max="1545" width="9.140625" style="69" customWidth="1"/>
    <col min="1546" max="1784" width="9.140625" style="69"/>
    <col min="1785" max="1785" width="50.85546875" style="69" customWidth="1"/>
    <col min="1786" max="1787" width="6.7109375" style="69" customWidth="1"/>
    <col min="1788" max="1788" width="12.85546875" style="69" customWidth="1"/>
    <col min="1789" max="1789" width="6" style="69" customWidth="1"/>
    <col min="1790" max="1791" width="14.140625" style="69" customWidth="1"/>
    <col min="1792" max="1792" width="9.140625" style="69"/>
    <col min="1793" max="1793" width="50.85546875" style="69" customWidth="1"/>
    <col min="1794" max="1795" width="6.7109375" style="69" customWidth="1"/>
    <col min="1796" max="1796" width="12.85546875" style="69" customWidth="1"/>
    <col min="1797" max="1797" width="6" style="69" customWidth="1"/>
    <col min="1798" max="1798" width="14.140625" style="69" customWidth="1"/>
    <col min="1799" max="1799" width="0" style="69" hidden="1" customWidth="1"/>
    <col min="1800" max="1801" width="9.140625" style="69" customWidth="1"/>
    <col min="1802" max="2040" width="9.140625" style="69"/>
    <col min="2041" max="2041" width="50.85546875" style="69" customWidth="1"/>
    <col min="2042" max="2043" width="6.7109375" style="69" customWidth="1"/>
    <col min="2044" max="2044" width="12.85546875" style="69" customWidth="1"/>
    <col min="2045" max="2045" width="6" style="69" customWidth="1"/>
    <col min="2046" max="2047" width="14.140625" style="69" customWidth="1"/>
    <col min="2048" max="2048" width="9.140625" style="69"/>
    <col min="2049" max="2049" width="50.85546875" style="69" customWidth="1"/>
    <col min="2050" max="2051" width="6.7109375" style="69" customWidth="1"/>
    <col min="2052" max="2052" width="12.85546875" style="69" customWidth="1"/>
    <col min="2053" max="2053" width="6" style="69" customWidth="1"/>
    <col min="2054" max="2054" width="14.140625" style="69" customWidth="1"/>
    <col min="2055" max="2055" width="0" style="69" hidden="1" customWidth="1"/>
    <col min="2056" max="2057" width="9.140625" style="69" customWidth="1"/>
    <col min="2058" max="2296" width="9.140625" style="69"/>
    <col min="2297" max="2297" width="50.85546875" style="69" customWidth="1"/>
    <col min="2298" max="2299" width="6.7109375" style="69" customWidth="1"/>
    <col min="2300" max="2300" width="12.85546875" style="69" customWidth="1"/>
    <col min="2301" max="2301" width="6" style="69" customWidth="1"/>
    <col min="2302" max="2303" width="14.140625" style="69" customWidth="1"/>
    <col min="2304" max="2304" width="9.140625" style="69"/>
    <col min="2305" max="2305" width="50.85546875" style="69" customWidth="1"/>
    <col min="2306" max="2307" width="6.7109375" style="69" customWidth="1"/>
    <col min="2308" max="2308" width="12.85546875" style="69" customWidth="1"/>
    <col min="2309" max="2309" width="6" style="69" customWidth="1"/>
    <col min="2310" max="2310" width="14.140625" style="69" customWidth="1"/>
    <col min="2311" max="2311" width="0" style="69" hidden="1" customWidth="1"/>
    <col min="2312" max="2313" width="9.140625" style="69" customWidth="1"/>
    <col min="2314" max="2552" width="9.140625" style="69"/>
    <col min="2553" max="2553" width="50.85546875" style="69" customWidth="1"/>
    <col min="2554" max="2555" width="6.7109375" style="69" customWidth="1"/>
    <col min="2556" max="2556" width="12.85546875" style="69" customWidth="1"/>
    <col min="2557" max="2557" width="6" style="69" customWidth="1"/>
    <col min="2558" max="2559" width="14.140625" style="69" customWidth="1"/>
    <col min="2560" max="2560" width="9.140625" style="69"/>
    <col min="2561" max="2561" width="50.85546875" style="69" customWidth="1"/>
    <col min="2562" max="2563" width="6.7109375" style="69" customWidth="1"/>
    <col min="2564" max="2564" width="12.85546875" style="69" customWidth="1"/>
    <col min="2565" max="2565" width="6" style="69" customWidth="1"/>
    <col min="2566" max="2566" width="14.140625" style="69" customWidth="1"/>
    <col min="2567" max="2567" width="0" style="69" hidden="1" customWidth="1"/>
    <col min="2568" max="2569" width="9.140625" style="69" customWidth="1"/>
    <col min="2570" max="2808" width="9.140625" style="69"/>
    <col min="2809" max="2809" width="50.85546875" style="69" customWidth="1"/>
    <col min="2810" max="2811" width="6.7109375" style="69" customWidth="1"/>
    <col min="2812" max="2812" width="12.85546875" style="69" customWidth="1"/>
    <col min="2813" max="2813" width="6" style="69" customWidth="1"/>
    <col min="2814" max="2815" width="14.140625" style="69" customWidth="1"/>
    <col min="2816" max="2816" width="9.140625" style="69"/>
    <col min="2817" max="2817" width="50.85546875" style="69" customWidth="1"/>
    <col min="2818" max="2819" width="6.7109375" style="69" customWidth="1"/>
    <col min="2820" max="2820" width="12.85546875" style="69" customWidth="1"/>
    <col min="2821" max="2821" width="6" style="69" customWidth="1"/>
    <col min="2822" max="2822" width="14.140625" style="69" customWidth="1"/>
    <col min="2823" max="2823" width="0" style="69" hidden="1" customWidth="1"/>
    <col min="2824" max="2825" width="9.140625" style="69" customWidth="1"/>
    <col min="2826" max="3064" width="9.140625" style="69"/>
    <col min="3065" max="3065" width="50.85546875" style="69" customWidth="1"/>
    <col min="3066" max="3067" width="6.7109375" style="69" customWidth="1"/>
    <col min="3068" max="3068" width="12.85546875" style="69" customWidth="1"/>
    <col min="3069" max="3069" width="6" style="69" customWidth="1"/>
    <col min="3070" max="3071" width="14.140625" style="69" customWidth="1"/>
    <col min="3072" max="3072" width="9.140625" style="69"/>
    <col min="3073" max="3073" width="50.85546875" style="69" customWidth="1"/>
    <col min="3074" max="3075" width="6.7109375" style="69" customWidth="1"/>
    <col min="3076" max="3076" width="12.85546875" style="69" customWidth="1"/>
    <col min="3077" max="3077" width="6" style="69" customWidth="1"/>
    <col min="3078" max="3078" width="14.140625" style="69" customWidth="1"/>
    <col min="3079" max="3079" width="0" style="69" hidden="1" customWidth="1"/>
    <col min="3080" max="3081" width="9.140625" style="69" customWidth="1"/>
    <col min="3082" max="3320" width="9.140625" style="69"/>
    <col min="3321" max="3321" width="50.85546875" style="69" customWidth="1"/>
    <col min="3322" max="3323" width="6.7109375" style="69" customWidth="1"/>
    <col min="3324" max="3324" width="12.85546875" style="69" customWidth="1"/>
    <col min="3325" max="3325" width="6" style="69" customWidth="1"/>
    <col min="3326" max="3327" width="14.140625" style="69" customWidth="1"/>
    <col min="3328" max="3328" width="9.140625" style="69"/>
    <col min="3329" max="3329" width="50.85546875" style="69" customWidth="1"/>
    <col min="3330" max="3331" width="6.7109375" style="69" customWidth="1"/>
    <col min="3332" max="3332" width="12.85546875" style="69" customWidth="1"/>
    <col min="3333" max="3333" width="6" style="69" customWidth="1"/>
    <col min="3334" max="3334" width="14.140625" style="69" customWidth="1"/>
    <col min="3335" max="3335" width="0" style="69" hidden="1" customWidth="1"/>
    <col min="3336" max="3337" width="9.140625" style="69" customWidth="1"/>
    <col min="3338" max="3576" width="9.140625" style="69"/>
    <col min="3577" max="3577" width="50.85546875" style="69" customWidth="1"/>
    <col min="3578" max="3579" width="6.7109375" style="69" customWidth="1"/>
    <col min="3580" max="3580" width="12.85546875" style="69" customWidth="1"/>
    <col min="3581" max="3581" width="6" style="69" customWidth="1"/>
    <col min="3582" max="3583" width="14.140625" style="69" customWidth="1"/>
    <col min="3584" max="3584" width="9.140625" style="69"/>
    <col min="3585" max="3585" width="50.85546875" style="69" customWidth="1"/>
    <col min="3586" max="3587" width="6.7109375" style="69" customWidth="1"/>
    <col min="3588" max="3588" width="12.85546875" style="69" customWidth="1"/>
    <col min="3589" max="3589" width="6" style="69" customWidth="1"/>
    <col min="3590" max="3590" width="14.140625" style="69" customWidth="1"/>
    <col min="3591" max="3591" width="0" style="69" hidden="1" customWidth="1"/>
    <col min="3592" max="3593" width="9.140625" style="69" customWidth="1"/>
    <col min="3594" max="3832" width="9.140625" style="69"/>
    <col min="3833" max="3833" width="50.85546875" style="69" customWidth="1"/>
    <col min="3834" max="3835" width="6.7109375" style="69" customWidth="1"/>
    <col min="3836" max="3836" width="12.85546875" style="69" customWidth="1"/>
    <col min="3837" max="3837" width="6" style="69" customWidth="1"/>
    <col min="3838" max="3839" width="14.140625" style="69" customWidth="1"/>
    <col min="3840" max="3840" width="9.140625" style="69"/>
    <col min="3841" max="3841" width="50.85546875" style="69" customWidth="1"/>
    <col min="3842" max="3843" width="6.7109375" style="69" customWidth="1"/>
    <col min="3844" max="3844" width="12.85546875" style="69" customWidth="1"/>
    <col min="3845" max="3845" width="6" style="69" customWidth="1"/>
    <col min="3846" max="3846" width="14.140625" style="69" customWidth="1"/>
    <col min="3847" max="3847" width="0" style="69" hidden="1" customWidth="1"/>
    <col min="3848" max="3849" width="9.140625" style="69" customWidth="1"/>
    <col min="3850" max="4088" width="9.140625" style="69"/>
    <col min="4089" max="4089" width="50.85546875" style="69" customWidth="1"/>
    <col min="4090" max="4091" width="6.7109375" style="69" customWidth="1"/>
    <col min="4092" max="4092" width="12.85546875" style="69" customWidth="1"/>
    <col min="4093" max="4093" width="6" style="69" customWidth="1"/>
    <col min="4094" max="4095" width="14.140625" style="69" customWidth="1"/>
    <col min="4096" max="4096" width="9.140625" style="69"/>
    <col min="4097" max="4097" width="50.85546875" style="69" customWidth="1"/>
    <col min="4098" max="4099" width="6.7109375" style="69" customWidth="1"/>
    <col min="4100" max="4100" width="12.85546875" style="69" customWidth="1"/>
    <col min="4101" max="4101" width="6" style="69" customWidth="1"/>
    <col min="4102" max="4102" width="14.140625" style="69" customWidth="1"/>
    <col min="4103" max="4103" width="0" style="69" hidden="1" customWidth="1"/>
    <col min="4104" max="4105" width="9.140625" style="69" customWidth="1"/>
    <col min="4106" max="4344" width="9.140625" style="69"/>
    <col min="4345" max="4345" width="50.85546875" style="69" customWidth="1"/>
    <col min="4346" max="4347" width="6.7109375" style="69" customWidth="1"/>
    <col min="4348" max="4348" width="12.85546875" style="69" customWidth="1"/>
    <col min="4349" max="4349" width="6" style="69" customWidth="1"/>
    <col min="4350" max="4351" width="14.140625" style="69" customWidth="1"/>
    <col min="4352" max="4352" width="9.140625" style="69"/>
    <col min="4353" max="4353" width="50.85546875" style="69" customWidth="1"/>
    <col min="4354" max="4355" width="6.7109375" style="69" customWidth="1"/>
    <col min="4356" max="4356" width="12.85546875" style="69" customWidth="1"/>
    <col min="4357" max="4357" width="6" style="69" customWidth="1"/>
    <col min="4358" max="4358" width="14.140625" style="69" customWidth="1"/>
    <col min="4359" max="4359" width="0" style="69" hidden="1" customWidth="1"/>
    <col min="4360" max="4361" width="9.140625" style="69" customWidth="1"/>
    <col min="4362" max="4600" width="9.140625" style="69"/>
    <col min="4601" max="4601" width="50.85546875" style="69" customWidth="1"/>
    <col min="4602" max="4603" width="6.7109375" style="69" customWidth="1"/>
    <col min="4604" max="4604" width="12.85546875" style="69" customWidth="1"/>
    <col min="4605" max="4605" width="6" style="69" customWidth="1"/>
    <col min="4606" max="4607" width="14.140625" style="69" customWidth="1"/>
    <col min="4608" max="4608" width="9.140625" style="69"/>
    <col min="4609" max="4609" width="50.85546875" style="69" customWidth="1"/>
    <col min="4610" max="4611" width="6.7109375" style="69" customWidth="1"/>
    <col min="4612" max="4612" width="12.85546875" style="69" customWidth="1"/>
    <col min="4613" max="4613" width="6" style="69" customWidth="1"/>
    <col min="4614" max="4614" width="14.140625" style="69" customWidth="1"/>
    <col min="4615" max="4615" width="0" style="69" hidden="1" customWidth="1"/>
    <col min="4616" max="4617" width="9.140625" style="69" customWidth="1"/>
    <col min="4618" max="4856" width="9.140625" style="69"/>
    <col min="4857" max="4857" width="50.85546875" style="69" customWidth="1"/>
    <col min="4858" max="4859" width="6.7109375" style="69" customWidth="1"/>
    <col min="4860" max="4860" width="12.85546875" style="69" customWidth="1"/>
    <col min="4861" max="4861" width="6" style="69" customWidth="1"/>
    <col min="4862" max="4863" width="14.140625" style="69" customWidth="1"/>
    <col min="4864" max="4864" width="9.140625" style="69"/>
    <col min="4865" max="4865" width="50.85546875" style="69" customWidth="1"/>
    <col min="4866" max="4867" width="6.7109375" style="69" customWidth="1"/>
    <col min="4868" max="4868" width="12.85546875" style="69" customWidth="1"/>
    <col min="4869" max="4869" width="6" style="69" customWidth="1"/>
    <col min="4870" max="4870" width="14.140625" style="69" customWidth="1"/>
    <col min="4871" max="4871" width="0" style="69" hidden="1" customWidth="1"/>
    <col min="4872" max="4873" width="9.140625" style="69" customWidth="1"/>
    <col min="4874" max="5112" width="9.140625" style="69"/>
    <col min="5113" max="5113" width="50.85546875" style="69" customWidth="1"/>
    <col min="5114" max="5115" width="6.7109375" style="69" customWidth="1"/>
    <col min="5116" max="5116" width="12.85546875" style="69" customWidth="1"/>
    <col min="5117" max="5117" width="6" style="69" customWidth="1"/>
    <col min="5118" max="5119" width="14.140625" style="69" customWidth="1"/>
    <col min="5120" max="5120" width="9.140625" style="69"/>
    <col min="5121" max="5121" width="50.85546875" style="69" customWidth="1"/>
    <col min="5122" max="5123" width="6.7109375" style="69" customWidth="1"/>
    <col min="5124" max="5124" width="12.85546875" style="69" customWidth="1"/>
    <col min="5125" max="5125" width="6" style="69" customWidth="1"/>
    <col min="5126" max="5126" width="14.140625" style="69" customWidth="1"/>
    <col min="5127" max="5127" width="0" style="69" hidden="1" customWidth="1"/>
    <col min="5128" max="5129" width="9.140625" style="69" customWidth="1"/>
    <col min="5130" max="5368" width="9.140625" style="69"/>
    <col min="5369" max="5369" width="50.85546875" style="69" customWidth="1"/>
    <col min="5370" max="5371" width="6.7109375" style="69" customWidth="1"/>
    <col min="5372" max="5372" width="12.85546875" style="69" customWidth="1"/>
    <col min="5373" max="5373" width="6" style="69" customWidth="1"/>
    <col min="5374" max="5375" width="14.140625" style="69" customWidth="1"/>
    <col min="5376" max="5376" width="9.140625" style="69"/>
    <col min="5377" max="5377" width="50.85546875" style="69" customWidth="1"/>
    <col min="5378" max="5379" width="6.7109375" style="69" customWidth="1"/>
    <col min="5380" max="5380" width="12.85546875" style="69" customWidth="1"/>
    <col min="5381" max="5381" width="6" style="69" customWidth="1"/>
    <col min="5382" max="5382" width="14.140625" style="69" customWidth="1"/>
    <col min="5383" max="5383" width="0" style="69" hidden="1" customWidth="1"/>
    <col min="5384" max="5385" width="9.140625" style="69" customWidth="1"/>
    <col min="5386" max="5624" width="9.140625" style="69"/>
    <col min="5625" max="5625" width="50.85546875" style="69" customWidth="1"/>
    <col min="5626" max="5627" width="6.7109375" style="69" customWidth="1"/>
    <col min="5628" max="5628" width="12.85546875" style="69" customWidth="1"/>
    <col min="5629" max="5629" width="6" style="69" customWidth="1"/>
    <col min="5630" max="5631" width="14.140625" style="69" customWidth="1"/>
    <col min="5632" max="5632" width="9.140625" style="69"/>
    <col min="5633" max="5633" width="50.85546875" style="69" customWidth="1"/>
    <col min="5634" max="5635" width="6.7109375" style="69" customWidth="1"/>
    <col min="5636" max="5636" width="12.85546875" style="69" customWidth="1"/>
    <col min="5637" max="5637" width="6" style="69" customWidth="1"/>
    <col min="5638" max="5638" width="14.140625" style="69" customWidth="1"/>
    <col min="5639" max="5639" width="0" style="69" hidden="1" customWidth="1"/>
    <col min="5640" max="5641" width="9.140625" style="69" customWidth="1"/>
    <col min="5642" max="5880" width="9.140625" style="69"/>
    <col min="5881" max="5881" width="50.85546875" style="69" customWidth="1"/>
    <col min="5882" max="5883" width="6.7109375" style="69" customWidth="1"/>
    <col min="5884" max="5884" width="12.85546875" style="69" customWidth="1"/>
    <col min="5885" max="5885" width="6" style="69" customWidth="1"/>
    <col min="5886" max="5887" width="14.140625" style="69" customWidth="1"/>
    <col min="5888" max="5888" width="9.140625" style="69"/>
    <col min="5889" max="5889" width="50.85546875" style="69" customWidth="1"/>
    <col min="5890" max="5891" width="6.7109375" style="69" customWidth="1"/>
    <col min="5892" max="5892" width="12.85546875" style="69" customWidth="1"/>
    <col min="5893" max="5893" width="6" style="69" customWidth="1"/>
    <col min="5894" max="5894" width="14.140625" style="69" customWidth="1"/>
    <col min="5895" max="5895" width="0" style="69" hidden="1" customWidth="1"/>
    <col min="5896" max="5897" width="9.140625" style="69" customWidth="1"/>
    <col min="5898" max="6136" width="9.140625" style="69"/>
    <col min="6137" max="6137" width="50.85546875" style="69" customWidth="1"/>
    <col min="6138" max="6139" width="6.7109375" style="69" customWidth="1"/>
    <col min="6140" max="6140" width="12.85546875" style="69" customWidth="1"/>
    <col min="6141" max="6141" width="6" style="69" customWidth="1"/>
    <col min="6142" max="6143" width="14.140625" style="69" customWidth="1"/>
    <col min="6144" max="6144" width="9.140625" style="69"/>
    <col min="6145" max="6145" width="50.85546875" style="69" customWidth="1"/>
    <col min="6146" max="6147" width="6.7109375" style="69" customWidth="1"/>
    <col min="6148" max="6148" width="12.85546875" style="69" customWidth="1"/>
    <col min="6149" max="6149" width="6" style="69" customWidth="1"/>
    <col min="6150" max="6150" width="14.140625" style="69" customWidth="1"/>
    <col min="6151" max="6151" width="0" style="69" hidden="1" customWidth="1"/>
    <col min="6152" max="6153" width="9.140625" style="69" customWidth="1"/>
    <col min="6154" max="6392" width="9.140625" style="69"/>
    <col min="6393" max="6393" width="50.85546875" style="69" customWidth="1"/>
    <col min="6394" max="6395" width="6.7109375" style="69" customWidth="1"/>
    <col min="6396" max="6396" width="12.85546875" style="69" customWidth="1"/>
    <col min="6397" max="6397" width="6" style="69" customWidth="1"/>
    <col min="6398" max="6399" width="14.140625" style="69" customWidth="1"/>
    <col min="6400" max="6400" width="9.140625" style="69"/>
    <col min="6401" max="6401" width="50.85546875" style="69" customWidth="1"/>
    <col min="6402" max="6403" width="6.7109375" style="69" customWidth="1"/>
    <col min="6404" max="6404" width="12.85546875" style="69" customWidth="1"/>
    <col min="6405" max="6405" width="6" style="69" customWidth="1"/>
    <col min="6406" max="6406" width="14.140625" style="69" customWidth="1"/>
    <col min="6407" max="6407" width="0" style="69" hidden="1" customWidth="1"/>
    <col min="6408" max="6409" width="9.140625" style="69" customWidth="1"/>
    <col min="6410" max="6648" width="9.140625" style="69"/>
    <col min="6649" max="6649" width="50.85546875" style="69" customWidth="1"/>
    <col min="6650" max="6651" width="6.7109375" style="69" customWidth="1"/>
    <col min="6652" max="6652" width="12.85546875" style="69" customWidth="1"/>
    <col min="6653" max="6653" width="6" style="69" customWidth="1"/>
    <col min="6654" max="6655" width="14.140625" style="69" customWidth="1"/>
    <col min="6656" max="6656" width="9.140625" style="69"/>
    <col min="6657" max="6657" width="50.85546875" style="69" customWidth="1"/>
    <col min="6658" max="6659" width="6.7109375" style="69" customWidth="1"/>
    <col min="6660" max="6660" width="12.85546875" style="69" customWidth="1"/>
    <col min="6661" max="6661" width="6" style="69" customWidth="1"/>
    <col min="6662" max="6662" width="14.140625" style="69" customWidth="1"/>
    <col min="6663" max="6663" width="0" style="69" hidden="1" customWidth="1"/>
    <col min="6664" max="6665" width="9.140625" style="69" customWidth="1"/>
    <col min="6666" max="6904" width="9.140625" style="69"/>
    <col min="6905" max="6905" width="50.85546875" style="69" customWidth="1"/>
    <col min="6906" max="6907" width="6.7109375" style="69" customWidth="1"/>
    <col min="6908" max="6908" width="12.85546875" style="69" customWidth="1"/>
    <col min="6909" max="6909" width="6" style="69" customWidth="1"/>
    <col min="6910" max="6911" width="14.140625" style="69" customWidth="1"/>
    <col min="6912" max="6912" width="9.140625" style="69"/>
    <col min="6913" max="6913" width="50.85546875" style="69" customWidth="1"/>
    <col min="6914" max="6915" width="6.7109375" style="69" customWidth="1"/>
    <col min="6916" max="6916" width="12.85546875" style="69" customWidth="1"/>
    <col min="6917" max="6917" width="6" style="69" customWidth="1"/>
    <col min="6918" max="6918" width="14.140625" style="69" customWidth="1"/>
    <col min="6919" max="6919" width="0" style="69" hidden="1" customWidth="1"/>
    <col min="6920" max="6921" width="9.140625" style="69" customWidth="1"/>
    <col min="6922" max="7160" width="9.140625" style="69"/>
    <col min="7161" max="7161" width="50.85546875" style="69" customWidth="1"/>
    <col min="7162" max="7163" width="6.7109375" style="69" customWidth="1"/>
    <col min="7164" max="7164" width="12.85546875" style="69" customWidth="1"/>
    <col min="7165" max="7165" width="6" style="69" customWidth="1"/>
    <col min="7166" max="7167" width="14.140625" style="69" customWidth="1"/>
    <col min="7168" max="7168" width="9.140625" style="69"/>
    <col min="7169" max="7169" width="50.85546875" style="69" customWidth="1"/>
    <col min="7170" max="7171" width="6.7109375" style="69" customWidth="1"/>
    <col min="7172" max="7172" width="12.85546875" style="69" customWidth="1"/>
    <col min="7173" max="7173" width="6" style="69" customWidth="1"/>
    <col min="7174" max="7174" width="14.140625" style="69" customWidth="1"/>
    <col min="7175" max="7175" width="0" style="69" hidden="1" customWidth="1"/>
    <col min="7176" max="7177" width="9.140625" style="69" customWidth="1"/>
    <col min="7178" max="7416" width="9.140625" style="69"/>
    <col min="7417" max="7417" width="50.85546875" style="69" customWidth="1"/>
    <col min="7418" max="7419" width="6.7109375" style="69" customWidth="1"/>
    <col min="7420" max="7420" width="12.85546875" style="69" customWidth="1"/>
    <col min="7421" max="7421" width="6" style="69" customWidth="1"/>
    <col min="7422" max="7423" width="14.140625" style="69" customWidth="1"/>
    <col min="7424" max="7424" width="9.140625" style="69"/>
    <col min="7425" max="7425" width="50.85546875" style="69" customWidth="1"/>
    <col min="7426" max="7427" width="6.7109375" style="69" customWidth="1"/>
    <col min="7428" max="7428" width="12.85546875" style="69" customWidth="1"/>
    <col min="7429" max="7429" width="6" style="69" customWidth="1"/>
    <col min="7430" max="7430" width="14.140625" style="69" customWidth="1"/>
    <col min="7431" max="7431" width="0" style="69" hidden="1" customWidth="1"/>
    <col min="7432" max="7433" width="9.140625" style="69" customWidth="1"/>
    <col min="7434" max="7672" width="9.140625" style="69"/>
    <col min="7673" max="7673" width="50.85546875" style="69" customWidth="1"/>
    <col min="7674" max="7675" width="6.7109375" style="69" customWidth="1"/>
    <col min="7676" max="7676" width="12.85546875" style="69" customWidth="1"/>
    <col min="7677" max="7677" width="6" style="69" customWidth="1"/>
    <col min="7678" max="7679" width="14.140625" style="69" customWidth="1"/>
    <col min="7680" max="7680" width="9.140625" style="69"/>
    <col min="7681" max="7681" width="50.85546875" style="69" customWidth="1"/>
    <col min="7682" max="7683" width="6.7109375" style="69" customWidth="1"/>
    <col min="7684" max="7684" width="12.85546875" style="69" customWidth="1"/>
    <col min="7685" max="7685" width="6" style="69" customWidth="1"/>
    <col min="7686" max="7686" width="14.140625" style="69" customWidth="1"/>
    <col min="7687" max="7687" width="0" style="69" hidden="1" customWidth="1"/>
    <col min="7688" max="7689" width="9.140625" style="69" customWidth="1"/>
    <col min="7690" max="7928" width="9.140625" style="69"/>
    <col min="7929" max="7929" width="50.85546875" style="69" customWidth="1"/>
    <col min="7930" max="7931" width="6.7109375" style="69" customWidth="1"/>
    <col min="7932" max="7932" width="12.85546875" style="69" customWidth="1"/>
    <col min="7933" max="7933" width="6" style="69" customWidth="1"/>
    <col min="7934" max="7935" width="14.140625" style="69" customWidth="1"/>
    <col min="7936" max="7936" width="9.140625" style="69"/>
    <col min="7937" max="7937" width="50.85546875" style="69" customWidth="1"/>
    <col min="7938" max="7939" width="6.7109375" style="69" customWidth="1"/>
    <col min="7940" max="7940" width="12.85546875" style="69" customWidth="1"/>
    <col min="7941" max="7941" width="6" style="69" customWidth="1"/>
    <col min="7942" max="7942" width="14.140625" style="69" customWidth="1"/>
    <col min="7943" max="7943" width="0" style="69" hidden="1" customWidth="1"/>
    <col min="7944" max="7945" width="9.140625" style="69" customWidth="1"/>
    <col min="7946" max="8184" width="9.140625" style="69"/>
    <col min="8185" max="8185" width="50.85546875" style="69" customWidth="1"/>
    <col min="8186" max="8187" width="6.7109375" style="69" customWidth="1"/>
    <col min="8188" max="8188" width="12.85546875" style="69" customWidth="1"/>
    <col min="8189" max="8189" width="6" style="69" customWidth="1"/>
    <col min="8190" max="8191" width="14.140625" style="69" customWidth="1"/>
    <col min="8192" max="8192" width="9.140625" style="69"/>
    <col min="8193" max="8193" width="50.85546875" style="69" customWidth="1"/>
    <col min="8194" max="8195" width="6.7109375" style="69" customWidth="1"/>
    <col min="8196" max="8196" width="12.85546875" style="69" customWidth="1"/>
    <col min="8197" max="8197" width="6" style="69" customWidth="1"/>
    <col min="8198" max="8198" width="14.140625" style="69" customWidth="1"/>
    <col min="8199" max="8199" width="0" style="69" hidden="1" customWidth="1"/>
    <col min="8200" max="8201" width="9.140625" style="69" customWidth="1"/>
    <col min="8202" max="8440" width="9.140625" style="69"/>
    <col min="8441" max="8441" width="50.85546875" style="69" customWidth="1"/>
    <col min="8442" max="8443" width="6.7109375" style="69" customWidth="1"/>
    <col min="8444" max="8444" width="12.85546875" style="69" customWidth="1"/>
    <col min="8445" max="8445" width="6" style="69" customWidth="1"/>
    <col min="8446" max="8447" width="14.140625" style="69" customWidth="1"/>
    <col min="8448" max="8448" width="9.140625" style="69"/>
    <col min="8449" max="8449" width="50.85546875" style="69" customWidth="1"/>
    <col min="8450" max="8451" width="6.7109375" style="69" customWidth="1"/>
    <col min="8452" max="8452" width="12.85546875" style="69" customWidth="1"/>
    <col min="8453" max="8453" width="6" style="69" customWidth="1"/>
    <col min="8454" max="8454" width="14.140625" style="69" customWidth="1"/>
    <col min="8455" max="8455" width="0" style="69" hidden="1" customWidth="1"/>
    <col min="8456" max="8457" width="9.140625" style="69" customWidth="1"/>
    <col min="8458" max="8696" width="9.140625" style="69"/>
    <col min="8697" max="8697" width="50.85546875" style="69" customWidth="1"/>
    <col min="8698" max="8699" width="6.7109375" style="69" customWidth="1"/>
    <col min="8700" max="8700" width="12.85546875" style="69" customWidth="1"/>
    <col min="8701" max="8701" width="6" style="69" customWidth="1"/>
    <col min="8702" max="8703" width="14.140625" style="69" customWidth="1"/>
    <col min="8704" max="8704" width="9.140625" style="69"/>
    <col min="8705" max="8705" width="50.85546875" style="69" customWidth="1"/>
    <col min="8706" max="8707" width="6.7109375" style="69" customWidth="1"/>
    <col min="8708" max="8708" width="12.85546875" style="69" customWidth="1"/>
    <col min="8709" max="8709" width="6" style="69" customWidth="1"/>
    <col min="8710" max="8710" width="14.140625" style="69" customWidth="1"/>
    <col min="8711" max="8711" width="0" style="69" hidden="1" customWidth="1"/>
    <col min="8712" max="8713" width="9.140625" style="69" customWidth="1"/>
    <col min="8714" max="8952" width="9.140625" style="69"/>
    <col min="8953" max="8953" width="50.85546875" style="69" customWidth="1"/>
    <col min="8954" max="8955" width="6.7109375" style="69" customWidth="1"/>
    <col min="8956" max="8956" width="12.85546875" style="69" customWidth="1"/>
    <col min="8957" max="8957" width="6" style="69" customWidth="1"/>
    <col min="8958" max="8959" width="14.140625" style="69" customWidth="1"/>
    <col min="8960" max="8960" width="9.140625" style="69"/>
    <col min="8961" max="8961" width="50.85546875" style="69" customWidth="1"/>
    <col min="8962" max="8963" width="6.7109375" style="69" customWidth="1"/>
    <col min="8964" max="8964" width="12.85546875" style="69" customWidth="1"/>
    <col min="8965" max="8965" width="6" style="69" customWidth="1"/>
    <col min="8966" max="8966" width="14.140625" style="69" customWidth="1"/>
    <col min="8967" max="8967" width="0" style="69" hidden="1" customWidth="1"/>
    <col min="8968" max="8969" width="9.140625" style="69" customWidth="1"/>
    <col min="8970" max="9208" width="9.140625" style="69"/>
    <col min="9209" max="9209" width="50.85546875" style="69" customWidth="1"/>
    <col min="9210" max="9211" width="6.7109375" style="69" customWidth="1"/>
    <col min="9212" max="9212" width="12.85546875" style="69" customWidth="1"/>
    <col min="9213" max="9213" width="6" style="69" customWidth="1"/>
    <col min="9214" max="9215" width="14.140625" style="69" customWidth="1"/>
    <col min="9216" max="9216" width="9.140625" style="69"/>
    <col min="9217" max="9217" width="50.85546875" style="69" customWidth="1"/>
    <col min="9218" max="9219" width="6.7109375" style="69" customWidth="1"/>
    <col min="9220" max="9220" width="12.85546875" style="69" customWidth="1"/>
    <col min="9221" max="9221" width="6" style="69" customWidth="1"/>
    <col min="9222" max="9222" width="14.140625" style="69" customWidth="1"/>
    <col min="9223" max="9223" width="0" style="69" hidden="1" customWidth="1"/>
    <col min="9224" max="9225" width="9.140625" style="69" customWidth="1"/>
    <col min="9226" max="9464" width="9.140625" style="69"/>
    <col min="9465" max="9465" width="50.85546875" style="69" customWidth="1"/>
    <col min="9466" max="9467" width="6.7109375" style="69" customWidth="1"/>
    <col min="9468" max="9468" width="12.85546875" style="69" customWidth="1"/>
    <col min="9469" max="9469" width="6" style="69" customWidth="1"/>
    <col min="9470" max="9471" width="14.140625" style="69" customWidth="1"/>
    <col min="9472" max="9472" width="9.140625" style="69"/>
    <col min="9473" max="9473" width="50.85546875" style="69" customWidth="1"/>
    <col min="9474" max="9475" width="6.7109375" style="69" customWidth="1"/>
    <col min="9476" max="9476" width="12.85546875" style="69" customWidth="1"/>
    <col min="9477" max="9477" width="6" style="69" customWidth="1"/>
    <col min="9478" max="9478" width="14.140625" style="69" customWidth="1"/>
    <col min="9479" max="9479" width="0" style="69" hidden="1" customWidth="1"/>
    <col min="9480" max="9481" width="9.140625" style="69" customWidth="1"/>
    <col min="9482" max="9720" width="9.140625" style="69"/>
    <col min="9721" max="9721" width="50.85546875" style="69" customWidth="1"/>
    <col min="9722" max="9723" width="6.7109375" style="69" customWidth="1"/>
    <col min="9724" max="9724" width="12.85546875" style="69" customWidth="1"/>
    <col min="9725" max="9725" width="6" style="69" customWidth="1"/>
    <col min="9726" max="9727" width="14.140625" style="69" customWidth="1"/>
    <col min="9728" max="9728" width="9.140625" style="69"/>
    <col min="9729" max="9729" width="50.85546875" style="69" customWidth="1"/>
    <col min="9730" max="9731" width="6.7109375" style="69" customWidth="1"/>
    <col min="9732" max="9732" width="12.85546875" style="69" customWidth="1"/>
    <col min="9733" max="9733" width="6" style="69" customWidth="1"/>
    <col min="9734" max="9734" width="14.140625" style="69" customWidth="1"/>
    <col min="9735" max="9735" width="0" style="69" hidden="1" customWidth="1"/>
    <col min="9736" max="9737" width="9.140625" style="69" customWidth="1"/>
    <col min="9738" max="9976" width="9.140625" style="69"/>
    <col min="9977" max="9977" width="50.85546875" style="69" customWidth="1"/>
    <col min="9978" max="9979" width="6.7109375" style="69" customWidth="1"/>
    <col min="9980" max="9980" width="12.85546875" style="69" customWidth="1"/>
    <col min="9981" max="9981" width="6" style="69" customWidth="1"/>
    <col min="9982" max="9983" width="14.140625" style="69" customWidth="1"/>
    <col min="9984" max="9984" width="9.140625" style="69"/>
    <col min="9985" max="9985" width="50.85546875" style="69" customWidth="1"/>
    <col min="9986" max="9987" width="6.7109375" style="69" customWidth="1"/>
    <col min="9988" max="9988" width="12.85546875" style="69" customWidth="1"/>
    <col min="9989" max="9989" width="6" style="69" customWidth="1"/>
    <col min="9990" max="9990" width="14.140625" style="69" customWidth="1"/>
    <col min="9991" max="9991" width="0" style="69" hidden="1" customWidth="1"/>
    <col min="9992" max="9993" width="9.140625" style="69" customWidth="1"/>
    <col min="9994" max="10232" width="9.140625" style="69"/>
    <col min="10233" max="10233" width="50.85546875" style="69" customWidth="1"/>
    <col min="10234" max="10235" width="6.7109375" style="69" customWidth="1"/>
    <col min="10236" max="10236" width="12.85546875" style="69" customWidth="1"/>
    <col min="10237" max="10237" width="6" style="69" customWidth="1"/>
    <col min="10238" max="10239" width="14.140625" style="69" customWidth="1"/>
    <col min="10240" max="10240" width="9.140625" style="69"/>
    <col min="10241" max="10241" width="50.85546875" style="69" customWidth="1"/>
    <col min="10242" max="10243" width="6.7109375" style="69" customWidth="1"/>
    <col min="10244" max="10244" width="12.85546875" style="69" customWidth="1"/>
    <col min="10245" max="10245" width="6" style="69" customWidth="1"/>
    <col min="10246" max="10246" width="14.140625" style="69" customWidth="1"/>
    <col min="10247" max="10247" width="0" style="69" hidden="1" customWidth="1"/>
    <col min="10248" max="10249" width="9.140625" style="69" customWidth="1"/>
    <col min="10250" max="10488" width="9.140625" style="69"/>
    <col min="10489" max="10489" width="50.85546875" style="69" customWidth="1"/>
    <col min="10490" max="10491" width="6.7109375" style="69" customWidth="1"/>
    <col min="10492" max="10492" width="12.85546875" style="69" customWidth="1"/>
    <col min="10493" max="10493" width="6" style="69" customWidth="1"/>
    <col min="10494" max="10495" width="14.140625" style="69" customWidth="1"/>
    <col min="10496" max="10496" width="9.140625" style="69"/>
    <col min="10497" max="10497" width="50.85546875" style="69" customWidth="1"/>
    <col min="10498" max="10499" width="6.7109375" style="69" customWidth="1"/>
    <col min="10500" max="10500" width="12.85546875" style="69" customWidth="1"/>
    <col min="10501" max="10501" width="6" style="69" customWidth="1"/>
    <col min="10502" max="10502" width="14.140625" style="69" customWidth="1"/>
    <col min="10503" max="10503" width="0" style="69" hidden="1" customWidth="1"/>
    <col min="10504" max="10505" width="9.140625" style="69" customWidth="1"/>
    <col min="10506" max="10744" width="9.140625" style="69"/>
    <col min="10745" max="10745" width="50.85546875" style="69" customWidth="1"/>
    <col min="10746" max="10747" width="6.7109375" style="69" customWidth="1"/>
    <col min="10748" max="10748" width="12.85546875" style="69" customWidth="1"/>
    <col min="10749" max="10749" width="6" style="69" customWidth="1"/>
    <col min="10750" max="10751" width="14.140625" style="69" customWidth="1"/>
    <col min="10752" max="10752" width="9.140625" style="69"/>
    <col min="10753" max="10753" width="50.85546875" style="69" customWidth="1"/>
    <col min="10754" max="10755" width="6.7109375" style="69" customWidth="1"/>
    <col min="10756" max="10756" width="12.85546875" style="69" customWidth="1"/>
    <col min="10757" max="10757" width="6" style="69" customWidth="1"/>
    <col min="10758" max="10758" width="14.140625" style="69" customWidth="1"/>
    <col min="10759" max="10759" width="0" style="69" hidden="1" customWidth="1"/>
    <col min="10760" max="10761" width="9.140625" style="69" customWidth="1"/>
    <col min="10762" max="11000" width="9.140625" style="69"/>
    <col min="11001" max="11001" width="50.85546875" style="69" customWidth="1"/>
    <col min="11002" max="11003" width="6.7109375" style="69" customWidth="1"/>
    <col min="11004" max="11004" width="12.85546875" style="69" customWidth="1"/>
    <col min="11005" max="11005" width="6" style="69" customWidth="1"/>
    <col min="11006" max="11007" width="14.140625" style="69" customWidth="1"/>
    <col min="11008" max="11008" width="9.140625" style="69"/>
    <col min="11009" max="11009" width="50.85546875" style="69" customWidth="1"/>
    <col min="11010" max="11011" width="6.7109375" style="69" customWidth="1"/>
    <col min="11012" max="11012" width="12.85546875" style="69" customWidth="1"/>
    <col min="11013" max="11013" width="6" style="69" customWidth="1"/>
    <col min="11014" max="11014" width="14.140625" style="69" customWidth="1"/>
    <col min="11015" max="11015" width="0" style="69" hidden="1" customWidth="1"/>
    <col min="11016" max="11017" width="9.140625" style="69" customWidth="1"/>
    <col min="11018" max="11256" width="9.140625" style="69"/>
    <col min="11257" max="11257" width="50.85546875" style="69" customWidth="1"/>
    <col min="11258" max="11259" width="6.7109375" style="69" customWidth="1"/>
    <col min="11260" max="11260" width="12.85546875" style="69" customWidth="1"/>
    <col min="11261" max="11261" width="6" style="69" customWidth="1"/>
    <col min="11262" max="11263" width="14.140625" style="69" customWidth="1"/>
    <col min="11264" max="11264" width="9.140625" style="69"/>
    <col min="11265" max="11265" width="50.85546875" style="69" customWidth="1"/>
    <col min="11266" max="11267" width="6.7109375" style="69" customWidth="1"/>
    <col min="11268" max="11268" width="12.85546875" style="69" customWidth="1"/>
    <col min="11269" max="11269" width="6" style="69" customWidth="1"/>
    <col min="11270" max="11270" width="14.140625" style="69" customWidth="1"/>
    <col min="11271" max="11271" width="0" style="69" hidden="1" customWidth="1"/>
    <col min="11272" max="11273" width="9.140625" style="69" customWidth="1"/>
    <col min="11274" max="11512" width="9.140625" style="69"/>
    <col min="11513" max="11513" width="50.85546875" style="69" customWidth="1"/>
    <col min="11514" max="11515" width="6.7109375" style="69" customWidth="1"/>
    <col min="11516" max="11516" width="12.85546875" style="69" customWidth="1"/>
    <col min="11517" max="11517" width="6" style="69" customWidth="1"/>
    <col min="11518" max="11519" width="14.140625" style="69" customWidth="1"/>
    <col min="11520" max="11520" width="9.140625" style="69"/>
    <col min="11521" max="11521" width="50.85546875" style="69" customWidth="1"/>
    <col min="11522" max="11523" width="6.7109375" style="69" customWidth="1"/>
    <col min="11524" max="11524" width="12.85546875" style="69" customWidth="1"/>
    <col min="11525" max="11525" width="6" style="69" customWidth="1"/>
    <col min="11526" max="11526" width="14.140625" style="69" customWidth="1"/>
    <col min="11527" max="11527" width="0" style="69" hidden="1" customWidth="1"/>
    <col min="11528" max="11529" width="9.140625" style="69" customWidth="1"/>
    <col min="11530" max="11768" width="9.140625" style="69"/>
    <col min="11769" max="11769" width="50.85546875" style="69" customWidth="1"/>
    <col min="11770" max="11771" width="6.7109375" style="69" customWidth="1"/>
    <col min="11772" max="11772" width="12.85546875" style="69" customWidth="1"/>
    <col min="11773" max="11773" width="6" style="69" customWidth="1"/>
    <col min="11774" max="11775" width="14.140625" style="69" customWidth="1"/>
    <col min="11776" max="11776" width="9.140625" style="69"/>
    <col min="11777" max="11777" width="50.85546875" style="69" customWidth="1"/>
    <col min="11778" max="11779" width="6.7109375" style="69" customWidth="1"/>
    <col min="11780" max="11780" width="12.85546875" style="69" customWidth="1"/>
    <col min="11781" max="11781" width="6" style="69" customWidth="1"/>
    <col min="11782" max="11782" width="14.140625" style="69" customWidth="1"/>
    <col min="11783" max="11783" width="0" style="69" hidden="1" customWidth="1"/>
    <col min="11784" max="11785" width="9.140625" style="69" customWidth="1"/>
    <col min="11786" max="12024" width="9.140625" style="69"/>
    <col min="12025" max="12025" width="50.85546875" style="69" customWidth="1"/>
    <col min="12026" max="12027" width="6.7109375" style="69" customWidth="1"/>
    <col min="12028" max="12028" width="12.85546875" style="69" customWidth="1"/>
    <col min="12029" max="12029" width="6" style="69" customWidth="1"/>
    <col min="12030" max="12031" width="14.140625" style="69" customWidth="1"/>
    <col min="12032" max="12032" width="9.140625" style="69"/>
    <col min="12033" max="12033" width="50.85546875" style="69" customWidth="1"/>
    <col min="12034" max="12035" width="6.7109375" style="69" customWidth="1"/>
    <col min="12036" max="12036" width="12.85546875" style="69" customWidth="1"/>
    <col min="12037" max="12037" width="6" style="69" customWidth="1"/>
    <col min="12038" max="12038" width="14.140625" style="69" customWidth="1"/>
    <col min="12039" max="12039" width="0" style="69" hidden="1" customWidth="1"/>
    <col min="12040" max="12041" width="9.140625" style="69" customWidth="1"/>
    <col min="12042" max="12280" width="9.140625" style="69"/>
    <col min="12281" max="12281" width="50.85546875" style="69" customWidth="1"/>
    <col min="12282" max="12283" width="6.7109375" style="69" customWidth="1"/>
    <col min="12284" max="12284" width="12.85546875" style="69" customWidth="1"/>
    <col min="12285" max="12285" width="6" style="69" customWidth="1"/>
    <col min="12286" max="12287" width="14.140625" style="69" customWidth="1"/>
    <col min="12288" max="12288" width="9.140625" style="69"/>
    <col min="12289" max="12289" width="50.85546875" style="69" customWidth="1"/>
    <col min="12290" max="12291" width="6.7109375" style="69" customWidth="1"/>
    <col min="12292" max="12292" width="12.85546875" style="69" customWidth="1"/>
    <col min="12293" max="12293" width="6" style="69" customWidth="1"/>
    <col min="12294" max="12294" width="14.140625" style="69" customWidth="1"/>
    <col min="12295" max="12295" width="0" style="69" hidden="1" customWidth="1"/>
    <col min="12296" max="12297" width="9.140625" style="69" customWidth="1"/>
    <col min="12298" max="12536" width="9.140625" style="69"/>
    <col min="12537" max="12537" width="50.85546875" style="69" customWidth="1"/>
    <col min="12538" max="12539" width="6.7109375" style="69" customWidth="1"/>
    <col min="12540" max="12540" width="12.85546875" style="69" customWidth="1"/>
    <col min="12541" max="12541" width="6" style="69" customWidth="1"/>
    <col min="12542" max="12543" width="14.140625" style="69" customWidth="1"/>
    <col min="12544" max="12544" width="9.140625" style="69"/>
    <col min="12545" max="12545" width="50.85546875" style="69" customWidth="1"/>
    <col min="12546" max="12547" width="6.7109375" style="69" customWidth="1"/>
    <col min="12548" max="12548" width="12.85546875" style="69" customWidth="1"/>
    <col min="12549" max="12549" width="6" style="69" customWidth="1"/>
    <col min="12550" max="12550" width="14.140625" style="69" customWidth="1"/>
    <col min="12551" max="12551" width="0" style="69" hidden="1" customWidth="1"/>
    <col min="12552" max="12553" width="9.140625" style="69" customWidth="1"/>
    <col min="12554" max="12792" width="9.140625" style="69"/>
    <col min="12793" max="12793" width="50.85546875" style="69" customWidth="1"/>
    <col min="12794" max="12795" width="6.7109375" style="69" customWidth="1"/>
    <col min="12796" max="12796" width="12.85546875" style="69" customWidth="1"/>
    <col min="12797" max="12797" width="6" style="69" customWidth="1"/>
    <col min="12798" max="12799" width="14.140625" style="69" customWidth="1"/>
    <col min="12800" max="12800" width="9.140625" style="69"/>
    <col min="12801" max="12801" width="50.85546875" style="69" customWidth="1"/>
    <col min="12802" max="12803" width="6.7109375" style="69" customWidth="1"/>
    <col min="12804" max="12804" width="12.85546875" style="69" customWidth="1"/>
    <col min="12805" max="12805" width="6" style="69" customWidth="1"/>
    <col min="12806" max="12806" width="14.140625" style="69" customWidth="1"/>
    <col min="12807" max="12807" width="0" style="69" hidden="1" customWidth="1"/>
    <col min="12808" max="12809" width="9.140625" style="69" customWidth="1"/>
    <col min="12810" max="13048" width="9.140625" style="69"/>
    <col min="13049" max="13049" width="50.85546875" style="69" customWidth="1"/>
    <col min="13050" max="13051" width="6.7109375" style="69" customWidth="1"/>
    <col min="13052" max="13052" width="12.85546875" style="69" customWidth="1"/>
    <col min="13053" max="13053" width="6" style="69" customWidth="1"/>
    <col min="13054" max="13055" width="14.140625" style="69" customWidth="1"/>
    <col min="13056" max="13056" width="9.140625" style="69"/>
    <col min="13057" max="13057" width="50.85546875" style="69" customWidth="1"/>
    <col min="13058" max="13059" width="6.7109375" style="69" customWidth="1"/>
    <col min="13060" max="13060" width="12.85546875" style="69" customWidth="1"/>
    <col min="13061" max="13061" width="6" style="69" customWidth="1"/>
    <col min="13062" max="13062" width="14.140625" style="69" customWidth="1"/>
    <col min="13063" max="13063" width="0" style="69" hidden="1" customWidth="1"/>
    <col min="13064" max="13065" width="9.140625" style="69" customWidth="1"/>
    <col min="13066" max="13304" width="9.140625" style="69"/>
    <col min="13305" max="13305" width="50.85546875" style="69" customWidth="1"/>
    <col min="13306" max="13307" width="6.7109375" style="69" customWidth="1"/>
    <col min="13308" max="13308" width="12.85546875" style="69" customWidth="1"/>
    <col min="13309" max="13309" width="6" style="69" customWidth="1"/>
    <col min="13310" max="13311" width="14.140625" style="69" customWidth="1"/>
    <col min="13312" max="13312" width="9.140625" style="69"/>
    <col min="13313" max="13313" width="50.85546875" style="69" customWidth="1"/>
    <col min="13314" max="13315" width="6.7109375" style="69" customWidth="1"/>
    <col min="13316" max="13316" width="12.85546875" style="69" customWidth="1"/>
    <col min="13317" max="13317" width="6" style="69" customWidth="1"/>
    <col min="13318" max="13318" width="14.140625" style="69" customWidth="1"/>
    <col min="13319" max="13319" width="0" style="69" hidden="1" customWidth="1"/>
    <col min="13320" max="13321" width="9.140625" style="69" customWidth="1"/>
    <col min="13322" max="13560" width="9.140625" style="69"/>
    <col min="13561" max="13561" width="50.85546875" style="69" customWidth="1"/>
    <col min="13562" max="13563" width="6.7109375" style="69" customWidth="1"/>
    <col min="13564" max="13564" width="12.85546875" style="69" customWidth="1"/>
    <col min="13565" max="13565" width="6" style="69" customWidth="1"/>
    <col min="13566" max="13567" width="14.140625" style="69" customWidth="1"/>
    <col min="13568" max="13568" width="9.140625" style="69"/>
    <col min="13569" max="13569" width="50.85546875" style="69" customWidth="1"/>
    <col min="13570" max="13571" width="6.7109375" style="69" customWidth="1"/>
    <col min="13572" max="13572" width="12.85546875" style="69" customWidth="1"/>
    <col min="13573" max="13573" width="6" style="69" customWidth="1"/>
    <col min="13574" max="13574" width="14.140625" style="69" customWidth="1"/>
    <col min="13575" max="13575" width="0" style="69" hidden="1" customWidth="1"/>
    <col min="13576" max="13577" width="9.140625" style="69" customWidth="1"/>
    <col min="13578" max="13816" width="9.140625" style="69"/>
    <col min="13817" max="13817" width="50.85546875" style="69" customWidth="1"/>
    <col min="13818" max="13819" width="6.7109375" style="69" customWidth="1"/>
    <col min="13820" max="13820" width="12.85546875" style="69" customWidth="1"/>
    <col min="13821" max="13821" width="6" style="69" customWidth="1"/>
    <col min="13822" max="13823" width="14.140625" style="69" customWidth="1"/>
    <col min="13824" max="13824" width="9.140625" style="69"/>
    <col min="13825" max="13825" width="50.85546875" style="69" customWidth="1"/>
    <col min="13826" max="13827" width="6.7109375" style="69" customWidth="1"/>
    <col min="13828" max="13828" width="12.85546875" style="69" customWidth="1"/>
    <col min="13829" max="13829" width="6" style="69" customWidth="1"/>
    <col min="13830" max="13830" width="14.140625" style="69" customWidth="1"/>
    <col min="13831" max="13831" width="0" style="69" hidden="1" customWidth="1"/>
    <col min="13832" max="13833" width="9.140625" style="69" customWidth="1"/>
    <col min="13834" max="14072" width="9.140625" style="69"/>
    <col min="14073" max="14073" width="50.85546875" style="69" customWidth="1"/>
    <col min="14074" max="14075" width="6.7109375" style="69" customWidth="1"/>
    <col min="14076" max="14076" width="12.85546875" style="69" customWidth="1"/>
    <col min="14077" max="14077" width="6" style="69" customWidth="1"/>
    <col min="14078" max="14079" width="14.140625" style="69" customWidth="1"/>
    <col min="14080" max="14080" width="9.140625" style="69"/>
    <col min="14081" max="14081" width="50.85546875" style="69" customWidth="1"/>
    <col min="14082" max="14083" width="6.7109375" style="69" customWidth="1"/>
    <col min="14084" max="14084" width="12.85546875" style="69" customWidth="1"/>
    <col min="14085" max="14085" width="6" style="69" customWidth="1"/>
    <col min="14086" max="14086" width="14.140625" style="69" customWidth="1"/>
    <col min="14087" max="14087" width="0" style="69" hidden="1" customWidth="1"/>
    <col min="14088" max="14089" width="9.140625" style="69" customWidth="1"/>
    <col min="14090" max="14328" width="9.140625" style="69"/>
    <col min="14329" max="14329" width="50.85546875" style="69" customWidth="1"/>
    <col min="14330" max="14331" width="6.7109375" style="69" customWidth="1"/>
    <col min="14332" max="14332" width="12.85546875" style="69" customWidth="1"/>
    <col min="14333" max="14333" width="6" style="69" customWidth="1"/>
    <col min="14334" max="14335" width="14.140625" style="69" customWidth="1"/>
    <col min="14336" max="14336" width="9.140625" style="69"/>
    <col min="14337" max="14337" width="50.85546875" style="69" customWidth="1"/>
    <col min="14338" max="14339" width="6.7109375" style="69" customWidth="1"/>
    <col min="14340" max="14340" width="12.85546875" style="69" customWidth="1"/>
    <col min="14341" max="14341" width="6" style="69" customWidth="1"/>
    <col min="14342" max="14342" width="14.140625" style="69" customWidth="1"/>
    <col min="14343" max="14343" width="0" style="69" hidden="1" customWidth="1"/>
    <col min="14344" max="14345" width="9.140625" style="69" customWidth="1"/>
    <col min="14346" max="14584" width="9.140625" style="69"/>
    <col min="14585" max="14585" width="50.85546875" style="69" customWidth="1"/>
    <col min="14586" max="14587" width="6.7109375" style="69" customWidth="1"/>
    <col min="14588" max="14588" width="12.85546875" style="69" customWidth="1"/>
    <col min="14589" max="14589" width="6" style="69" customWidth="1"/>
    <col min="14590" max="14591" width="14.140625" style="69" customWidth="1"/>
    <col min="14592" max="14592" width="9.140625" style="69"/>
    <col min="14593" max="14593" width="50.85546875" style="69" customWidth="1"/>
    <col min="14594" max="14595" width="6.7109375" style="69" customWidth="1"/>
    <col min="14596" max="14596" width="12.85546875" style="69" customWidth="1"/>
    <col min="14597" max="14597" width="6" style="69" customWidth="1"/>
    <col min="14598" max="14598" width="14.140625" style="69" customWidth="1"/>
    <col min="14599" max="14599" width="0" style="69" hidden="1" customWidth="1"/>
    <col min="14600" max="14601" width="9.140625" style="69" customWidth="1"/>
    <col min="14602" max="14840" width="9.140625" style="69"/>
    <col min="14841" max="14841" width="50.85546875" style="69" customWidth="1"/>
    <col min="14842" max="14843" width="6.7109375" style="69" customWidth="1"/>
    <col min="14844" max="14844" width="12.85546875" style="69" customWidth="1"/>
    <col min="14845" max="14845" width="6" style="69" customWidth="1"/>
    <col min="14846" max="14847" width="14.140625" style="69" customWidth="1"/>
    <col min="14848" max="14848" width="9.140625" style="69"/>
    <col min="14849" max="14849" width="50.85546875" style="69" customWidth="1"/>
    <col min="14850" max="14851" width="6.7109375" style="69" customWidth="1"/>
    <col min="14852" max="14852" width="12.85546875" style="69" customWidth="1"/>
    <col min="14853" max="14853" width="6" style="69" customWidth="1"/>
    <col min="14854" max="14854" width="14.140625" style="69" customWidth="1"/>
    <col min="14855" max="14855" width="0" style="69" hidden="1" customWidth="1"/>
    <col min="14856" max="14857" width="9.140625" style="69" customWidth="1"/>
    <col min="14858" max="15096" width="9.140625" style="69"/>
    <col min="15097" max="15097" width="50.85546875" style="69" customWidth="1"/>
    <col min="15098" max="15099" width="6.7109375" style="69" customWidth="1"/>
    <col min="15100" max="15100" width="12.85546875" style="69" customWidth="1"/>
    <col min="15101" max="15101" width="6" style="69" customWidth="1"/>
    <col min="15102" max="15103" width="14.140625" style="69" customWidth="1"/>
    <col min="15104" max="15104" width="9.140625" style="69"/>
    <col min="15105" max="15105" width="50.85546875" style="69" customWidth="1"/>
    <col min="15106" max="15107" width="6.7109375" style="69" customWidth="1"/>
    <col min="15108" max="15108" width="12.85546875" style="69" customWidth="1"/>
    <col min="15109" max="15109" width="6" style="69" customWidth="1"/>
    <col min="15110" max="15110" width="14.140625" style="69" customWidth="1"/>
    <col min="15111" max="15111" width="0" style="69" hidden="1" customWidth="1"/>
    <col min="15112" max="15113" width="9.140625" style="69" customWidth="1"/>
    <col min="15114" max="15352" width="9.140625" style="69"/>
    <col min="15353" max="15353" width="50.85546875" style="69" customWidth="1"/>
    <col min="15354" max="15355" width="6.7109375" style="69" customWidth="1"/>
    <col min="15356" max="15356" width="12.85546875" style="69" customWidth="1"/>
    <col min="15357" max="15357" width="6" style="69" customWidth="1"/>
    <col min="15358" max="15359" width="14.140625" style="69" customWidth="1"/>
    <col min="15360" max="15360" width="9.140625" style="69"/>
    <col min="15361" max="15361" width="50.85546875" style="69" customWidth="1"/>
    <col min="15362" max="15363" width="6.7109375" style="69" customWidth="1"/>
    <col min="15364" max="15364" width="12.85546875" style="69" customWidth="1"/>
    <col min="15365" max="15365" width="6" style="69" customWidth="1"/>
    <col min="15366" max="15366" width="14.140625" style="69" customWidth="1"/>
    <col min="15367" max="15367" width="0" style="69" hidden="1" customWidth="1"/>
    <col min="15368" max="15369" width="9.140625" style="69" customWidth="1"/>
    <col min="15370" max="15608" width="9.140625" style="69"/>
    <col min="15609" max="15609" width="50.85546875" style="69" customWidth="1"/>
    <col min="15610" max="15611" width="6.7109375" style="69" customWidth="1"/>
    <col min="15612" max="15612" width="12.85546875" style="69" customWidth="1"/>
    <col min="15613" max="15613" width="6" style="69" customWidth="1"/>
    <col min="15614" max="15615" width="14.140625" style="69" customWidth="1"/>
    <col min="15616" max="15616" width="9.140625" style="69"/>
    <col min="15617" max="15617" width="50.85546875" style="69" customWidth="1"/>
    <col min="15618" max="15619" width="6.7109375" style="69" customWidth="1"/>
    <col min="15620" max="15620" width="12.85546875" style="69" customWidth="1"/>
    <col min="15621" max="15621" width="6" style="69" customWidth="1"/>
    <col min="15622" max="15622" width="14.140625" style="69" customWidth="1"/>
    <col min="15623" max="15623" width="0" style="69" hidden="1" customWidth="1"/>
    <col min="15624" max="15625" width="9.140625" style="69" customWidth="1"/>
    <col min="15626" max="15864" width="9.140625" style="69"/>
    <col min="15865" max="15865" width="50.85546875" style="69" customWidth="1"/>
    <col min="15866" max="15867" width="6.7109375" style="69" customWidth="1"/>
    <col min="15868" max="15868" width="12.85546875" style="69" customWidth="1"/>
    <col min="15869" max="15869" width="6" style="69" customWidth="1"/>
    <col min="15870" max="15871" width="14.140625" style="69" customWidth="1"/>
    <col min="15872" max="15872" width="9.140625" style="69"/>
    <col min="15873" max="15873" width="50.85546875" style="69" customWidth="1"/>
    <col min="15874" max="15875" width="6.7109375" style="69" customWidth="1"/>
    <col min="15876" max="15876" width="12.85546875" style="69" customWidth="1"/>
    <col min="15877" max="15877" width="6" style="69" customWidth="1"/>
    <col min="15878" max="15878" width="14.140625" style="69" customWidth="1"/>
    <col min="15879" max="15879" width="0" style="69" hidden="1" customWidth="1"/>
    <col min="15880" max="15881" width="9.140625" style="69" customWidth="1"/>
    <col min="15882" max="16120" width="9.140625" style="69"/>
    <col min="16121" max="16121" width="50.85546875" style="69" customWidth="1"/>
    <col min="16122" max="16123" width="6.7109375" style="69" customWidth="1"/>
    <col min="16124" max="16124" width="12.85546875" style="69" customWidth="1"/>
    <col min="16125" max="16125" width="6" style="69" customWidth="1"/>
    <col min="16126" max="16127" width="14.140625" style="69" customWidth="1"/>
    <col min="16128" max="16128" width="9.140625" style="69"/>
    <col min="16129" max="16129" width="50.85546875" style="69" customWidth="1"/>
    <col min="16130" max="16131" width="6.7109375" style="69" customWidth="1"/>
    <col min="16132" max="16132" width="12.85546875" style="69" customWidth="1"/>
    <col min="16133" max="16133" width="6" style="69" customWidth="1"/>
    <col min="16134" max="16134" width="14.140625" style="69" customWidth="1"/>
    <col min="16135" max="16135" width="0" style="69" hidden="1" customWidth="1"/>
    <col min="16136" max="16137" width="9.140625" style="69" customWidth="1"/>
    <col min="16138" max="16376" width="9.140625" style="69"/>
    <col min="16377" max="16377" width="50.85546875" style="69" customWidth="1"/>
    <col min="16378" max="16379" width="6.7109375" style="69" customWidth="1"/>
    <col min="16380" max="16380" width="12.85546875" style="69" customWidth="1"/>
    <col min="16381" max="16381" width="6" style="69" customWidth="1"/>
    <col min="16382" max="16383" width="14.140625" style="69" customWidth="1"/>
    <col min="16384" max="16384" width="9.140625" style="69"/>
  </cols>
  <sheetData>
    <row r="1" spans="1:256" x14ac:dyDescent="0.2">
      <c r="A1" s="319" t="s">
        <v>464</v>
      </c>
      <c r="B1" s="319"/>
      <c r="C1" s="319"/>
      <c r="D1" s="319"/>
      <c r="E1" s="319"/>
      <c r="F1" s="319"/>
      <c r="G1" s="69"/>
    </row>
    <row r="2" spans="1:256" x14ac:dyDescent="0.2">
      <c r="A2" s="319" t="s">
        <v>184</v>
      </c>
      <c r="B2" s="319"/>
      <c r="C2" s="319"/>
      <c r="D2" s="319"/>
      <c r="E2" s="319"/>
      <c r="F2" s="319"/>
      <c r="G2" s="69"/>
    </row>
    <row r="3" spans="1:256" x14ac:dyDescent="0.2">
      <c r="A3" s="319" t="s">
        <v>541</v>
      </c>
      <c r="B3" s="319"/>
      <c r="C3" s="319"/>
      <c r="D3" s="319"/>
      <c r="E3" s="319"/>
      <c r="F3" s="319"/>
      <c r="G3" s="69"/>
    </row>
    <row r="4" spans="1:256" x14ac:dyDescent="0.2">
      <c r="A4" s="319" t="s">
        <v>185</v>
      </c>
      <c r="B4" s="319"/>
      <c r="C4" s="319"/>
      <c r="D4" s="319"/>
      <c r="E4" s="319"/>
      <c r="F4" s="319"/>
      <c r="G4" s="69"/>
    </row>
    <row r="5" spans="1:256" x14ac:dyDescent="0.2">
      <c r="A5" s="319" t="s">
        <v>184</v>
      </c>
      <c r="B5" s="319"/>
      <c r="C5" s="319"/>
      <c r="D5" s="319"/>
      <c r="E5" s="319"/>
      <c r="F5" s="319"/>
      <c r="G5" s="69"/>
    </row>
    <row r="6" spans="1:256" x14ac:dyDescent="0.2">
      <c r="A6" s="319" t="s">
        <v>186</v>
      </c>
      <c r="B6" s="319"/>
      <c r="C6" s="319"/>
      <c r="D6" s="319"/>
      <c r="E6" s="319"/>
      <c r="F6" s="319"/>
      <c r="G6" s="69"/>
    </row>
    <row r="7" spans="1:256" x14ac:dyDescent="0.2">
      <c r="A7" s="70"/>
      <c r="B7" s="70"/>
      <c r="C7" s="70"/>
      <c r="D7" s="70"/>
      <c r="E7" s="70"/>
      <c r="F7" s="71"/>
      <c r="G7" s="71"/>
    </row>
    <row r="8" spans="1:256" ht="18.75" x14ac:dyDescent="0.3">
      <c r="A8" s="321" t="s">
        <v>187</v>
      </c>
      <c r="B8" s="321"/>
      <c r="C8" s="321"/>
      <c r="D8" s="321"/>
      <c r="E8" s="321"/>
      <c r="F8" s="321"/>
      <c r="G8" s="69"/>
    </row>
    <row r="9" spans="1:256" ht="18.75" x14ac:dyDescent="0.3">
      <c r="A9" s="72"/>
      <c r="B9" s="72"/>
      <c r="C9" s="72"/>
      <c r="D9" s="72"/>
      <c r="E9" s="72"/>
      <c r="F9" s="73" t="s">
        <v>5</v>
      </c>
      <c r="G9" s="73" t="s">
        <v>5</v>
      </c>
    </row>
    <row r="10" spans="1:256" x14ac:dyDescent="0.2">
      <c r="A10" s="322" t="s">
        <v>188</v>
      </c>
      <c r="B10" s="323" t="s">
        <v>189</v>
      </c>
      <c r="C10" s="323" t="s">
        <v>190</v>
      </c>
      <c r="D10" s="323" t="s">
        <v>191</v>
      </c>
      <c r="E10" s="323" t="s">
        <v>192</v>
      </c>
      <c r="F10" s="320" t="s">
        <v>193</v>
      </c>
      <c r="G10" s="320" t="s">
        <v>194</v>
      </c>
    </row>
    <row r="11" spans="1:256" x14ac:dyDescent="0.2">
      <c r="A11" s="322"/>
      <c r="B11" s="323"/>
      <c r="C11" s="323"/>
      <c r="D11" s="323"/>
      <c r="E11" s="323"/>
      <c r="F11" s="320"/>
      <c r="G11" s="320"/>
    </row>
    <row r="12" spans="1:256" x14ac:dyDescent="0.2">
      <c r="A12" s="74">
        <v>1</v>
      </c>
      <c r="B12" s="75" t="s">
        <v>195</v>
      </c>
      <c r="C12" s="75" t="s">
        <v>196</v>
      </c>
      <c r="D12" s="75" t="s">
        <v>197</v>
      </c>
      <c r="E12" s="75" t="s">
        <v>198</v>
      </c>
      <c r="F12" s="76">
        <v>6</v>
      </c>
      <c r="G12" s="76">
        <v>6</v>
      </c>
    </row>
    <row r="13" spans="1:256" ht="15.75" x14ac:dyDescent="0.25">
      <c r="A13" s="77" t="s">
        <v>199</v>
      </c>
      <c r="B13" s="78" t="s">
        <v>200</v>
      </c>
      <c r="C13" s="78"/>
      <c r="D13" s="78"/>
      <c r="E13" s="78"/>
      <c r="F13" s="79">
        <f>SUM(F14+F18+F23+F39+F42+F33+F36)</f>
        <v>137295.58000000002</v>
      </c>
      <c r="G13" s="79" t="e">
        <f>SUM(G14+G18+G23+G39+G42+G33)</f>
        <v>#REF!</v>
      </c>
    </row>
    <row r="14" spans="1:256" ht="28.5" x14ac:dyDescent="0.2">
      <c r="A14" s="80" t="s">
        <v>201</v>
      </c>
      <c r="B14" s="81" t="s">
        <v>200</v>
      </c>
      <c r="C14" s="81" t="s">
        <v>202</v>
      </c>
      <c r="D14" s="81"/>
      <c r="E14" s="81"/>
      <c r="F14" s="82">
        <f>SUM(F17)</f>
        <v>2015</v>
      </c>
      <c r="G14" s="82">
        <f>SUM(G17)</f>
        <v>1946.78</v>
      </c>
    </row>
    <row r="15" spans="1:256" ht="21.6" customHeight="1" x14ac:dyDescent="0.25">
      <c r="A15" s="83" t="s">
        <v>203</v>
      </c>
      <c r="B15" s="84" t="s">
        <v>200</v>
      </c>
      <c r="C15" s="84" t="s">
        <v>202</v>
      </c>
      <c r="D15" s="84" t="s">
        <v>204</v>
      </c>
      <c r="E15" s="84"/>
      <c r="F15" s="85">
        <f>SUM(F17)</f>
        <v>2015</v>
      </c>
      <c r="G15" s="85">
        <f>SUM(G17)</f>
        <v>1946.78</v>
      </c>
    </row>
    <row r="16" spans="1:256" ht="22.9" customHeight="1" x14ac:dyDescent="0.2">
      <c r="A16" s="86" t="s">
        <v>205</v>
      </c>
      <c r="B16" s="87" t="s">
        <v>200</v>
      </c>
      <c r="C16" s="87" t="s">
        <v>202</v>
      </c>
      <c r="D16" s="87" t="s">
        <v>204</v>
      </c>
      <c r="E16" s="87"/>
      <c r="F16" s="88">
        <f>SUM(F17)</f>
        <v>2015</v>
      </c>
      <c r="G16" s="88">
        <f>SUM(G17)</f>
        <v>1946.78</v>
      </c>
      <c r="H16" s="89"/>
      <c r="I16" s="162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55.5" customHeight="1" x14ac:dyDescent="0.2">
      <c r="A17" s="90" t="s">
        <v>206</v>
      </c>
      <c r="B17" s="91" t="s">
        <v>200</v>
      </c>
      <c r="C17" s="91" t="s">
        <v>202</v>
      </c>
      <c r="D17" s="91" t="s">
        <v>204</v>
      </c>
      <c r="E17" s="91" t="s">
        <v>207</v>
      </c>
      <c r="F17" s="92">
        <v>2015</v>
      </c>
      <c r="G17" s="92">
        <v>1946.78</v>
      </c>
    </row>
    <row r="18" spans="1:256" ht="28.5" x14ac:dyDescent="0.2">
      <c r="A18" s="80" t="s">
        <v>208</v>
      </c>
      <c r="B18" s="81" t="s">
        <v>200</v>
      </c>
      <c r="C18" s="81" t="s">
        <v>209</v>
      </c>
      <c r="D18" s="81"/>
      <c r="E18" s="81"/>
      <c r="F18" s="82">
        <f>SUM(F19)</f>
        <v>5331.22</v>
      </c>
      <c r="G18" s="82">
        <f>SUM(G19)</f>
        <v>5196.29</v>
      </c>
    </row>
    <row r="19" spans="1:256" ht="22.9" customHeight="1" x14ac:dyDescent="0.25">
      <c r="A19" s="83" t="s">
        <v>203</v>
      </c>
      <c r="B19" s="84" t="s">
        <v>200</v>
      </c>
      <c r="C19" s="84" t="s">
        <v>209</v>
      </c>
      <c r="D19" s="84" t="s">
        <v>210</v>
      </c>
      <c r="E19" s="84"/>
      <c r="F19" s="85">
        <f>SUM(F20)</f>
        <v>5331.22</v>
      </c>
      <c r="G19" s="85">
        <f>SUM(G20)</f>
        <v>5196.29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x14ac:dyDescent="0.2">
      <c r="A20" s="90" t="s">
        <v>211</v>
      </c>
      <c r="B20" s="91" t="s">
        <v>200</v>
      </c>
      <c r="C20" s="91" t="s">
        <v>209</v>
      </c>
      <c r="D20" s="91" t="s">
        <v>210</v>
      </c>
      <c r="E20" s="91"/>
      <c r="F20" s="92">
        <f>SUM(F21+F22)</f>
        <v>5331.22</v>
      </c>
      <c r="G20" s="92">
        <f>SUM(G21+G22)</f>
        <v>5196.29</v>
      </c>
    </row>
    <row r="21" spans="1:256" ht="56.45" customHeight="1" x14ac:dyDescent="0.2">
      <c r="A21" s="86" t="s">
        <v>206</v>
      </c>
      <c r="B21" s="87" t="s">
        <v>200</v>
      </c>
      <c r="C21" s="87" t="s">
        <v>209</v>
      </c>
      <c r="D21" s="87" t="s">
        <v>210</v>
      </c>
      <c r="E21" s="87" t="s">
        <v>207</v>
      </c>
      <c r="F21" s="88">
        <v>4620.1000000000004</v>
      </c>
      <c r="G21" s="88">
        <v>4490.96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  <row r="22" spans="1:256" ht="25.5" x14ac:dyDescent="0.2">
      <c r="A22" s="86" t="s">
        <v>212</v>
      </c>
      <c r="B22" s="87" t="s">
        <v>200</v>
      </c>
      <c r="C22" s="87" t="s">
        <v>209</v>
      </c>
      <c r="D22" s="87" t="s">
        <v>210</v>
      </c>
      <c r="E22" s="87" t="s">
        <v>213</v>
      </c>
      <c r="F22" s="88">
        <v>711.12</v>
      </c>
      <c r="G22" s="88">
        <v>705.33</v>
      </c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</row>
    <row r="23" spans="1:256" ht="14.25" x14ac:dyDescent="0.2">
      <c r="A23" s="80" t="s">
        <v>214</v>
      </c>
      <c r="B23" s="94" t="s">
        <v>200</v>
      </c>
      <c r="C23" s="94" t="s">
        <v>215</v>
      </c>
      <c r="D23" s="94"/>
      <c r="E23" s="94"/>
      <c r="F23" s="95">
        <f>SUM(F26+F24)</f>
        <v>78758.78</v>
      </c>
      <c r="G23" s="95" t="e">
        <f>SUM(G26+G24)</f>
        <v>#REF!</v>
      </c>
    </row>
    <row r="24" spans="1:256" ht="30.75" customHeight="1" x14ac:dyDescent="0.25">
      <c r="A24" s="83" t="s">
        <v>216</v>
      </c>
      <c r="B24" s="96" t="s">
        <v>200</v>
      </c>
      <c r="C24" s="97" t="s">
        <v>215</v>
      </c>
      <c r="D24" s="84" t="s">
        <v>217</v>
      </c>
      <c r="E24" s="97"/>
      <c r="F24" s="85">
        <f>SUM(F25)</f>
        <v>2515.46</v>
      </c>
      <c r="G24" s="85">
        <f>SUM(G25)</f>
        <v>2396.37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ht="63.75" x14ac:dyDescent="0.2">
      <c r="A25" s="86" t="s">
        <v>206</v>
      </c>
      <c r="B25" s="87" t="s">
        <v>200</v>
      </c>
      <c r="C25" s="87" t="s">
        <v>215</v>
      </c>
      <c r="D25" s="87" t="s">
        <v>217</v>
      </c>
      <c r="E25" s="87" t="s">
        <v>207</v>
      </c>
      <c r="F25" s="88">
        <v>2515.46</v>
      </c>
      <c r="G25" s="88">
        <v>2396.37</v>
      </c>
    </row>
    <row r="26" spans="1:256" ht="27" x14ac:dyDescent="0.25">
      <c r="A26" s="83" t="s">
        <v>203</v>
      </c>
      <c r="B26" s="84" t="s">
        <v>200</v>
      </c>
      <c r="C26" s="84" t="s">
        <v>215</v>
      </c>
      <c r="D26" s="84"/>
      <c r="E26" s="84"/>
      <c r="F26" s="85">
        <f>SUM(F29+F27)</f>
        <v>76243.319999999992</v>
      </c>
      <c r="G26" s="85" t="e">
        <f>SUM(G29+G27)</f>
        <v>#REF!</v>
      </c>
    </row>
    <row r="27" spans="1:256" x14ac:dyDescent="0.2">
      <c r="A27" s="86" t="s">
        <v>218</v>
      </c>
      <c r="B27" s="87" t="s">
        <v>200</v>
      </c>
      <c r="C27" s="87" t="s">
        <v>215</v>
      </c>
      <c r="D27" s="87" t="s">
        <v>219</v>
      </c>
      <c r="E27" s="87"/>
      <c r="F27" s="88">
        <f>SUM(F28)</f>
        <v>8744.8700000000008</v>
      </c>
      <c r="G27" s="88">
        <f>SUM(G28)</f>
        <v>7069.99</v>
      </c>
    </row>
    <row r="28" spans="1:256" ht="63.75" x14ac:dyDescent="0.2">
      <c r="A28" s="90" t="s">
        <v>206</v>
      </c>
      <c r="B28" s="91" t="s">
        <v>200</v>
      </c>
      <c r="C28" s="91" t="s">
        <v>215</v>
      </c>
      <c r="D28" s="91" t="s">
        <v>219</v>
      </c>
      <c r="E28" s="91" t="s">
        <v>207</v>
      </c>
      <c r="F28" s="92">
        <v>8744.8700000000008</v>
      </c>
      <c r="G28" s="92">
        <v>7069.99</v>
      </c>
    </row>
    <row r="29" spans="1:256" x14ac:dyDescent="0.2">
      <c r="A29" s="86" t="s">
        <v>211</v>
      </c>
      <c r="B29" s="87" t="s">
        <v>200</v>
      </c>
      <c r="C29" s="87" t="s">
        <v>215</v>
      </c>
      <c r="D29" s="87" t="s">
        <v>210</v>
      </c>
      <c r="E29" s="87"/>
      <c r="F29" s="88">
        <f>SUM(F30+F31+F32)</f>
        <v>67498.45</v>
      </c>
      <c r="G29" s="88" t="e">
        <f>SUM(G30+G31+G32+#REF!)</f>
        <v>#REF!</v>
      </c>
    </row>
    <row r="30" spans="1:256" ht="63.75" x14ac:dyDescent="0.2">
      <c r="A30" s="90" t="s">
        <v>206</v>
      </c>
      <c r="B30" s="91" t="s">
        <v>200</v>
      </c>
      <c r="C30" s="91" t="s">
        <v>215</v>
      </c>
      <c r="D30" s="91" t="s">
        <v>210</v>
      </c>
      <c r="E30" s="91" t="s">
        <v>207</v>
      </c>
      <c r="F30" s="92">
        <v>60976.38</v>
      </c>
      <c r="G30" s="92">
        <v>55989.58</v>
      </c>
    </row>
    <row r="31" spans="1:256" ht="25.5" x14ac:dyDescent="0.2">
      <c r="A31" s="90" t="s">
        <v>220</v>
      </c>
      <c r="B31" s="91" t="s">
        <v>200</v>
      </c>
      <c r="C31" s="91" t="s">
        <v>215</v>
      </c>
      <c r="D31" s="91" t="s">
        <v>210</v>
      </c>
      <c r="E31" s="91" t="s">
        <v>213</v>
      </c>
      <c r="F31" s="92">
        <v>6462.07</v>
      </c>
      <c r="G31" s="92">
        <v>8182.96</v>
      </c>
    </row>
    <row r="32" spans="1:256" x14ac:dyDescent="0.2">
      <c r="A32" s="90" t="s">
        <v>221</v>
      </c>
      <c r="B32" s="98" t="s">
        <v>200</v>
      </c>
      <c r="C32" s="99" t="s">
        <v>215</v>
      </c>
      <c r="D32" s="91" t="s">
        <v>210</v>
      </c>
      <c r="E32" s="99" t="s">
        <v>222</v>
      </c>
      <c r="F32" s="88">
        <v>60</v>
      </c>
      <c r="G32" s="88">
        <v>60</v>
      </c>
    </row>
    <row r="33" spans="1:256" ht="15" x14ac:dyDescent="0.25">
      <c r="A33" s="80" t="s">
        <v>223</v>
      </c>
      <c r="B33" s="78" t="s">
        <v>200</v>
      </c>
      <c r="C33" s="100" t="s">
        <v>224</v>
      </c>
      <c r="D33" s="100"/>
      <c r="E33" s="100"/>
      <c r="F33" s="79">
        <f>SUM(F34)</f>
        <v>32.700000000000003</v>
      </c>
      <c r="G33" s="79">
        <f>SUM(G34)</f>
        <v>16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ht="54" x14ac:dyDescent="0.25">
      <c r="A34" s="83" t="s">
        <v>225</v>
      </c>
      <c r="B34" s="84" t="s">
        <v>200</v>
      </c>
      <c r="C34" s="84" t="s">
        <v>224</v>
      </c>
      <c r="D34" s="84" t="s">
        <v>226</v>
      </c>
      <c r="E34" s="84"/>
      <c r="F34" s="85">
        <f>SUM(F35)</f>
        <v>32.700000000000003</v>
      </c>
      <c r="G34" s="85">
        <f>SUM(G35)</f>
        <v>16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  <c r="IU34" s="93"/>
      <c r="IV34" s="93"/>
    </row>
    <row r="35" spans="1:256" ht="26.25" x14ac:dyDescent="0.25">
      <c r="A35" s="86" t="s">
        <v>227</v>
      </c>
      <c r="B35" s="87" t="s">
        <v>200</v>
      </c>
      <c r="C35" s="87" t="s">
        <v>224</v>
      </c>
      <c r="D35" s="87" t="s">
        <v>226</v>
      </c>
      <c r="E35" s="87" t="s">
        <v>213</v>
      </c>
      <c r="F35" s="88">
        <v>32.700000000000003</v>
      </c>
      <c r="G35" s="88">
        <v>16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  <c r="IT35" s="93"/>
      <c r="IU35" s="93"/>
      <c r="IV35" s="93"/>
    </row>
    <row r="36" spans="1:256" ht="28.5" x14ac:dyDescent="0.2">
      <c r="A36" s="80" t="s">
        <v>228</v>
      </c>
      <c r="B36" s="94" t="s">
        <v>200</v>
      </c>
      <c r="C36" s="94" t="s">
        <v>229</v>
      </c>
      <c r="D36" s="94"/>
      <c r="E36" s="94"/>
      <c r="F36" s="79">
        <f>SUM(F37)</f>
        <v>2500</v>
      </c>
      <c r="G36" s="79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2"/>
      <c r="IV36" s="102"/>
    </row>
    <row r="37" spans="1:256" ht="13.5" x14ac:dyDescent="0.25">
      <c r="A37" s="83" t="s">
        <v>228</v>
      </c>
      <c r="B37" s="84" t="s">
        <v>200</v>
      </c>
      <c r="C37" s="84" t="s">
        <v>229</v>
      </c>
      <c r="D37" s="84" t="s">
        <v>230</v>
      </c>
      <c r="E37" s="84"/>
      <c r="F37" s="85">
        <f>SUM(F38)</f>
        <v>2500</v>
      </c>
      <c r="G37" s="85"/>
    </row>
    <row r="38" spans="1:256" ht="26.25" x14ac:dyDescent="0.25">
      <c r="A38" s="86" t="s">
        <v>227</v>
      </c>
      <c r="B38" s="87" t="s">
        <v>200</v>
      </c>
      <c r="C38" s="87" t="s">
        <v>229</v>
      </c>
      <c r="D38" s="87" t="s">
        <v>230</v>
      </c>
      <c r="E38" s="87" t="s">
        <v>213</v>
      </c>
      <c r="F38" s="88">
        <v>2500</v>
      </c>
      <c r="G38" s="88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</row>
    <row r="39" spans="1:256" ht="14.25" x14ac:dyDescent="0.2">
      <c r="A39" s="80" t="s">
        <v>231</v>
      </c>
      <c r="B39" s="78" t="s">
        <v>200</v>
      </c>
      <c r="C39" s="78" t="s">
        <v>232</v>
      </c>
      <c r="D39" s="78"/>
      <c r="E39" s="78"/>
      <c r="F39" s="79">
        <f>SUM(F40)</f>
        <v>5300</v>
      </c>
      <c r="G39" s="79" t="e">
        <f>SUM(#REF!)</f>
        <v>#REF!</v>
      </c>
    </row>
    <row r="40" spans="1:256" s="102" customFormat="1" ht="27" x14ac:dyDescent="0.25">
      <c r="A40" s="83" t="s">
        <v>233</v>
      </c>
      <c r="B40" s="96" t="s">
        <v>200</v>
      </c>
      <c r="C40" s="96" t="s">
        <v>232</v>
      </c>
      <c r="D40" s="96" t="s">
        <v>234</v>
      </c>
      <c r="E40" s="96"/>
      <c r="F40" s="85">
        <f t="shared" ref="F40:G40" si="0">SUM(F41)</f>
        <v>5300</v>
      </c>
      <c r="G40" s="85">
        <f t="shared" si="0"/>
        <v>938.47</v>
      </c>
      <c r="H40" s="69"/>
      <c r="I40" s="163"/>
      <c r="J40" s="69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  <c r="IV40" s="93"/>
    </row>
    <row r="41" spans="1:256" x14ac:dyDescent="0.2">
      <c r="A41" s="90" t="s">
        <v>221</v>
      </c>
      <c r="B41" s="98" t="s">
        <v>200</v>
      </c>
      <c r="C41" s="98" t="s">
        <v>232</v>
      </c>
      <c r="D41" s="98" t="s">
        <v>234</v>
      </c>
      <c r="E41" s="98" t="s">
        <v>222</v>
      </c>
      <c r="F41" s="92">
        <v>5300</v>
      </c>
      <c r="G41" s="92">
        <v>938.47</v>
      </c>
    </row>
    <row r="42" spans="1:256" ht="14.25" x14ac:dyDescent="0.2">
      <c r="A42" s="80" t="s">
        <v>235</v>
      </c>
      <c r="B42" s="78" t="s">
        <v>200</v>
      </c>
      <c r="C42" s="78" t="s">
        <v>236</v>
      </c>
      <c r="D42" s="78"/>
      <c r="E42" s="78"/>
      <c r="F42" s="79">
        <f>SUM(F43+F55+F67+F48+F60+F53+F82)</f>
        <v>43357.880000000005</v>
      </c>
      <c r="G42" s="79" t="e">
        <f>SUM(G43+G55+G67+G48+G60)</f>
        <v>#REF!</v>
      </c>
    </row>
    <row r="43" spans="1:256" ht="22.9" customHeight="1" x14ac:dyDescent="0.25">
      <c r="A43" s="83" t="s">
        <v>203</v>
      </c>
      <c r="B43" s="84" t="s">
        <v>200</v>
      </c>
      <c r="C43" s="84" t="s">
        <v>236</v>
      </c>
      <c r="D43" s="84" t="s">
        <v>237</v>
      </c>
      <c r="E43" s="84"/>
      <c r="F43" s="85">
        <f>SUM(F44)</f>
        <v>1610.8</v>
      </c>
      <c r="G43" s="85">
        <f>SUM(G44)</f>
        <v>1696.3</v>
      </c>
    </row>
    <row r="44" spans="1:256" ht="25.5" x14ac:dyDescent="0.2">
      <c r="A44" s="90" t="s">
        <v>238</v>
      </c>
      <c r="B44" s="91" t="s">
        <v>239</v>
      </c>
      <c r="C44" s="91" t="s">
        <v>236</v>
      </c>
      <c r="D44" s="91" t="s">
        <v>237</v>
      </c>
      <c r="E44" s="91"/>
      <c r="F44" s="92">
        <f>SUM(F45+F46+F47)</f>
        <v>1610.8</v>
      </c>
      <c r="G44" s="92">
        <f>SUM(G45+G46+G47)</f>
        <v>1696.3</v>
      </c>
    </row>
    <row r="45" spans="1:256" ht="63.75" x14ac:dyDescent="0.2">
      <c r="A45" s="86" t="s">
        <v>206</v>
      </c>
      <c r="B45" s="87" t="s">
        <v>200</v>
      </c>
      <c r="C45" s="87" t="s">
        <v>236</v>
      </c>
      <c r="D45" s="87" t="s">
        <v>237</v>
      </c>
      <c r="E45" s="87" t="s">
        <v>207</v>
      </c>
      <c r="F45" s="88">
        <v>1188.3</v>
      </c>
      <c r="G45" s="88">
        <v>1188.3</v>
      </c>
    </row>
    <row r="46" spans="1:256" ht="25.5" x14ac:dyDescent="0.2">
      <c r="A46" s="86" t="s">
        <v>220</v>
      </c>
      <c r="B46" s="87" t="s">
        <v>200</v>
      </c>
      <c r="C46" s="87" t="s">
        <v>236</v>
      </c>
      <c r="D46" s="87" t="s">
        <v>237</v>
      </c>
      <c r="E46" s="87" t="s">
        <v>213</v>
      </c>
      <c r="F46" s="88">
        <v>304.02</v>
      </c>
      <c r="G46" s="88">
        <v>428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  <c r="IV46" s="89"/>
    </row>
    <row r="47" spans="1:256" ht="63.75" x14ac:dyDescent="0.2">
      <c r="A47" s="86" t="s">
        <v>206</v>
      </c>
      <c r="B47" s="87" t="s">
        <v>200</v>
      </c>
      <c r="C47" s="87" t="s">
        <v>236</v>
      </c>
      <c r="D47" s="87" t="s">
        <v>240</v>
      </c>
      <c r="E47" s="87" t="s">
        <v>207</v>
      </c>
      <c r="F47" s="88">
        <v>118.48</v>
      </c>
      <c r="G47" s="88">
        <v>80</v>
      </c>
    </row>
    <row r="48" spans="1:256" ht="27" x14ac:dyDescent="0.25">
      <c r="A48" s="83" t="s">
        <v>241</v>
      </c>
      <c r="B48" s="96" t="s">
        <v>200</v>
      </c>
      <c r="C48" s="96" t="s">
        <v>236</v>
      </c>
      <c r="D48" s="96" t="s">
        <v>242</v>
      </c>
      <c r="E48" s="96"/>
      <c r="F48" s="85">
        <f>SUM(F49)</f>
        <v>964</v>
      </c>
      <c r="G48" s="82">
        <f>SUM(G49+G53)</f>
        <v>886.22</v>
      </c>
    </row>
    <row r="49" spans="1:256" ht="38.25" x14ac:dyDescent="0.2">
      <c r="A49" s="90" t="s">
        <v>243</v>
      </c>
      <c r="B49" s="98" t="s">
        <v>200</v>
      </c>
      <c r="C49" s="98" t="s">
        <v>236</v>
      </c>
      <c r="D49" s="98" t="s">
        <v>242</v>
      </c>
      <c r="E49" s="98"/>
      <c r="F49" s="92">
        <f>SUM(F50+F52+F51)</f>
        <v>964</v>
      </c>
      <c r="G49" s="92">
        <f>SUM(G50+G52+G51)</f>
        <v>886</v>
      </c>
    </row>
    <row r="50" spans="1:256" ht="63.75" x14ac:dyDescent="0.2">
      <c r="A50" s="86" t="s">
        <v>206</v>
      </c>
      <c r="B50" s="87" t="s">
        <v>200</v>
      </c>
      <c r="C50" s="87" t="s">
        <v>236</v>
      </c>
      <c r="D50" s="103" t="s">
        <v>242</v>
      </c>
      <c r="E50" s="87" t="s">
        <v>207</v>
      </c>
      <c r="F50" s="88">
        <v>571.1</v>
      </c>
      <c r="G50" s="88">
        <v>571.1</v>
      </c>
    </row>
    <row r="51" spans="1:256" ht="63.75" x14ac:dyDescent="0.2">
      <c r="A51" s="86" t="s">
        <v>206</v>
      </c>
      <c r="B51" s="91" t="s">
        <v>200</v>
      </c>
      <c r="C51" s="91" t="s">
        <v>236</v>
      </c>
      <c r="D51" s="103" t="s">
        <v>244</v>
      </c>
      <c r="E51" s="87" t="s">
        <v>207</v>
      </c>
      <c r="F51" s="88">
        <v>178.4</v>
      </c>
      <c r="G51" s="88">
        <v>178.4</v>
      </c>
    </row>
    <row r="52" spans="1:256" ht="25.5" x14ac:dyDescent="0.2">
      <c r="A52" s="86" t="s">
        <v>220</v>
      </c>
      <c r="B52" s="87" t="s">
        <v>200</v>
      </c>
      <c r="C52" s="87" t="s">
        <v>236</v>
      </c>
      <c r="D52" s="103" t="s">
        <v>242</v>
      </c>
      <c r="E52" s="87" t="s">
        <v>213</v>
      </c>
      <c r="F52" s="88">
        <v>214.5</v>
      </c>
      <c r="G52" s="88">
        <v>136.5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</row>
    <row r="53" spans="1:256" ht="51" x14ac:dyDescent="0.2">
      <c r="A53" s="90" t="s">
        <v>245</v>
      </c>
      <c r="B53" s="91" t="s">
        <v>200</v>
      </c>
      <c r="C53" s="91" t="s">
        <v>236</v>
      </c>
      <c r="D53" s="91" t="s">
        <v>246</v>
      </c>
      <c r="E53" s="91"/>
      <c r="F53" s="92">
        <f>SUM(F54)</f>
        <v>0.22</v>
      </c>
      <c r="G53" s="92">
        <f>SUM(G54)</f>
        <v>0.22</v>
      </c>
    </row>
    <row r="54" spans="1:256" ht="25.5" x14ac:dyDescent="0.2">
      <c r="A54" s="86" t="s">
        <v>220</v>
      </c>
      <c r="B54" s="87" t="s">
        <v>200</v>
      </c>
      <c r="C54" s="87" t="s">
        <v>236</v>
      </c>
      <c r="D54" s="87" t="s">
        <v>246</v>
      </c>
      <c r="E54" s="87" t="s">
        <v>213</v>
      </c>
      <c r="F54" s="88">
        <v>0.22</v>
      </c>
      <c r="G54" s="88">
        <v>0.22</v>
      </c>
    </row>
    <row r="55" spans="1:256" ht="27" x14ac:dyDescent="0.25">
      <c r="A55" s="83" t="s">
        <v>247</v>
      </c>
      <c r="B55" s="84" t="s">
        <v>200</v>
      </c>
      <c r="C55" s="84" t="s">
        <v>236</v>
      </c>
      <c r="D55" s="84" t="s">
        <v>248</v>
      </c>
      <c r="E55" s="84"/>
      <c r="F55" s="85">
        <f>SUM(F56)</f>
        <v>6580.6399999999994</v>
      </c>
      <c r="G55" s="85">
        <f>SUM(G56)</f>
        <v>7214</v>
      </c>
    </row>
    <row r="56" spans="1:256" x14ac:dyDescent="0.2">
      <c r="A56" s="86" t="s">
        <v>249</v>
      </c>
      <c r="B56" s="87" t="s">
        <v>200</v>
      </c>
      <c r="C56" s="87" t="s">
        <v>236</v>
      </c>
      <c r="D56" s="87" t="s">
        <v>248</v>
      </c>
      <c r="E56" s="87"/>
      <c r="F56" s="88">
        <f>SUM(F57+F59+F58)</f>
        <v>6580.6399999999994</v>
      </c>
      <c r="G56" s="88">
        <f>SUM(G57+G59+G58)</f>
        <v>7214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  <c r="IV56" s="89"/>
    </row>
    <row r="57" spans="1:256" ht="25.5" x14ac:dyDescent="0.2">
      <c r="A57" s="86" t="s">
        <v>220</v>
      </c>
      <c r="B57" s="87" t="s">
        <v>200</v>
      </c>
      <c r="C57" s="87" t="s">
        <v>236</v>
      </c>
      <c r="D57" s="87" t="s">
        <v>250</v>
      </c>
      <c r="E57" s="87" t="s">
        <v>213</v>
      </c>
      <c r="F57" s="88">
        <v>3130.14</v>
      </c>
      <c r="G57" s="88">
        <v>3763.5</v>
      </c>
    </row>
    <row r="58" spans="1:256" x14ac:dyDescent="0.2">
      <c r="A58" s="86" t="s">
        <v>221</v>
      </c>
      <c r="B58" s="87" t="s">
        <v>200</v>
      </c>
      <c r="C58" s="87" t="s">
        <v>236</v>
      </c>
      <c r="D58" s="87" t="s">
        <v>250</v>
      </c>
      <c r="E58" s="87" t="s">
        <v>222</v>
      </c>
      <c r="F58" s="88">
        <v>200.5</v>
      </c>
      <c r="G58" s="88">
        <v>200.5</v>
      </c>
    </row>
    <row r="59" spans="1:256" x14ac:dyDescent="0.2">
      <c r="A59" s="90" t="s">
        <v>221</v>
      </c>
      <c r="B59" s="91" t="s">
        <v>200</v>
      </c>
      <c r="C59" s="91" t="s">
        <v>236</v>
      </c>
      <c r="D59" s="91" t="s">
        <v>251</v>
      </c>
      <c r="E59" s="91" t="s">
        <v>222</v>
      </c>
      <c r="F59" s="92">
        <v>3250</v>
      </c>
      <c r="G59" s="92">
        <v>3250</v>
      </c>
    </row>
    <row r="60" spans="1:256" ht="33.75" customHeight="1" x14ac:dyDescent="0.25">
      <c r="A60" s="104" t="s">
        <v>252</v>
      </c>
      <c r="B60" s="105" t="s">
        <v>200</v>
      </c>
      <c r="C60" s="105" t="s">
        <v>236</v>
      </c>
      <c r="D60" s="105"/>
      <c r="E60" s="105"/>
      <c r="F60" s="82">
        <f>SUM(F61)</f>
        <v>11348</v>
      </c>
      <c r="G60" s="82" t="e">
        <f>SUM(G61)</f>
        <v>#REF!</v>
      </c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  <c r="IU60" s="93"/>
      <c r="IV60" s="93"/>
    </row>
    <row r="61" spans="1:256" ht="51" x14ac:dyDescent="0.2">
      <c r="A61" s="90" t="s">
        <v>253</v>
      </c>
      <c r="B61" s="98" t="s">
        <v>200</v>
      </c>
      <c r="C61" s="98" t="s">
        <v>236</v>
      </c>
      <c r="D61" s="98"/>
      <c r="E61" s="98"/>
      <c r="F61" s="88">
        <f>SUM(F62+F64)</f>
        <v>11348</v>
      </c>
      <c r="G61" s="88" t="e">
        <f>SUM(G62+G64)</f>
        <v>#REF!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</row>
    <row r="62" spans="1:256" ht="25.5" x14ac:dyDescent="0.2">
      <c r="A62" s="90" t="s">
        <v>254</v>
      </c>
      <c r="B62" s="98" t="s">
        <v>200</v>
      </c>
      <c r="C62" s="98" t="s">
        <v>236</v>
      </c>
      <c r="D62" s="98" t="s">
        <v>255</v>
      </c>
      <c r="E62" s="98"/>
      <c r="F62" s="92">
        <f>SUM(F63)</f>
        <v>5674</v>
      </c>
      <c r="G62" s="92">
        <f>SUM(G63)</f>
        <v>5403</v>
      </c>
    </row>
    <row r="63" spans="1:256" ht="64.5" x14ac:dyDescent="0.25">
      <c r="A63" s="86" t="s">
        <v>206</v>
      </c>
      <c r="B63" s="103" t="s">
        <v>200</v>
      </c>
      <c r="C63" s="103" t="s">
        <v>236</v>
      </c>
      <c r="D63" s="103" t="s">
        <v>255</v>
      </c>
      <c r="E63" s="103" t="s">
        <v>207</v>
      </c>
      <c r="F63" s="88">
        <v>5674</v>
      </c>
      <c r="G63" s="88">
        <v>5403</v>
      </c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</row>
    <row r="64" spans="1:256" ht="25.5" x14ac:dyDescent="0.2">
      <c r="A64" s="90" t="s">
        <v>254</v>
      </c>
      <c r="B64" s="98" t="s">
        <v>200</v>
      </c>
      <c r="C64" s="98" t="s">
        <v>236</v>
      </c>
      <c r="D64" s="98" t="s">
        <v>256</v>
      </c>
      <c r="E64" s="98"/>
      <c r="F64" s="92">
        <f>SUM(F65+F66)</f>
        <v>5674</v>
      </c>
      <c r="G64" s="92" t="e">
        <f>SUM(G65+G66+#REF!)</f>
        <v>#REF!</v>
      </c>
    </row>
    <row r="65" spans="1:256" ht="54" customHeight="1" x14ac:dyDescent="0.2">
      <c r="A65" s="86" t="s">
        <v>206</v>
      </c>
      <c r="B65" s="87" t="s">
        <v>200</v>
      </c>
      <c r="C65" s="87" t="s">
        <v>236</v>
      </c>
      <c r="D65" s="103" t="s">
        <v>256</v>
      </c>
      <c r="E65" s="87" t="s">
        <v>207</v>
      </c>
      <c r="F65" s="88">
        <v>4586</v>
      </c>
      <c r="G65" s="88">
        <v>3887.7</v>
      </c>
    </row>
    <row r="66" spans="1:256" ht="30.75" customHeight="1" x14ac:dyDescent="0.2">
      <c r="A66" s="86" t="s">
        <v>220</v>
      </c>
      <c r="B66" s="87" t="s">
        <v>200</v>
      </c>
      <c r="C66" s="87" t="s">
        <v>236</v>
      </c>
      <c r="D66" s="103" t="s">
        <v>256</v>
      </c>
      <c r="E66" s="87" t="s">
        <v>213</v>
      </c>
      <c r="F66" s="88">
        <v>1088</v>
      </c>
      <c r="G66" s="88">
        <v>1514.7</v>
      </c>
    </row>
    <row r="67" spans="1:256" ht="15.75" customHeight="1" x14ac:dyDescent="0.25">
      <c r="A67" s="83" t="s">
        <v>257</v>
      </c>
      <c r="B67" s="96" t="s">
        <v>200</v>
      </c>
      <c r="C67" s="96" t="s">
        <v>236</v>
      </c>
      <c r="D67" s="96" t="s">
        <v>258</v>
      </c>
      <c r="E67" s="84"/>
      <c r="F67" s="85">
        <f>SUM(F68+F72+F80)</f>
        <v>22373.809999999998</v>
      </c>
      <c r="G67" s="85" t="e">
        <f>SUM(G68+G72+G80)</f>
        <v>#REF!</v>
      </c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ht="30.75" customHeight="1" x14ac:dyDescent="0.2">
      <c r="A68" s="90" t="s">
        <v>259</v>
      </c>
      <c r="B68" s="98" t="s">
        <v>200</v>
      </c>
      <c r="C68" s="98" t="s">
        <v>236</v>
      </c>
      <c r="D68" s="98" t="s">
        <v>260</v>
      </c>
      <c r="E68" s="98"/>
      <c r="F68" s="92">
        <f>SUM(F69+F70+F71)</f>
        <v>2446</v>
      </c>
      <c r="G68" s="92">
        <f>SUM(G69)</f>
        <v>92</v>
      </c>
    </row>
    <row r="69" spans="1:256" ht="25.5" x14ac:dyDescent="0.2">
      <c r="A69" s="86" t="s">
        <v>220</v>
      </c>
      <c r="B69" s="103" t="s">
        <v>200</v>
      </c>
      <c r="C69" s="103" t="s">
        <v>236</v>
      </c>
      <c r="D69" s="103" t="s">
        <v>260</v>
      </c>
      <c r="E69" s="103" t="s">
        <v>213</v>
      </c>
      <c r="F69" s="88">
        <v>92</v>
      </c>
      <c r="G69" s="88">
        <v>92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106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  <c r="IV69" s="89"/>
    </row>
    <row r="70" spans="1:256" ht="63.75" x14ac:dyDescent="0.2">
      <c r="A70" s="86" t="s">
        <v>206</v>
      </c>
      <c r="B70" s="103" t="s">
        <v>200</v>
      </c>
      <c r="C70" s="103" t="s">
        <v>236</v>
      </c>
      <c r="D70" s="103" t="s">
        <v>261</v>
      </c>
      <c r="E70" s="103" t="s">
        <v>207</v>
      </c>
      <c r="F70" s="88">
        <v>2254</v>
      </c>
      <c r="G70" s="88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106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  <c r="IV70" s="89"/>
    </row>
    <row r="71" spans="1:256" ht="25.5" x14ac:dyDescent="0.2">
      <c r="A71" s="86" t="s">
        <v>220</v>
      </c>
      <c r="B71" s="103" t="s">
        <v>200</v>
      </c>
      <c r="C71" s="103" t="s">
        <v>236</v>
      </c>
      <c r="D71" s="103" t="s">
        <v>261</v>
      </c>
      <c r="E71" s="103" t="s">
        <v>213</v>
      </c>
      <c r="F71" s="88">
        <v>100</v>
      </c>
      <c r="G71" s="88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106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  <c r="IV71" s="89"/>
    </row>
    <row r="72" spans="1:256" ht="38.25" x14ac:dyDescent="0.2">
      <c r="A72" s="107" t="s">
        <v>262</v>
      </c>
      <c r="B72" s="98" t="s">
        <v>200</v>
      </c>
      <c r="C72" s="98" t="s">
        <v>263</v>
      </c>
      <c r="D72" s="98" t="s">
        <v>264</v>
      </c>
      <c r="E72" s="98"/>
      <c r="F72" s="92">
        <f>SUM(F73+F74+F75+F76+F77+F78+F79)</f>
        <v>19837.809999999998</v>
      </c>
      <c r="G72" s="92" t="e">
        <f>SUM(G73+#REF!+#REF!+#REF!)</f>
        <v>#REF!</v>
      </c>
    </row>
    <row r="73" spans="1:256" ht="30.75" customHeight="1" x14ac:dyDescent="0.2">
      <c r="A73" s="86" t="s">
        <v>220</v>
      </c>
      <c r="B73" s="103" t="s">
        <v>200</v>
      </c>
      <c r="C73" s="103" t="s">
        <v>236</v>
      </c>
      <c r="D73" s="103" t="s">
        <v>264</v>
      </c>
      <c r="E73" s="103" t="s">
        <v>213</v>
      </c>
      <c r="F73" s="88">
        <v>5114</v>
      </c>
      <c r="G73" s="88">
        <v>5850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  <c r="IV73" s="89"/>
    </row>
    <row r="74" spans="1:256" ht="56.25" customHeight="1" x14ac:dyDescent="0.2">
      <c r="A74" s="86" t="s">
        <v>206</v>
      </c>
      <c r="B74" s="103" t="s">
        <v>200</v>
      </c>
      <c r="C74" s="103" t="s">
        <v>236</v>
      </c>
      <c r="D74" s="103" t="s">
        <v>265</v>
      </c>
      <c r="E74" s="103" t="s">
        <v>207</v>
      </c>
      <c r="F74" s="88">
        <v>2100</v>
      </c>
      <c r="G74" s="8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89"/>
      <c r="IQ74" s="89"/>
      <c r="IR74" s="89"/>
      <c r="IS74" s="89"/>
      <c r="IT74" s="89"/>
      <c r="IU74" s="89"/>
      <c r="IV74" s="89"/>
    </row>
    <row r="75" spans="1:256" ht="25.5" x14ac:dyDescent="0.2">
      <c r="A75" s="86" t="s">
        <v>220</v>
      </c>
      <c r="B75" s="103" t="s">
        <v>200</v>
      </c>
      <c r="C75" s="103" t="s">
        <v>236</v>
      </c>
      <c r="D75" s="103" t="s">
        <v>265</v>
      </c>
      <c r="E75" s="103" t="s">
        <v>213</v>
      </c>
      <c r="F75" s="88">
        <v>1146</v>
      </c>
      <c r="G75" s="88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89"/>
      <c r="IQ75" s="89"/>
      <c r="IR75" s="89"/>
      <c r="IS75" s="89"/>
      <c r="IT75" s="89"/>
      <c r="IU75" s="89"/>
      <c r="IV75" s="89"/>
    </row>
    <row r="76" spans="1:256" ht="56.25" customHeight="1" x14ac:dyDescent="0.2">
      <c r="A76" s="86" t="s">
        <v>206</v>
      </c>
      <c r="B76" s="103" t="s">
        <v>200</v>
      </c>
      <c r="C76" s="103" t="s">
        <v>236</v>
      </c>
      <c r="D76" s="103" t="s">
        <v>449</v>
      </c>
      <c r="E76" s="103" t="s">
        <v>207</v>
      </c>
      <c r="F76" s="88">
        <v>108.07</v>
      </c>
      <c r="G76" s="8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  <c r="IV76" s="89"/>
    </row>
    <row r="77" spans="1:256" ht="25.5" x14ac:dyDescent="0.2">
      <c r="A77" s="86" t="s">
        <v>220</v>
      </c>
      <c r="B77" s="103" t="s">
        <v>200</v>
      </c>
      <c r="C77" s="103" t="s">
        <v>236</v>
      </c>
      <c r="D77" s="103" t="s">
        <v>449</v>
      </c>
      <c r="E77" s="103" t="s">
        <v>213</v>
      </c>
      <c r="F77" s="88">
        <v>327.93</v>
      </c>
      <c r="G77" s="8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89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89"/>
      <c r="IQ77" s="89"/>
      <c r="IR77" s="89"/>
      <c r="IS77" s="89"/>
      <c r="IT77" s="89"/>
      <c r="IU77" s="89"/>
      <c r="IV77" s="89"/>
    </row>
    <row r="78" spans="1:256" ht="63.75" x14ac:dyDescent="0.2">
      <c r="A78" s="86" t="s">
        <v>206</v>
      </c>
      <c r="B78" s="103" t="s">
        <v>200</v>
      </c>
      <c r="C78" s="103" t="s">
        <v>236</v>
      </c>
      <c r="D78" s="103" t="s">
        <v>538</v>
      </c>
      <c r="E78" s="103" t="s">
        <v>207</v>
      </c>
      <c r="F78" s="88">
        <v>1133.8499999999999</v>
      </c>
      <c r="G78" s="88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89"/>
      <c r="IQ78" s="89"/>
      <c r="IR78" s="89"/>
      <c r="IS78" s="89"/>
      <c r="IT78" s="89"/>
      <c r="IU78" s="89"/>
      <c r="IV78" s="89"/>
    </row>
    <row r="79" spans="1:256" ht="25.5" x14ac:dyDescent="0.2">
      <c r="A79" s="86" t="s">
        <v>220</v>
      </c>
      <c r="B79" s="103" t="s">
        <v>200</v>
      </c>
      <c r="C79" s="103" t="s">
        <v>236</v>
      </c>
      <c r="D79" s="103" t="s">
        <v>538</v>
      </c>
      <c r="E79" s="103" t="s">
        <v>213</v>
      </c>
      <c r="F79" s="88">
        <v>9907.9599999999991</v>
      </c>
      <c r="G79" s="88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  <c r="IU79" s="89"/>
      <c r="IV79" s="89"/>
    </row>
    <row r="80" spans="1:256" ht="47.25" customHeight="1" x14ac:dyDescent="0.2">
      <c r="A80" s="166" t="s">
        <v>266</v>
      </c>
      <c r="B80" s="98" t="s">
        <v>200</v>
      </c>
      <c r="C80" s="98" t="s">
        <v>236</v>
      </c>
      <c r="D80" s="98" t="s">
        <v>267</v>
      </c>
      <c r="E80" s="98"/>
      <c r="F80" s="92">
        <f>SUM(F81)</f>
        <v>90</v>
      </c>
      <c r="G80" s="92">
        <f>SUM(G81)</f>
        <v>220</v>
      </c>
    </row>
    <row r="81" spans="1:256" ht="25.5" x14ac:dyDescent="0.2">
      <c r="A81" s="86" t="s">
        <v>220</v>
      </c>
      <c r="B81" s="103" t="s">
        <v>200</v>
      </c>
      <c r="C81" s="103" t="s">
        <v>236</v>
      </c>
      <c r="D81" s="103" t="s">
        <v>267</v>
      </c>
      <c r="E81" s="103" t="s">
        <v>213</v>
      </c>
      <c r="F81" s="88">
        <v>90</v>
      </c>
      <c r="G81" s="88">
        <v>220</v>
      </c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89"/>
      <c r="IQ81" s="89"/>
      <c r="IR81" s="89"/>
      <c r="IS81" s="89"/>
      <c r="IT81" s="89"/>
      <c r="IU81" s="89"/>
      <c r="IV81" s="89"/>
    </row>
    <row r="82" spans="1:256" s="102" customFormat="1" ht="25.5" x14ac:dyDescent="0.2">
      <c r="A82" s="104" t="s">
        <v>268</v>
      </c>
      <c r="B82" s="105" t="s">
        <v>200</v>
      </c>
      <c r="C82" s="105" t="s">
        <v>236</v>
      </c>
      <c r="D82" s="105" t="s">
        <v>269</v>
      </c>
      <c r="E82" s="105"/>
      <c r="F82" s="82">
        <f>SUM(F83)</f>
        <v>480.41</v>
      </c>
      <c r="G82" s="82"/>
      <c r="H82" s="69"/>
      <c r="I82" s="163"/>
      <c r="J82" s="69"/>
    </row>
    <row r="83" spans="1:256" ht="25.5" x14ac:dyDescent="0.2">
      <c r="A83" s="86" t="s">
        <v>220</v>
      </c>
      <c r="B83" s="98" t="s">
        <v>200</v>
      </c>
      <c r="C83" s="98" t="s">
        <v>236</v>
      </c>
      <c r="D83" s="98" t="s">
        <v>269</v>
      </c>
      <c r="E83" s="103" t="s">
        <v>213</v>
      </c>
      <c r="F83" s="88">
        <v>480.41</v>
      </c>
      <c r="G83" s="88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89"/>
      <c r="IQ83" s="89"/>
      <c r="IR83" s="89"/>
      <c r="IS83" s="89"/>
      <c r="IT83" s="89"/>
      <c r="IU83" s="89"/>
      <c r="IV83" s="89"/>
    </row>
    <row r="84" spans="1:256" ht="15.75" x14ac:dyDescent="0.25">
      <c r="A84" s="77" t="s">
        <v>270</v>
      </c>
      <c r="B84" s="108" t="s">
        <v>202</v>
      </c>
      <c r="C84" s="108"/>
      <c r="D84" s="108"/>
      <c r="E84" s="108"/>
      <c r="F84" s="109">
        <f t="shared" ref="F84:G86" si="1">SUM(F85)</f>
        <v>190</v>
      </c>
      <c r="G84" s="109">
        <f t="shared" si="1"/>
        <v>35</v>
      </c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  <c r="IM84" s="110"/>
      <c r="IN84" s="110"/>
      <c r="IO84" s="110"/>
      <c r="IP84" s="110"/>
      <c r="IQ84" s="110"/>
      <c r="IR84" s="110"/>
      <c r="IS84" s="110"/>
      <c r="IT84" s="110"/>
      <c r="IU84" s="110"/>
      <c r="IV84" s="110"/>
    </row>
    <row r="85" spans="1:256" ht="13.5" x14ac:dyDescent="0.25">
      <c r="A85" s="83" t="s">
        <v>271</v>
      </c>
      <c r="B85" s="96" t="s">
        <v>202</v>
      </c>
      <c r="C85" s="96" t="s">
        <v>215</v>
      </c>
      <c r="D85" s="96"/>
      <c r="E85" s="96"/>
      <c r="F85" s="85">
        <f t="shared" si="1"/>
        <v>190</v>
      </c>
      <c r="G85" s="85">
        <f t="shared" si="1"/>
        <v>35</v>
      </c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  <c r="IT85" s="93"/>
      <c r="IU85" s="93"/>
      <c r="IV85" s="93"/>
    </row>
    <row r="86" spans="1:256" ht="26.25" x14ac:dyDescent="0.25">
      <c r="A86" s="90" t="s">
        <v>259</v>
      </c>
      <c r="B86" s="96" t="s">
        <v>202</v>
      </c>
      <c r="C86" s="96" t="s">
        <v>215</v>
      </c>
      <c r="D86" s="96" t="s">
        <v>260</v>
      </c>
      <c r="E86" s="96"/>
      <c r="F86" s="85">
        <f t="shared" si="1"/>
        <v>190</v>
      </c>
      <c r="G86" s="85">
        <f t="shared" si="1"/>
        <v>35</v>
      </c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  <c r="IT86" s="93"/>
      <c r="IU86" s="93"/>
      <c r="IV86" s="93"/>
    </row>
    <row r="87" spans="1:256" ht="25.5" x14ac:dyDescent="0.2">
      <c r="A87" s="90" t="s">
        <v>220</v>
      </c>
      <c r="B87" s="103" t="s">
        <v>202</v>
      </c>
      <c r="C87" s="103" t="s">
        <v>215</v>
      </c>
      <c r="D87" s="103" t="s">
        <v>260</v>
      </c>
      <c r="E87" s="103" t="s">
        <v>213</v>
      </c>
      <c r="F87" s="88">
        <v>190</v>
      </c>
      <c r="G87" s="88">
        <v>35</v>
      </c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89"/>
      <c r="IQ87" s="89"/>
      <c r="IR87" s="89"/>
      <c r="IS87" s="89"/>
      <c r="IT87" s="89"/>
      <c r="IU87" s="89"/>
      <c r="IV87" s="89"/>
    </row>
    <row r="88" spans="1:256" ht="31.5" x14ac:dyDescent="0.25">
      <c r="A88" s="77" t="s">
        <v>272</v>
      </c>
      <c r="B88" s="111" t="s">
        <v>209</v>
      </c>
      <c r="C88" s="111"/>
      <c r="D88" s="111"/>
      <c r="E88" s="111"/>
      <c r="F88" s="109">
        <f t="shared" ref="F88:G90" si="2">SUM(F89)</f>
        <v>550</v>
      </c>
      <c r="G88" s="109">
        <f t="shared" si="2"/>
        <v>600</v>
      </c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89"/>
      <c r="IQ88" s="89"/>
      <c r="IR88" s="89"/>
      <c r="IS88" s="89"/>
      <c r="IT88" s="89"/>
      <c r="IU88" s="89"/>
      <c r="IV88" s="89"/>
    </row>
    <row r="89" spans="1:256" ht="27" x14ac:dyDescent="0.25">
      <c r="A89" s="83" t="s">
        <v>273</v>
      </c>
      <c r="B89" s="84" t="s">
        <v>209</v>
      </c>
      <c r="C89" s="84" t="s">
        <v>274</v>
      </c>
      <c r="D89" s="84"/>
      <c r="E89" s="84"/>
      <c r="F89" s="85">
        <f t="shared" si="2"/>
        <v>550</v>
      </c>
      <c r="G89" s="85">
        <f t="shared" si="2"/>
        <v>600</v>
      </c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89"/>
      <c r="IQ89" s="89"/>
      <c r="IR89" s="89"/>
      <c r="IS89" s="89"/>
      <c r="IT89" s="89"/>
      <c r="IU89" s="89"/>
      <c r="IV89" s="89"/>
    </row>
    <row r="90" spans="1:256" ht="13.5" x14ac:dyDescent="0.25">
      <c r="A90" s="83" t="s">
        <v>257</v>
      </c>
      <c r="B90" s="84" t="s">
        <v>209</v>
      </c>
      <c r="C90" s="84" t="s">
        <v>274</v>
      </c>
      <c r="D90" s="84" t="s">
        <v>258</v>
      </c>
      <c r="E90" s="84"/>
      <c r="F90" s="85">
        <f t="shared" si="2"/>
        <v>550</v>
      </c>
      <c r="G90" s="85">
        <f t="shared" si="2"/>
        <v>600</v>
      </c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89"/>
      <c r="IQ90" s="89"/>
      <c r="IR90" s="89"/>
      <c r="IS90" s="89"/>
      <c r="IT90" s="89"/>
      <c r="IU90" s="89"/>
      <c r="IV90" s="89"/>
    </row>
    <row r="91" spans="1:256" ht="25.5" x14ac:dyDescent="0.2">
      <c r="A91" s="90" t="s">
        <v>259</v>
      </c>
      <c r="B91" s="81" t="s">
        <v>209</v>
      </c>
      <c r="C91" s="81" t="s">
        <v>274</v>
      </c>
      <c r="D91" s="81" t="s">
        <v>260</v>
      </c>
      <c r="E91" s="81"/>
      <c r="F91" s="82">
        <f>SUM(F96+F93)</f>
        <v>550</v>
      </c>
      <c r="G91" s="82">
        <f>SUM(G96+G93)</f>
        <v>600</v>
      </c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89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89"/>
      <c r="IQ91" s="89"/>
      <c r="IR91" s="89"/>
      <c r="IS91" s="89"/>
      <c r="IT91" s="89"/>
      <c r="IU91" s="89"/>
      <c r="IV91" s="89"/>
    </row>
    <row r="92" spans="1:256" x14ac:dyDescent="0.2">
      <c r="A92" s="86" t="s">
        <v>275</v>
      </c>
      <c r="B92" s="87" t="s">
        <v>209</v>
      </c>
      <c r="C92" s="87" t="s">
        <v>274</v>
      </c>
      <c r="D92" s="87" t="s">
        <v>260</v>
      </c>
      <c r="E92" s="87"/>
      <c r="F92" s="88">
        <f>SUM(F93)</f>
        <v>350</v>
      </c>
      <c r="G92" s="88">
        <f>SUM(G93)</f>
        <v>300</v>
      </c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89"/>
      <c r="IQ92" s="89"/>
      <c r="IR92" s="89"/>
      <c r="IS92" s="89"/>
      <c r="IT92" s="89"/>
      <c r="IU92" s="89"/>
      <c r="IV92" s="89"/>
    </row>
    <row r="93" spans="1:256" ht="54" customHeight="1" x14ac:dyDescent="0.2">
      <c r="A93" s="86" t="s">
        <v>206</v>
      </c>
      <c r="B93" s="91" t="s">
        <v>209</v>
      </c>
      <c r="C93" s="91" t="s">
        <v>274</v>
      </c>
      <c r="D93" s="91" t="s">
        <v>260</v>
      </c>
      <c r="E93" s="91" t="s">
        <v>207</v>
      </c>
      <c r="F93" s="92">
        <v>350</v>
      </c>
      <c r="G93" s="92">
        <v>300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89"/>
      <c r="IQ93" s="89"/>
      <c r="IR93" s="89"/>
      <c r="IS93" s="89"/>
      <c r="IT93" s="89"/>
      <c r="IU93" s="89"/>
      <c r="IV93" s="89"/>
    </row>
    <row r="94" spans="1:256" ht="25.5" x14ac:dyDescent="0.2">
      <c r="A94" s="90" t="s">
        <v>259</v>
      </c>
      <c r="B94" s="87" t="s">
        <v>209</v>
      </c>
      <c r="C94" s="87" t="s">
        <v>274</v>
      </c>
      <c r="D94" s="87" t="s">
        <v>260</v>
      </c>
      <c r="E94" s="87"/>
      <c r="F94" s="88">
        <f>SUM(F96)</f>
        <v>200</v>
      </c>
      <c r="G94" s="88">
        <f>SUM(G96)</f>
        <v>300</v>
      </c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89"/>
      <c r="IQ94" s="89"/>
      <c r="IR94" s="89"/>
      <c r="IS94" s="89"/>
      <c r="IT94" s="89"/>
      <c r="IU94" s="89"/>
      <c r="IV94" s="89"/>
    </row>
    <row r="95" spans="1:256" ht="38.25" x14ac:dyDescent="0.2">
      <c r="A95" s="86" t="s">
        <v>276</v>
      </c>
      <c r="B95" s="87" t="s">
        <v>209</v>
      </c>
      <c r="C95" s="87" t="s">
        <v>274</v>
      </c>
      <c r="D95" s="87" t="s">
        <v>260</v>
      </c>
      <c r="E95" s="87"/>
      <c r="F95" s="88">
        <f>SUM(F96)</f>
        <v>200</v>
      </c>
      <c r="G95" s="88">
        <v>300</v>
      </c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89"/>
      <c r="IQ95" s="89"/>
      <c r="IR95" s="89"/>
      <c r="IS95" s="89"/>
      <c r="IT95" s="89"/>
      <c r="IU95" s="89"/>
      <c r="IV95" s="89"/>
    </row>
    <row r="96" spans="1:256" ht="25.5" x14ac:dyDescent="0.2">
      <c r="A96" s="90" t="s">
        <v>277</v>
      </c>
      <c r="B96" s="91" t="s">
        <v>209</v>
      </c>
      <c r="C96" s="91" t="s">
        <v>274</v>
      </c>
      <c r="D96" s="91" t="s">
        <v>260</v>
      </c>
      <c r="E96" s="91" t="s">
        <v>278</v>
      </c>
      <c r="F96" s="92">
        <v>200</v>
      </c>
      <c r="G96" s="92">
        <v>300</v>
      </c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89"/>
      <c r="IQ96" s="89"/>
      <c r="IR96" s="89"/>
      <c r="IS96" s="89"/>
      <c r="IT96" s="89"/>
      <c r="IU96" s="89"/>
      <c r="IV96" s="89"/>
    </row>
    <row r="97" spans="1:256" ht="15.75" x14ac:dyDescent="0.25">
      <c r="A97" s="77" t="s">
        <v>279</v>
      </c>
      <c r="B97" s="108" t="s">
        <v>215</v>
      </c>
      <c r="C97" s="108"/>
      <c r="D97" s="108"/>
      <c r="E97" s="108"/>
      <c r="F97" s="109">
        <f>SUM(F110+F103+F98)</f>
        <v>28515.46</v>
      </c>
      <c r="G97" s="109">
        <f>SUM(G110+G103+G98)</f>
        <v>9184.5</v>
      </c>
    </row>
    <row r="98" spans="1:256" x14ac:dyDescent="0.2">
      <c r="A98" s="104" t="s">
        <v>280</v>
      </c>
      <c r="B98" s="105" t="s">
        <v>215</v>
      </c>
      <c r="C98" s="105" t="s">
        <v>281</v>
      </c>
      <c r="D98" s="105"/>
      <c r="E98" s="105"/>
      <c r="F98" s="82">
        <f>SUM(F101+F99)</f>
        <v>3709.49</v>
      </c>
      <c r="G98" s="82">
        <f>SUM(G101+G99)</f>
        <v>2011</v>
      </c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2"/>
      <c r="IV98" s="102"/>
    </row>
    <row r="99" spans="1:256" ht="25.5" x14ac:dyDescent="0.2">
      <c r="A99" s="90" t="s">
        <v>282</v>
      </c>
      <c r="B99" s="98" t="s">
        <v>215</v>
      </c>
      <c r="C99" s="98" t="s">
        <v>281</v>
      </c>
      <c r="D99" s="91" t="s">
        <v>250</v>
      </c>
      <c r="E99" s="98"/>
      <c r="F99" s="92">
        <f>SUM(F100)</f>
        <v>3700</v>
      </c>
      <c r="G99" s="92">
        <f>SUM(G100)</f>
        <v>2000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  <c r="IQ99" s="102"/>
      <c r="IR99" s="102"/>
      <c r="IS99" s="102"/>
      <c r="IT99" s="102"/>
      <c r="IU99" s="102"/>
      <c r="IV99" s="102"/>
    </row>
    <row r="100" spans="1:256" x14ac:dyDescent="0.2">
      <c r="A100" s="86" t="s">
        <v>221</v>
      </c>
      <c r="B100" s="103" t="s">
        <v>215</v>
      </c>
      <c r="C100" s="103" t="s">
        <v>281</v>
      </c>
      <c r="D100" s="87" t="s">
        <v>250</v>
      </c>
      <c r="E100" s="98" t="s">
        <v>222</v>
      </c>
      <c r="F100" s="92">
        <v>3700</v>
      </c>
      <c r="G100" s="92">
        <v>2000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  <c r="IQ100" s="102"/>
      <c r="IR100" s="102"/>
      <c r="IS100" s="102"/>
      <c r="IT100" s="102"/>
      <c r="IU100" s="102"/>
      <c r="IV100" s="102"/>
    </row>
    <row r="101" spans="1:256" ht="38.25" x14ac:dyDescent="0.2">
      <c r="A101" s="90" t="s">
        <v>283</v>
      </c>
      <c r="B101" s="98" t="s">
        <v>215</v>
      </c>
      <c r="C101" s="98" t="s">
        <v>281</v>
      </c>
      <c r="D101" s="98" t="s">
        <v>284</v>
      </c>
      <c r="E101" s="98"/>
      <c r="F101" s="92">
        <f>SUM(F102)</f>
        <v>9.49</v>
      </c>
      <c r="G101" s="92">
        <f>SUM(G102)</f>
        <v>11</v>
      </c>
    </row>
    <row r="102" spans="1:256" ht="25.5" x14ac:dyDescent="0.2">
      <c r="A102" s="86" t="s">
        <v>220</v>
      </c>
      <c r="B102" s="103" t="s">
        <v>215</v>
      </c>
      <c r="C102" s="103" t="s">
        <v>281</v>
      </c>
      <c r="D102" s="103" t="s">
        <v>284</v>
      </c>
      <c r="E102" s="103" t="s">
        <v>213</v>
      </c>
      <c r="F102" s="88">
        <v>9.49</v>
      </c>
      <c r="G102" s="88">
        <v>11</v>
      </c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89"/>
      <c r="IQ102" s="89"/>
      <c r="IR102" s="89"/>
      <c r="IS102" s="89"/>
      <c r="IT102" s="89"/>
      <c r="IU102" s="89"/>
      <c r="IV102" s="89"/>
    </row>
    <row r="103" spans="1:256" x14ac:dyDescent="0.2">
      <c r="A103" s="104" t="s">
        <v>285</v>
      </c>
      <c r="B103" s="81" t="s">
        <v>215</v>
      </c>
      <c r="C103" s="81" t="s">
        <v>286</v>
      </c>
      <c r="D103" s="81"/>
      <c r="E103" s="81"/>
      <c r="F103" s="82">
        <f>SUM(F106+F104)</f>
        <v>24355.97</v>
      </c>
      <c r="G103" s="82">
        <f>SUM(G106)</f>
        <v>6723.5</v>
      </c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02"/>
      <c r="GL103" s="102"/>
      <c r="GM103" s="102"/>
      <c r="GN103" s="102"/>
      <c r="GO103" s="102"/>
      <c r="GP103" s="102"/>
      <c r="GQ103" s="102"/>
      <c r="GR103" s="102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  <c r="HU103" s="102"/>
      <c r="HV103" s="102"/>
      <c r="HW103" s="102"/>
      <c r="HX103" s="102"/>
      <c r="HY103" s="102"/>
      <c r="HZ103" s="102"/>
      <c r="IA103" s="102"/>
      <c r="IB103" s="102"/>
      <c r="IC103" s="102"/>
      <c r="ID103" s="102"/>
      <c r="IE103" s="102"/>
      <c r="IF103" s="102"/>
      <c r="IG103" s="102"/>
      <c r="IH103" s="102"/>
      <c r="II103" s="102"/>
      <c r="IJ103" s="102"/>
      <c r="IK103" s="102"/>
      <c r="IL103" s="102"/>
      <c r="IM103" s="102"/>
      <c r="IN103" s="102"/>
      <c r="IO103" s="102"/>
      <c r="IP103" s="102"/>
      <c r="IQ103" s="102"/>
      <c r="IR103" s="102"/>
      <c r="IS103" s="102"/>
      <c r="IT103" s="102"/>
      <c r="IU103" s="102"/>
      <c r="IV103" s="102"/>
    </row>
    <row r="104" spans="1:256" ht="51" x14ac:dyDescent="0.2">
      <c r="A104" s="90" t="s">
        <v>533</v>
      </c>
      <c r="B104" s="98" t="s">
        <v>215</v>
      </c>
      <c r="C104" s="98" t="s">
        <v>286</v>
      </c>
      <c r="D104" s="98" t="s">
        <v>450</v>
      </c>
      <c r="E104" s="98"/>
      <c r="F104" s="92">
        <f>SUM(F105)</f>
        <v>15548.33</v>
      </c>
      <c r="G104" s="92"/>
    </row>
    <row r="105" spans="1:256" ht="25.5" x14ac:dyDescent="0.2">
      <c r="A105" s="86" t="s">
        <v>220</v>
      </c>
      <c r="B105" s="103" t="s">
        <v>215</v>
      </c>
      <c r="C105" s="103" t="s">
        <v>286</v>
      </c>
      <c r="D105" s="103" t="s">
        <v>450</v>
      </c>
      <c r="E105" s="103" t="s">
        <v>213</v>
      </c>
      <c r="F105" s="88">
        <v>15548.33</v>
      </c>
      <c r="G105" s="88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89"/>
      <c r="IQ105" s="89"/>
      <c r="IR105" s="89"/>
      <c r="IS105" s="89"/>
      <c r="IT105" s="89"/>
      <c r="IU105" s="89"/>
      <c r="IV105" s="89"/>
    </row>
    <row r="106" spans="1:256" ht="13.5" x14ac:dyDescent="0.25">
      <c r="A106" s="83" t="s">
        <v>257</v>
      </c>
      <c r="B106" s="96" t="s">
        <v>215</v>
      </c>
      <c r="C106" s="96" t="s">
        <v>286</v>
      </c>
      <c r="D106" s="84" t="s">
        <v>258</v>
      </c>
      <c r="E106" s="96"/>
      <c r="F106" s="85">
        <f>SUM(F107)</f>
        <v>8807.64</v>
      </c>
      <c r="G106" s="85">
        <f>SUM(G107)</f>
        <v>6723.5</v>
      </c>
    </row>
    <row r="107" spans="1:256" ht="44.25" customHeight="1" x14ac:dyDescent="0.2">
      <c r="A107" s="112" t="s">
        <v>287</v>
      </c>
      <c r="B107" s="91" t="s">
        <v>215</v>
      </c>
      <c r="C107" s="91" t="s">
        <v>286</v>
      </c>
      <c r="D107" s="91" t="s">
        <v>288</v>
      </c>
      <c r="E107" s="91"/>
      <c r="F107" s="92">
        <f>SUM(F108:F109)</f>
        <v>8807.64</v>
      </c>
      <c r="G107" s="92">
        <f>SUM(G108:G109)</f>
        <v>6723.5</v>
      </c>
    </row>
    <row r="108" spans="1:256" ht="25.5" x14ac:dyDescent="0.2">
      <c r="A108" s="86" t="s">
        <v>220</v>
      </c>
      <c r="B108" s="87" t="s">
        <v>215</v>
      </c>
      <c r="C108" s="87" t="s">
        <v>286</v>
      </c>
      <c r="D108" s="87" t="s">
        <v>288</v>
      </c>
      <c r="E108" s="87" t="s">
        <v>213</v>
      </c>
      <c r="F108" s="88">
        <v>7252.62</v>
      </c>
      <c r="G108" s="88">
        <v>4423.5</v>
      </c>
    </row>
    <row r="109" spans="1:256" ht="25.5" x14ac:dyDescent="0.2">
      <c r="A109" s="86" t="s">
        <v>277</v>
      </c>
      <c r="B109" s="87" t="s">
        <v>289</v>
      </c>
      <c r="C109" s="87" t="s">
        <v>286</v>
      </c>
      <c r="D109" s="87" t="s">
        <v>288</v>
      </c>
      <c r="E109" s="87" t="s">
        <v>278</v>
      </c>
      <c r="F109" s="88">
        <v>1555.02</v>
      </c>
      <c r="G109" s="88">
        <v>2300</v>
      </c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89"/>
      <c r="IQ109" s="89"/>
      <c r="IR109" s="89"/>
      <c r="IS109" s="89"/>
      <c r="IT109" s="89"/>
      <c r="IU109" s="89"/>
      <c r="IV109" s="89"/>
    </row>
    <row r="110" spans="1:256" x14ac:dyDescent="0.2">
      <c r="A110" s="104" t="s">
        <v>290</v>
      </c>
      <c r="B110" s="105" t="s">
        <v>215</v>
      </c>
      <c r="C110" s="105" t="s">
        <v>291</v>
      </c>
      <c r="D110" s="105"/>
      <c r="E110" s="105"/>
      <c r="F110" s="82">
        <f>SUM(F111)</f>
        <v>450</v>
      </c>
      <c r="G110" s="82">
        <f>SUM(G111)</f>
        <v>450</v>
      </c>
    </row>
    <row r="111" spans="1:256" ht="18" customHeight="1" x14ac:dyDescent="0.25">
      <c r="A111" s="83" t="s">
        <v>257</v>
      </c>
      <c r="B111" s="105" t="s">
        <v>215</v>
      </c>
      <c r="C111" s="105" t="s">
        <v>291</v>
      </c>
      <c r="D111" s="84" t="s">
        <v>258</v>
      </c>
      <c r="E111" s="105"/>
      <c r="F111" s="82">
        <f>SUM(F114+F112)</f>
        <v>450</v>
      </c>
      <c r="G111" s="82">
        <f>SUM(G114+G112)</f>
        <v>450</v>
      </c>
    </row>
    <row r="112" spans="1:256" ht="39" x14ac:dyDescent="0.25">
      <c r="A112" s="107" t="s">
        <v>262</v>
      </c>
      <c r="B112" s="96" t="s">
        <v>215</v>
      </c>
      <c r="C112" s="96" t="s">
        <v>291</v>
      </c>
      <c r="D112" s="84" t="s">
        <v>264</v>
      </c>
      <c r="E112" s="96"/>
      <c r="F112" s="85">
        <f>SUM(F113)</f>
        <v>400</v>
      </c>
      <c r="G112" s="85">
        <f>SUM(G113)</f>
        <v>400</v>
      </c>
    </row>
    <row r="113" spans="1:256" ht="25.5" x14ac:dyDescent="0.2">
      <c r="A113" s="86" t="s">
        <v>220</v>
      </c>
      <c r="B113" s="87" t="s">
        <v>215</v>
      </c>
      <c r="C113" s="87" t="s">
        <v>291</v>
      </c>
      <c r="D113" s="87" t="s">
        <v>264</v>
      </c>
      <c r="E113" s="87" t="s">
        <v>213</v>
      </c>
      <c r="F113" s="113">
        <v>400</v>
      </c>
      <c r="G113" s="113">
        <v>400</v>
      </c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89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89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89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89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89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89"/>
      <c r="IQ113" s="89"/>
      <c r="IR113" s="89"/>
      <c r="IS113" s="89"/>
      <c r="IT113" s="89"/>
      <c r="IU113" s="89"/>
      <c r="IV113" s="89"/>
    </row>
    <row r="114" spans="1:256" ht="39.6" customHeight="1" x14ac:dyDescent="0.2">
      <c r="A114" s="90" t="s">
        <v>292</v>
      </c>
      <c r="B114" s="98" t="s">
        <v>215</v>
      </c>
      <c r="C114" s="98" t="s">
        <v>291</v>
      </c>
      <c r="D114" s="98" t="s">
        <v>293</v>
      </c>
      <c r="E114" s="98"/>
      <c r="F114" s="92">
        <f>SUM(F115:F115)</f>
        <v>50</v>
      </c>
      <c r="G114" s="92">
        <f>SUM(G115:G115)</f>
        <v>50</v>
      </c>
    </row>
    <row r="115" spans="1:256" x14ac:dyDescent="0.2">
      <c r="A115" s="86" t="s">
        <v>221</v>
      </c>
      <c r="B115" s="103" t="s">
        <v>215</v>
      </c>
      <c r="C115" s="103" t="s">
        <v>291</v>
      </c>
      <c r="D115" s="103" t="s">
        <v>293</v>
      </c>
      <c r="E115" s="87" t="s">
        <v>222</v>
      </c>
      <c r="F115" s="88">
        <v>50</v>
      </c>
      <c r="G115" s="88">
        <v>50</v>
      </c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89"/>
      <c r="IQ115" s="89"/>
      <c r="IR115" s="89"/>
      <c r="IS115" s="89"/>
      <c r="IT115" s="89"/>
      <c r="IU115" s="89"/>
      <c r="IV115" s="89"/>
    </row>
    <row r="116" spans="1:256" ht="15.75" x14ac:dyDescent="0.25">
      <c r="A116" s="77" t="s">
        <v>294</v>
      </c>
      <c r="B116" s="108" t="s">
        <v>224</v>
      </c>
      <c r="C116" s="108"/>
      <c r="D116" s="108"/>
      <c r="E116" s="108"/>
      <c r="F116" s="109">
        <f>SUM(F117+F140+F166+F129)</f>
        <v>402387.79000000004</v>
      </c>
      <c r="G116" s="109" t="e">
        <f>SUM(G117+G140+G166+G129)</f>
        <v>#REF!</v>
      </c>
    </row>
    <row r="117" spans="1:256" ht="15" x14ac:dyDescent="0.25">
      <c r="A117" s="114" t="s">
        <v>295</v>
      </c>
      <c r="B117" s="115" t="s">
        <v>224</v>
      </c>
      <c r="C117" s="115" t="s">
        <v>200</v>
      </c>
      <c r="D117" s="115"/>
      <c r="E117" s="115"/>
      <c r="F117" s="116">
        <f>SUM(F120+F118+F127)</f>
        <v>167901.47000000003</v>
      </c>
      <c r="G117" s="116" t="e">
        <f>SUM(G120+G118)</f>
        <v>#REF!</v>
      </c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89"/>
      <c r="IQ117" s="89"/>
      <c r="IR117" s="89"/>
      <c r="IS117" s="89"/>
      <c r="IT117" s="89"/>
      <c r="IU117" s="89"/>
      <c r="IV117" s="89"/>
    </row>
    <row r="118" spans="1:256" ht="27" x14ac:dyDescent="0.25">
      <c r="A118" s="83" t="s">
        <v>32</v>
      </c>
      <c r="B118" s="96" t="s">
        <v>224</v>
      </c>
      <c r="C118" s="96" t="s">
        <v>200</v>
      </c>
      <c r="D118" s="96" t="s">
        <v>296</v>
      </c>
      <c r="E118" s="96"/>
      <c r="F118" s="85">
        <f>SUM(F119)</f>
        <v>119879.77</v>
      </c>
      <c r="G118" s="85">
        <f>SUM(G119)</f>
        <v>1561.53</v>
      </c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89"/>
      <c r="IQ118" s="89"/>
      <c r="IR118" s="89"/>
      <c r="IS118" s="89"/>
      <c r="IT118" s="89"/>
      <c r="IU118" s="89"/>
      <c r="IV118" s="89"/>
    </row>
    <row r="119" spans="1:256" ht="25.5" x14ac:dyDescent="0.2">
      <c r="A119" s="86" t="s">
        <v>277</v>
      </c>
      <c r="B119" s="103" t="s">
        <v>224</v>
      </c>
      <c r="C119" s="103" t="s">
        <v>200</v>
      </c>
      <c r="D119" s="103" t="s">
        <v>296</v>
      </c>
      <c r="E119" s="103" t="s">
        <v>278</v>
      </c>
      <c r="F119" s="88">
        <v>119879.77</v>
      </c>
      <c r="G119" s="88">
        <v>1561.53</v>
      </c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89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89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89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89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89"/>
      <c r="IQ119" s="89"/>
      <c r="IR119" s="89"/>
      <c r="IS119" s="89"/>
      <c r="IT119" s="89"/>
      <c r="IU119" s="89"/>
      <c r="IV119" s="89"/>
    </row>
    <row r="120" spans="1:256" ht="13.5" x14ac:dyDescent="0.25">
      <c r="A120" s="83" t="s">
        <v>257</v>
      </c>
      <c r="B120" s="84" t="s">
        <v>224</v>
      </c>
      <c r="C120" s="84" t="s">
        <v>200</v>
      </c>
      <c r="D120" s="84" t="s">
        <v>258</v>
      </c>
      <c r="E120" s="84"/>
      <c r="F120" s="117">
        <f>SUM(F121+F125)</f>
        <v>14250</v>
      </c>
      <c r="G120" s="117" t="e">
        <f>SUM(G121+#REF!)</f>
        <v>#REF!</v>
      </c>
    </row>
    <row r="121" spans="1:256" ht="51" x14ac:dyDescent="0.2">
      <c r="A121" s="90" t="s">
        <v>297</v>
      </c>
      <c r="B121" s="98" t="s">
        <v>224</v>
      </c>
      <c r="C121" s="98" t="s">
        <v>200</v>
      </c>
      <c r="D121" s="98" t="s">
        <v>298</v>
      </c>
      <c r="E121" s="98"/>
      <c r="F121" s="92">
        <f>SUM(F122+F124+F123)</f>
        <v>14200</v>
      </c>
      <c r="G121" s="92">
        <f>SUM(G122+G124+G123)</f>
        <v>12800.000000000002</v>
      </c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  <c r="IE121" s="118"/>
      <c r="IF121" s="118"/>
      <c r="IG121" s="118"/>
      <c r="IH121" s="118"/>
      <c r="II121" s="118"/>
      <c r="IJ121" s="118"/>
      <c r="IK121" s="118"/>
      <c r="IL121" s="118"/>
      <c r="IM121" s="118"/>
      <c r="IN121" s="118"/>
      <c r="IO121" s="118"/>
      <c r="IP121" s="118"/>
      <c r="IQ121" s="118"/>
      <c r="IR121" s="118"/>
      <c r="IS121" s="118"/>
      <c r="IT121" s="118"/>
      <c r="IU121" s="118"/>
      <c r="IV121" s="118"/>
    </row>
    <row r="122" spans="1:256" ht="25.5" x14ac:dyDescent="0.2">
      <c r="A122" s="86" t="s">
        <v>220</v>
      </c>
      <c r="B122" s="103" t="s">
        <v>224</v>
      </c>
      <c r="C122" s="103" t="s">
        <v>200</v>
      </c>
      <c r="D122" s="103" t="s">
        <v>298</v>
      </c>
      <c r="E122" s="103" t="s">
        <v>213</v>
      </c>
      <c r="F122" s="88">
        <v>0</v>
      </c>
      <c r="G122" s="88">
        <v>8088.56</v>
      </c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  <c r="EP122" s="119"/>
      <c r="EQ122" s="119"/>
      <c r="ER122" s="119"/>
      <c r="ES122" s="119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19"/>
      <c r="FK122" s="119"/>
      <c r="FL122" s="119"/>
      <c r="FM122" s="119"/>
      <c r="FN122" s="119"/>
      <c r="FO122" s="119"/>
      <c r="FP122" s="119"/>
      <c r="FQ122" s="119"/>
      <c r="FR122" s="119"/>
      <c r="FS122" s="119"/>
      <c r="FT122" s="119"/>
      <c r="FU122" s="119"/>
      <c r="FV122" s="119"/>
      <c r="FW122" s="119"/>
      <c r="FX122" s="119"/>
      <c r="FY122" s="119"/>
      <c r="FZ122" s="119"/>
      <c r="GA122" s="119"/>
      <c r="GB122" s="119"/>
      <c r="GC122" s="119"/>
      <c r="GD122" s="119"/>
      <c r="GE122" s="119"/>
      <c r="GF122" s="119"/>
      <c r="GG122" s="119"/>
      <c r="GH122" s="119"/>
      <c r="GI122" s="119"/>
      <c r="GJ122" s="119"/>
      <c r="GK122" s="119"/>
      <c r="GL122" s="119"/>
      <c r="GM122" s="119"/>
      <c r="GN122" s="119"/>
      <c r="GO122" s="119"/>
      <c r="GP122" s="119"/>
      <c r="GQ122" s="119"/>
      <c r="GR122" s="119"/>
      <c r="GS122" s="119"/>
      <c r="GT122" s="119"/>
      <c r="GU122" s="119"/>
      <c r="GV122" s="119"/>
      <c r="GW122" s="119"/>
      <c r="GX122" s="119"/>
      <c r="GY122" s="119"/>
      <c r="GZ122" s="119"/>
      <c r="HA122" s="119"/>
      <c r="HB122" s="119"/>
      <c r="HC122" s="119"/>
      <c r="HD122" s="119"/>
      <c r="HE122" s="119"/>
      <c r="HF122" s="119"/>
      <c r="HG122" s="119"/>
      <c r="HH122" s="119"/>
      <c r="HI122" s="119"/>
      <c r="HJ122" s="119"/>
      <c r="HK122" s="119"/>
      <c r="HL122" s="119"/>
      <c r="HM122" s="119"/>
      <c r="HN122" s="119"/>
      <c r="HO122" s="119"/>
      <c r="HP122" s="119"/>
      <c r="HQ122" s="119"/>
      <c r="HR122" s="119"/>
      <c r="HS122" s="119"/>
      <c r="HT122" s="119"/>
      <c r="HU122" s="119"/>
      <c r="HV122" s="119"/>
      <c r="HW122" s="119"/>
      <c r="HX122" s="119"/>
      <c r="HY122" s="119"/>
      <c r="HZ122" s="119"/>
      <c r="IA122" s="119"/>
      <c r="IB122" s="119"/>
      <c r="IC122" s="119"/>
      <c r="ID122" s="119"/>
      <c r="IE122" s="119"/>
      <c r="IF122" s="119"/>
      <c r="IG122" s="119"/>
      <c r="IH122" s="119"/>
      <c r="II122" s="119"/>
      <c r="IJ122" s="119"/>
      <c r="IK122" s="119"/>
      <c r="IL122" s="119"/>
      <c r="IM122" s="119"/>
      <c r="IN122" s="119"/>
      <c r="IO122" s="119"/>
      <c r="IP122" s="119"/>
      <c r="IQ122" s="119"/>
      <c r="IR122" s="119"/>
      <c r="IS122" s="119"/>
      <c r="IT122" s="119"/>
      <c r="IU122" s="119"/>
      <c r="IV122" s="119"/>
    </row>
    <row r="123" spans="1:256" ht="25.5" x14ac:dyDescent="0.2">
      <c r="A123" s="86" t="s">
        <v>277</v>
      </c>
      <c r="B123" s="103" t="s">
        <v>224</v>
      </c>
      <c r="C123" s="103" t="s">
        <v>200</v>
      </c>
      <c r="D123" s="103" t="s">
        <v>298</v>
      </c>
      <c r="E123" s="103" t="s">
        <v>278</v>
      </c>
      <c r="F123" s="88">
        <v>9623.32</v>
      </c>
      <c r="G123" s="88">
        <v>711.44</v>
      </c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D123" s="119"/>
      <c r="CE123" s="119"/>
      <c r="CF123" s="119"/>
      <c r="CG123" s="119"/>
      <c r="CH123" s="119"/>
      <c r="CI123" s="119"/>
      <c r="CJ123" s="119"/>
      <c r="CK123" s="119"/>
      <c r="CL123" s="119"/>
      <c r="CM123" s="119"/>
      <c r="CN123" s="119"/>
      <c r="CO123" s="119"/>
      <c r="CP123" s="119"/>
      <c r="CQ123" s="119"/>
      <c r="CR123" s="119"/>
      <c r="CS123" s="119"/>
      <c r="CT123" s="119"/>
      <c r="CU123" s="119"/>
      <c r="CV123" s="119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19"/>
      <c r="EU123" s="119"/>
      <c r="EV123" s="119"/>
      <c r="EW123" s="119"/>
      <c r="EX123" s="119"/>
      <c r="EY123" s="119"/>
      <c r="EZ123" s="119"/>
      <c r="FA123" s="119"/>
      <c r="FB123" s="119"/>
      <c r="FC123" s="119"/>
      <c r="FD123" s="119"/>
      <c r="FE123" s="119"/>
      <c r="FF123" s="119"/>
      <c r="FG123" s="119"/>
      <c r="FH123" s="119"/>
      <c r="FI123" s="119"/>
      <c r="FJ123" s="119"/>
      <c r="FK123" s="119"/>
      <c r="FL123" s="119"/>
      <c r="FM123" s="119"/>
      <c r="FN123" s="119"/>
      <c r="FO123" s="119"/>
      <c r="FP123" s="119"/>
      <c r="FQ123" s="119"/>
      <c r="FR123" s="119"/>
      <c r="FS123" s="119"/>
      <c r="FT123" s="119"/>
      <c r="FU123" s="119"/>
      <c r="FV123" s="119"/>
      <c r="FW123" s="119"/>
      <c r="FX123" s="119"/>
      <c r="FY123" s="119"/>
      <c r="FZ123" s="119"/>
      <c r="GA123" s="119"/>
      <c r="GB123" s="119"/>
      <c r="GC123" s="119"/>
      <c r="GD123" s="119"/>
      <c r="GE123" s="119"/>
      <c r="GF123" s="119"/>
      <c r="GG123" s="119"/>
      <c r="GH123" s="119"/>
      <c r="GI123" s="119"/>
      <c r="GJ123" s="119"/>
      <c r="GK123" s="119"/>
      <c r="GL123" s="119"/>
      <c r="GM123" s="119"/>
      <c r="GN123" s="119"/>
      <c r="GO123" s="119"/>
      <c r="GP123" s="119"/>
      <c r="GQ123" s="119"/>
      <c r="GR123" s="119"/>
      <c r="GS123" s="119"/>
      <c r="GT123" s="119"/>
      <c r="GU123" s="119"/>
      <c r="GV123" s="119"/>
      <c r="GW123" s="119"/>
      <c r="GX123" s="119"/>
      <c r="GY123" s="119"/>
      <c r="GZ123" s="119"/>
      <c r="HA123" s="119"/>
      <c r="HB123" s="119"/>
      <c r="HC123" s="119"/>
      <c r="HD123" s="119"/>
      <c r="HE123" s="119"/>
      <c r="HF123" s="119"/>
      <c r="HG123" s="119"/>
      <c r="HH123" s="119"/>
      <c r="HI123" s="119"/>
      <c r="HJ123" s="119"/>
      <c r="HK123" s="119"/>
      <c r="HL123" s="119"/>
      <c r="HM123" s="119"/>
      <c r="HN123" s="119"/>
      <c r="HO123" s="119"/>
      <c r="HP123" s="119"/>
      <c r="HQ123" s="119"/>
      <c r="HR123" s="119"/>
      <c r="HS123" s="119"/>
      <c r="HT123" s="119"/>
      <c r="HU123" s="119"/>
      <c r="HV123" s="119"/>
      <c r="HW123" s="119"/>
      <c r="HX123" s="119"/>
      <c r="HY123" s="119"/>
      <c r="HZ123" s="119"/>
      <c r="IA123" s="119"/>
      <c r="IB123" s="119"/>
      <c r="IC123" s="119"/>
      <c r="ID123" s="119"/>
      <c r="IE123" s="119"/>
      <c r="IF123" s="119"/>
      <c r="IG123" s="119"/>
      <c r="IH123" s="119"/>
      <c r="II123" s="119"/>
      <c r="IJ123" s="119"/>
      <c r="IK123" s="119"/>
      <c r="IL123" s="119"/>
      <c r="IM123" s="119"/>
      <c r="IN123" s="119"/>
      <c r="IO123" s="119"/>
      <c r="IP123" s="119"/>
      <c r="IQ123" s="119"/>
      <c r="IR123" s="119"/>
      <c r="IS123" s="119"/>
      <c r="IT123" s="119"/>
      <c r="IU123" s="119"/>
      <c r="IV123" s="119"/>
    </row>
    <row r="124" spans="1:256" ht="25.5" x14ac:dyDescent="0.2">
      <c r="A124" s="86" t="s">
        <v>220</v>
      </c>
      <c r="B124" s="87" t="s">
        <v>224</v>
      </c>
      <c r="C124" s="87" t="s">
        <v>200</v>
      </c>
      <c r="D124" s="87" t="s">
        <v>299</v>
      </c>
      <c r="E124" s="103" t="s">
        <v>213</v>
      </c>
      <c r="F124" s="88">
        <v>4576.68</v>
      </c>
      <c r="G124" s="88">
        <v>4000</v>
      </c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9"/>
      <c r="EF124" s="119"/>
      <c r="EG124" s="119"/>
      <c r="EH124" s="119"/>
      <c r="EI124" s="119"/>
      <c r="EJ124" s="119"/>
      <c r="EK124" s="119"/>
      <c r="EL124" s="119"/>
      <c r="EM124" s="119"/>
      <c r="EN124" s="119"/>
      <c r="EO124" s="119"/>
      <c r="EP124" s="119"/>
      <c r="EQ124" s="119"/>
      <c r="ER124" s="119"/>
      <c r="ES124" s="119"/>
      <c r="ET124" s="119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19"/>
      <c r="FK124" s="119"/>
      <c r="FL124" s="119"/>
      <c r="FM124" s="119"/>
      <c r="FN124" s="119"/>
      <c r="FO124" s="119"/>
      <c r="FP124" s="119"/>
      <c r="FQ124" s="119"/>
      <c r="FR124" s="119"/>
      <c r="FS124" s="119"/>
      <c r="FT124" s="119"/>
      <c r="FU124" s="119"/>
      <c r="FV124" s="119"/>
      <c r="FW124" s="119"/>
      <c r="FX124" s="119"/>
      <c r="FY124" s="119"/>
      <c r="FZ124" s="119"/>
      <c r="GA124" s="119"/>
      <c r="GB124" s="119"/>
      <c r="GC124" s="119"/>
      <c r="GD124" s="119"/>
      <c r="GE124" s="119"/>
      <c r="GF124" s="119"/>
      <c r="GG124" s="119"/>
      <c r="GH124" s="119"/>
      <c r="GI124" s="119"/>
      <c r="GJ124" s="119"/>
      <c r="GK124" s="119"/>
      <c r="GL124" s="119"/>
      <c r="GM124" s="119"/>
      <c r="GN124" s="119"/>
      <c r="GO124" s="119"/>
      <c r="GP124" s="119"/>
      <c r="GQ124" s="119"/>
      <c r="GR124" s="119"/>
      <c r="GS124" s="119"/>
      <c r="GT124" s="119"/>
      <c r="GU124" s="119"/>
      <c r="GV124" s="119"/>
      <c r="GW124" s="119"/>
      <c r="GX124" s="119"/>
      <c r="GY124" s="119"/>
      <c r="GZ124" s="119"/>
      <c r="HA124" s="119"/>
      <c r="HB124" s="119"/>
      <c r="HC124" s="119"/>
      <c r="HD124" s="119"/>
      <c r="HE124" s="119"/>
      <c r="HF124" s="119"/>
      <c r="HG124" s="119"/>
      <c r="HH124" s="119"/>
      <c r="HI124" s="119"/>
      <c r="HJ124" s="119"/>
      <c r="HK124" s="119"/>
      <c r="HL124" s="119"/>
      <c r="HM124" s="119"/>
      <c r="HN124" s="119"/>
      <c r="HO124" s="119"/>
      <c r="HP124" s="119"/>
      <c r="HQ124" s="119"/>
      <c r="HR124" s="119"/>
      <c r="HS124" s="119"/>
      <c r="HT124" s="119"/>
      <c r="HU124" s="119"/>
      <c r="HV124" s="119"/>
      <c r="HW124" s="119"/>
      <c r="HX124" s="119"/>
      <c r="HY124" s="119"/>
      <c r="HZ124" s="119"/>
      <c r="IA124" s="119"/>
      <c r="IB124" s="119"/>
      <c r="IC124" s="119"/>
      <c r="ID124" s="119"/>
      <c r="IE124" s="119"/>
      <c r="IF124" s="119"/>
      <c r="IG124" s="119"/>
      <c r="IH124" s="119"/>
      <c r="II124" s="119"/>
      <c r="IJ124" s="119"/>
      <c r="IK124" s="119"/>
      <c r="IL124" s="119"/>
      <c r="IM124" s="119"/>
      <c r="IN124" s="119"/>
      <c r="IO124" s="119"/>
      <c r="IP124" s="119"/>
      <c r="IQ124" s="119"/>
      <c r="IR124" s="119"/>
      <c r="IS124" s="119"/>
      <c r="IT124" s="119"/>
      <c r="IU124" s="119"/>
      <c r="IV124" s="119"/>
    </row>
    <row r="125" spans="1:256" ht="38.25" x14ac:dyDescent="0.2">
      <c r="A125" s="90" t="s">
        <v>300</v>
      </c>
      <c r="B125" s="91" t="s">
        <v>224</v>
      </c>
      <c r="C125" s="91" t="s">
        <v>200</v>
      </c>
      <c r="D125" s="91" t="s">
        <v>451</v>
      </c>
      <c r="E125" s="98"/>
      <c r="F125" s="92">
        <f>SUM(F126)</f>
        <v>50</v>
      </c>
      <c r="G125" s="92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  <c r="IA125" s="118"/>
      <c r="IB125" s="118"/>
      <c r="IC125" s="118"/>
      <c r="ID125" s="118"/>
      <c r="IE125" s="118"/>
      <c r="IF125" s="118"/>
      <c r="IG125" s="118"/>
      <c r="IH125" s="118"/>
      <c r="II125" s="118"/>
      <c r="IJ125" s="118"/>
      <c r="IK125" s="118"/>
      <c r="IL125" s="118"/>
      <c r="IM125" s="118"/>
      <c r="IN125" s="118"/>
      <c r="IO125" s="118"/>
      <c r="IP125" s="118"/>
      <c r="IQ125" s="118"/>
      <c r="IR125" s="118"/>
      <c r="IS125" s="118"/>
      <c r="IT125" s="118"/>
      <c r="IU125" s="118"/>
      <c r="IV125" s="118"/>
    </row>
    <row r="126" spans="1:256" ht="25.5" x14ac:dyDescent="0.2">
      <c r="A126" s="86" t="s">
        <v>220</v>
      </c>
      <c r="B126" s="87" t="s">
        <v>224</v>
      </c>
      <c r="C126" s="87" t="s">
        <v>200</v>
      </c>
      <c r="D126" s="87" t="s">
        <v>451</v>
      </c>
      <c r="E126" s="103" t="s">
        <v>213</v>
      </c>
      <c r="F126" s="88">
        <v>50</v>
      </c>
      <c r="G126" s="88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/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19"/>
      <c r="FK126" s="119"/>
      <c r="FL126" s="119"/>
      <c r="FM126" s="119"/>
      <c r="FN126" s="119"/>
      <c r="FO126" s="119"/>
      <c r="FP126" s="119"/>
      <c r="FQ126" s="119"/>
      <c r="FR126" s="119"/>
      <c r="FS126" s="119"/>
      <c r="FT126" s="119"/>
      <c r="FU126" s="119"/>
      <c r="FV126" s="119"/>
      <c r="FW126" s="119"/>
      <c r="FX126" s="119"/>
      <c r="FY126" s="119"/>
      <c r="FZ126" s="119"/>
      <c r="GA126" s="119"/>
      <c r="GB126" s="119"/>
      <c r="GC126" s="119"/>
      <c r="GD126" s="119"/>
      <c r="GE126" s="119"/>
      <c r="GF126" s="119"/>
      <c r="GG126" s="119"/>
      <c r="GH126" s="119"/>
      <c r="GI126" s="119"/>
      <c r="GJ126" s="119"/>
      <c r="GK126" s="119"/>
      <c r="GL126" s="119"/>
      <c r="GM126" s="119"/>
      <c r="GN126" s="119"/>
      <c r="GO126" s="119"/>
      <c r="GP126" s="119"/>
      <c r="GQ126" s="119"/>
      <c r="GR126" s="119"/>
      <c r="GS126" s="119"/>
      <c r="GT126" s="119"/>
      <c r="GU126" s="119"/>
      <c r="GV126" s="119"/>
      <c r="GW126" s="119"/>
      <c r="GX126" s="119"/>
      <c r="GY126" s="119"/>
      <c r="GZ126" s="119"/>
      <c r="HA126" s="119"/>
      <c r="HB126" s="119"/>
      <c r="HC126" s="119"/>
      <c r="HD126" s="119"/>
      <c r="HE126" s="119"/>
      <c r="HF126" s="119"/>
      <c r="HG126" s="119"/>
      <c r="HH126" s="119"/>
      <c r="HI126" s="119"/>
      <c r="HJ126" s="119"/>
      <c r="HK126" s="119"/>
      <c r="HL126" s="119"/>
      <c r="HM126" s="119"/>
      <c r="HN126" s="119"/>
      <c r="HO126" s="119"/>
      <c r="HP126" s="119"/>
      <c r="HQ126" s="119"/>
      <c r="HR126" s="119"/>
      <c r="HS126" s="119"/>
      <c r="HT126" s="119"/>
      <c r="HU126" s="119"/>
      <c r="HV126" s="119"/>
      <c r="HW126" s="119"/>
      <c r="HX126" s="119"/>
      <c r="HY126" s="119"/>
      <c r="HZ126" s="119"/>
      <c r="IA126" s="119"/>
      <c r="IB126" s="119"/>
      <c r="IC126" s="119"/>
      <c r="ID126" s="119"/>
      <c r="IE126" s="119"/>
      <c r="IF126" s="119"/>
      <c r="IG126" s="119"/>
      <c r="IH126" s="119"/>
      <c r="II126" s="119"/>
      <c r="IJ126" s="119"/>
      <c r="IK126" s="119"/>
      <c r="IL126" s="119"/>
      <c r="IM126" s="119"/>
      <c r="IN126" s="119"/>
      <c r="IO126" s="119"/>
      <c r="IP126" s="119"/>
      <c r="IQ126" s="119"/>
      <c r="IR126" s="119"/>
      <c r="IS126" s="119"/>
      <c r="IT126" s="119"/>
      <c r="IU126" s="119"/>
      <c r="IV126" s="119"/>
    </row>
    <row r="127" spans="1:256" s="102" customFormat="1" ht="27" x14ac:dyDescent="0.25">
      <c r="A127" s="83" t="s">
        <v>301</v>
      </c>
      <c r="B127" s="84" t="s">
        <v>224</v>
      </c>
      <c r="C127" s="84" t="s">
        <v>200</v>
      </c>
      <c r="D127" s="84" t="s">
        <v>302</v>
      </c>
      <c r="E127" s="96"/>
      <c r="F127" s="85">
        <f>SUM(F128)</f>
        <v>33771.699999999997</v>
      </c>
      <c r="G127" s="85"/>
      <c r="H127" s="69"/>
      <c r="I127" s="163"/>
      <c r="J127" s="69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0"/>
      <c r="GQ127" s="120"/>
      <c r="GR127" s="120"/>
      <c r="GS127" s="120"/>
      <c r="GT127" s="120"/>
      <c r="GU127" s="120"/>
      <c r="GV127" s="120"/>
      <c r="GW127" s="120"/>
      <c r="GX127" s="120"/>
      <c r="GY127" s="120"/>
      <c r="GZ127" s="120"/>
      <c r="HA127" s="120"/>
      <c r="HB127" s="120"/>
      <c r="HC127" s="120"/>
      <c r="HD127" s="120"/>
      <c r="HE127" s="120"/>
      <c r="HF127" s="120"/>
      <c r="HG127" s="120"/>
      <c r="HH127" s="120"/>
      <c r="HI127" s="120"/>
      <c r="HJ127" s="120"/>
      <c r="HK127" s="120"/>
      <c r="HL127" s="120"/>
      <c r="HM127" s="120"/>
      <c r="HN127" s="120"/>
      <c r="HO127" s="120"/>
      <c r="HP127" s="120"/>
      <c r="HQ127" s="120"/>
      <c r="HR127" s="120"/>
      <c r="HS127" s="120"/>
      <c r="HT127" s="120"/>
      <c r="HU127" s="120"/>
      <c r="HV127" s="120"/>
      <c r="HW127" s="120"/>
      <c r="HX127" s="120"/>
      <c r="HY127" s="120"/>
      <c r="HZ127" s="120"/>
      <c r="IA127" s="120"/>
      <c r="IB127" s="120"/>
      <c r="IC127" s="120"/>
      <c r="ID127" s="120"/>
      <c r="IE127" s="120"/>
      <c r="IF127" s="120"/>
      <c r="IG127" s="120"/>
      <c r="IH127" s="120"/>
      <c r="II127" s="120"/>
      <c r="IJ127" s="120"/>
      <c r="IK127" s="120"/>
      <c r="IL127" s="120"/>
      <c r="IM127" s="120"/>
      <c r="IN127" s="120"/>
      <c r="IO127" s="120"/>
      <c r="IP127" s="120"/>
      <c r="IQ127" s="120"/>
      <c r="IR127" s="120"/>
      <c r="IS127" s="120"/>
      <c r="IT127" s="120"/>
      <c r="IU127" s="120"/>
      <c r="IV127" s="120"/>
    </row>
    <row r="128" spans="1:256" ht="25.5" x14ac:dyDescent="0.2">
      <c r="A128" s="86" t="s">
        <v>303</v>
      </c>
      <c r="B128" s="87" t="s">
        <v>224</v>
      </c>
      <c r="C128" s="87" t="s">
        <v>200</v>
      </c>
      <c r="D128" s="87" t="s">
        <v>302</v>
      </c>
      <c r="E128" s="103" t="s">
        <v>304</v>
      </c>
      <c r="F128" s="88">
        <v>33771.699999999997</v>
      </c>
      <c r="G128" s="88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19"/>
      <c r="FK128" s="119"/>
      <c r="FL128" s="119"/>
      <c r="FM128" s="119"/>
      <c r="FN128" s="119"/>
      <c r="FO128" s="119"/>
      <c r="FP128" s="119"/>
      <c r="FQ128" s="119"/>
      <c r="FR128" s="119"/>
      <c r="FS128" s="119"/>
      <c r="FT128" s="119"/>
      <c r="FU128" s="119"/>
      <c r="FV128" s="119"/>
      <c r="FW128" s="119"/>
      <c r="FX128" s="119"/>
      <c r="FY128" s="119"/>
      <c r="FZ128" s="119"/>
      <c r="GA128" s="119"/>
      <c r="GB128" s="119"/>
      <c r="GC128" s="119"/>
      <c r="GD128" s="119"/>
      <c r="GE128" s="119"/>
      <c r="GF128" s="119"/>
      <c r="GG128" s="119"/>
      <c r="GH128" s="119"/>
      <c r="GI128" s="119"/>
      <c r="GJ128" s="119"/>
      <c r="GK128" s="119"/>
      <c r="GL128" s="119"/>
      <c r="GM128" s="119"/>
      <c r="GN128" s="119"/>
      <c r="GO128" s="119"/>
      <c r="GP128" s="119"/>
      <c r="GQ128" s="119"/>
      <c r="GR128" s="119"/>
      <c r="GS128" s="119"/>
      <c r="GT128" s="119"/>
      <c r="GU128" s="119"/>
      <c r="GV128" s="119"/>
      <c r="GW128" s="119"/>
      <c r="GX128" s="119"/>
      <c r="GY128" s="119"/>
      <c r="GZ128" s="119"/>
      <c r="HA128" s="119"/>
      <c r="HB128" s="119"/>
      <c r="HC128" s="119"/>
      <c r="HD128" s="119"/>
      <c r="HE128" s="119"/>
      <c r="HF128" s="119"/>
      <c r="HG128" s="119"/>
      <c r="HH128" s="119"/>
      <c r="HI128" s="119"/>
      <c r="HJ128" s="119"/>
      <c r="HK128" s="119"/>
      <c r="HL128" s="119"/>
      <c r="HM128" s="119"/>
      <c r="HN128" s="119"/>
      <c r="HO128" s="119"/>
      <c r="HP128" s="119"/>
      <c r="HQ128" s="119"/>
      <c r="HR128" s="119"/>
      <c r="HS128" s="119"/>
      <c r="HT128" s="119"/>
      <c r="HU128" s="119"/>
      <c r="HV128" s="119"/>
      <c r="HW128" s="119"/>
      <c r="HX128" s="119"/>
      <c r="HY128" s="119"/>
      <c r="HZ128" s="119"/>
      <c r="IA128" s="119"/>
      <c r="IB128" s="119"/>
      <c r="IC128" s="119"/>
      <c r="ID128" s="119"/>
      <c r="IE128" s="119"/>
      <c r="IF128" s="119"/>
      <c r="IG128" s="119"/>
      <c r="IH128" s="119"/>
      <c r="II128" s="119"/>
      <c r="IJ128" s="119"/>
      <c r="IK128" s="119"/>
      <c r="IL128" s="119"/>
      <c r="IM128" s="119"/>
      <c r="IN128" s="119"/>
      <c r="IO128" s="119"/>
      <c r="IP128" s="119"/>
      <c r="IQ128" s="119"/>
      <c r="IR128" s="119"/>
      <c r="IS128" s="119"/>
      <c r="IT128" s="119"/>
      <c r="IU128" s="119"/>
      <c r="IV128" s="119"/>
    </row>
    <row r="129" spans="1:256" ht="15" x14ac:dyDescent="0.25">
      <c r="A129" s="114" t="s">
        <v>305</v>
      </c>
      <c r="B129" s="121" t="s">
        <v>224</v>
      </c>
      <c r="C129" s="121" t="s">
        <v>202</v>
      </c>
      <c r="D129" s="121"/>
      <c r="E129" s="115"/>
      <c r="F129" s="116">
        <f>SUM(F132+F130+F134)</f>
        <v>77017.98000000001</v>
      </c>
      <c r="G129" s="116" t="e">
        <f>SUM(G132+G130+G135+#REF!)</f>
        <v>#REF!</v>
      </c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22"/>
      <c r="EF129" s="122"/>
      <c r="EG129" s="122"/>
      <c r="EH129" s="122"/>
      <c r="EI129" s="122"/>
      <c r="EJ129" s="122"/>
      <c r="EK129" s="122"/>
      <c r="EL129" s="122"/>
      <c r="EM129" s="122"/>
      <c r="EN129" s="122"/>
      <c r="EO129" s="122"/>
      <c r="EP129" s="122"/>
      <c r="EQ129" s="122"/>
      <c r="ER129" s="122"/>
      <c r="ES129" s="122"/>
      <c r="ET129" s="122"/>
      <c r="EU129" s="122"/>
      <c r="EV129" s="122"/>
      <c r="EW129" s="122"/>
      <c r="EX129" s="122"/>
      <c r="EY129" s="122"/>
      <c r="EZ129" s="122"/>
      <c r="FA129" s="122"/>
      <c r="FB129" s="122"/>
      <c r="FC129" s="122"/>
      <c r="FD129" s="122"/>
      <c r="FE129" s="122"/>
      <c r="FF129" s="122"/>
      <c r="FG129" s="122"/>
      <c r="FH129" s="122"/>
      <c r="FI129" s="122"/>
      <c r="FJ129" s="122"/>
      <c r="FK129" s="122"/>
      <c r="FL129" s="122"/>
      <c r="FM129" s="122"/>
      <c r="FN129" s="122"/>
      <c r="FO129" s="122"/>
      <c r="FP129" s="122"/>
      <c r="FQ129" s="122"/>
      <c r="FR129" s="122"/>
      <c r="FS129" s="122"/>
      <c r="FT129" s="122"/>
      <c r="FU129" s="122"/>
      <c r="FV129" s="122"/>
      <c r="FW129" s="122"/>
      <c r="FX129" s="122"/>
      <c r="FY129" s="122"/>
      <c r="FZ129" s="122"/>
      <c r="GA129" s="122"/>
      <c r="GB129" s="122"/>
      <c r="GC129" s="122"/>
      <c r="GD129" s="122"/>
      <c r="GE129" s="122"/>
      <c r="GF129" s="122"/>
      <c r="GG129" s="122"/>
      <c r="GH129" s="122"/>
      <c r="GI129" s="122"/>
      <c r="GJ129" s="122"/>
      <c r="GK129" s="122"/>
      <c r="GL129" s="122"/>
      <c r="GM129" s="122"/>
      <c r="GN129" s="122"/>
      <c r="GO129" s="122"/>
      <c r="GP129" s="122"/>
      <c r="GQ129" s="122"/>
      <c r="GR129" s="122"/>
      <c r="GS129" s="122"/>
      <c r="GT129" s="122"/>
      <c r="GU129" s="122"/>
      <c r="GV129" s="122"/>
      <c r="GW129" s="122"/>
      <c r="GX129" s="122"/>
      <c r="GY129" s="122"/>
      <c r="GZ129" s="122"/>
      <c r="HA129" s="122"/>
      <c r="HB129" s="122"/>
      <c r="HC129" s="122"/>
      <c r="HD129" s="122"/>
      <c r="HE129" s="122"/>
      <c r="HF129" s="122"/>
      <c r="HG129" s="122"/>
      <c r="HH129" s="122"/>
      <c r="HI129" s="122"/>
      <c r="HJ129" s="122"/>
      <c r="HK129" s="122"/>
      <c r="HL129" s="122"/>
      <c r="HM129" s="122"/>
      <c r="HN129" s="122"/>
      <c r="HO129" s="122"/>
      <c r="HP129" s="122"/>
      <c r="HQ129" s="122"/>
      <c r="HR129" s="122"/>
      <c r="HS129" s="122"/>
      <c r="HT129" s="122"/>
      <c r="HU129" s="122"/>
      <c r="HV129" s="122"/>
      <c r="HW129" s="122"/>
      <c r="HX129" s="122"/>
      <c r="HY129" s="122"/>
      <c r="HZ129" s="122"/>
      <c r="IA129" s="122"/>
      <c r="IB129" s="122"/>
      <c r="IC129" s="122"/>
      <c r="ID129" s="122"/>
      <c r="IE129" s="122"/>
      <c r="IF129" s="122"/>
      <c r="IG129" s="122"/>
      <c r="IH129" s="122"/>
      <c r="II129" s="122"/>
      <c r="IJ129" s="122"/>
      <c r="IK129" s="122"/>
      <c r="IL129" s="122"/>
      <c r="IM129" s="122"/>
      <c r="IN129" s="122"/>
      <c r="IO129" s="122"/>
      <c r="IP129" s="122"/>
      <c r="IQ129" s="122"/>
      <c r="IR129" s="122"/>
      <c r="IS129" s="122"/>
      <c r="IT129" s="122"/>
      <c r="IU129" s="122"/>
      <c r="IV129" s="122"/>
    </row>
    <row r="130" spans="1:256" ht="25.5" x14ac:dyDescent="0.2">
      <c r="A130" s="90" t="s">
        <v>39</v>
      </c>
      <c r="B130" s="91" t="s">
        <v>224</v>
      </c>
      <c r="C130" s="91" t="s">
        <v>202</v>
      </c>
      <c r="D130" s="91" t="s">
        <v>306</v>
      </c>
      <c r="E130" s="98"/>
      <c r="F130" s="92">
        <f>SUM(F131)</f>
        <v>37900</v>
      </c>
      <c r="G130" s="92">
        <f>SUM(G131)</f>
        <v>33300</v>
      </c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  <c r="IM130" s="118"/>
      <c r="IN130" s="118"/>
      <c r="IO130" s="118"/>
      <c r="IP130" s="118"/>
      <c r="IQ130" s="118"/>
      <c r="IR130" s="118"/>
      <c r="IS130" s="118"/>
      <c r="IT130" s="118"/>
      <c r="IU130" s="118"/>
      <c r="IV130" s="118"/>
    </row>
    <row r="131" spans="1:256" ht="15" x14ac:dyDescent="0.25">
      <c r="A131" s="86" t="s">
        <v>221</v>
      </c>
      <c r="B131" s="87" t="s">
        <v>224</v>
      </c>
      <c r="C131" s="87" t="s">
        <v>202</v>
      </c>
      <c r="D131" s="87" t="s">
        <v>306</v>
      </c>
      <c r="E131" s="103" t="s">
        <v>222</v>
      </c>
      <c r="F131" s="88">
        <v>37900</v>
      </c>
      <c r="G131" s="88">
        <v>33300</v>
      </c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22"/>
      <c r="EY131" s="122"/>
      <c r="EZ131" s="122"/>
      <c r="FA131" s="122"/>
      <c r="FB131" s="122"/>
      <c r="FC131" s="122"/>
      <c r="FD131" s="122"/>
      <c r="FE131" s="122"/>
      <c r="FF131" s="122"/>
      <c r="FG131" s="122"/>
      <c r="FH131" s="122"/>
      <c r="FI131" s="122"/>
      <c r="FJ131" s="122"/>
      <c r="FK131" s="122"/>
      <c r="FL131" s="122"/>
      <c r="FM131" s="122"/>
      <c r="FN131" s="122"/>
      <c r="FO131" s="122"/>
      <c r="FP131" s="122"/>
      <c r="FQ131" s="122"/>
      <c r="FR131" s="122"/>
      <c r="FS131" s="122"/>
      <c r="FT131" s="122"/>
      <c r="FU131" s="122"/>
      <c r="FV131" s="122"/>
      <c r="FW131" s="122"/>
      <c r="FX131" s="122"/>
      <c r="FY131" s="122"/>
      <c r="FZ131" s="122"/>
      <c r="GA131" s="122"/>
      <c r="GB131" s="122"/>
      <c r="GC131" s="122"/>
      <c r="GD131" s="122"/>
      <c r="GE131" s="122"/>
      <c r="GF131" s="122"/>
      <c r="GG131" s="122"/>
      <c r="GH131" s="122"/>
      <c r="GI131" s="122"/>
      <c r="GJ131" s="122"/>
      <c r="GK131" s="122"/>
      <c r="GL131" s="122"/>
      <c r="GM131" s="122"/>
      <c r="GN131" s="122"/>
      <c r="GO131" s="122"/>
      <c r="GP131" s="122"/>
      <c r="GQ131" s="122"/>
      <c r="GR131" s="122"/>
      <c r="GS131" s="122"/>
      <c r="GT131" s="122"/>
      <c r="GU131" s="122"/>
      <c r="GV131" s="122"/>
      <c r="GW131" s="122"/>
      <c r="GX131" s="122"/>
      <c r="GY131" s="122"/>
      <c r="GZ131" s="122"/>
      <c r="HA131" s="122"/>
      <c r="HB131" s="122"/>
      <c r="HC131" s="122"/>
      <c r="HD131" s="122"/>
      <c r="HE131" s="122"/>
      <c r="HF131" s="122"/>
      <c r="HG131" s="122"/>
      <c r="HH131" s="122"/>
      <c r="HI131" s="122"/>
      <c r="HJ131" s="122"/>
      <c r="HK131" s="122"/>
      <c r="HL131" s="122"/>
      <c r="HM131" s="122"/>
      <c r="HN131" s="122"/>
      <c r="HO131" s="122"/>
      <c r="HP131" s="122"/>
      <c r="HQ131" s="122"/>
      <c r="HR131" s="122"/>
      <c r="HS131" s="122"/>
      <c r="HT131" s="122"/>
      <c r="HU131" s="122"/>
      <c r="HV131" s="122"/>
      <c r="HW131" s="122"/>
      <c r="HX131" s="122"/>
      <c r="HY131" s="122"/>
      <c r="HZ131" s="122"/>
      <c r="IA131" s="122"/>
      <c r="IB131" s="122"/>
      <c r="IC131" s="122"/>
      <c r="ID131" s="122"/>
      <c r="IE131" s="122"/>
      <c r="IF131" s="122"/>
      <c r="IG131" s="122"/>
      <c r="IH131" s="122"/>
      <c r="II131" s="122"/>
      <c r="IJ131" s="122"/>
      <c r="IK131" s="122"/>
      <c r="IL131" s="122"/>
      <c r="IM131" s="122"/>
      <c r="IN131" s="122"/>
      <c r="IO131" s="122"/>
      <c r="IP131" s="122"/>
      <c r="IQ131" s="122"/>
      <c r="IR131" s="122"/>
      <c r="IS131" s="122"/>
      <c r="IT131" s="122"/>
      <c r="IU131" s="122"/>
      <c r="IV131" s="122"/>
    </row>
    <row r="132" spans="1:256" ht="14.25" x14ac:dyDescent="0.2">
      <c r="A132" s="90" t="s">
        <v>249</v>
      </c>
      <c r="B132" s="91" t="s">
        <v>224</v>
      </c>
      <c r="C132" s="91" t="s">
        <v>202</v>
      </c>
      <c r="D132" s="91" t="s">
        <v>250</v>
      </c>
      <c r="E132" s="91"/>
      <c r="F132" s="92">
        <f>SUM(F133)</f>
        <v>500</v>
      </c>
      <c r="G132" s="92">
        <f>SUM(G133)</f>
        <v>9000</v>
      </c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3"/>
      <c r="FQ132" s="123"/>
      <c r="FR132" s="123"/>
      <c r="FS132" s="123"/>
      <c r="FT132" s="123"/>
      <c r="FU132" s="123"/>
      <c r="FV132" s="123"/>
      <c r="FW132" s="123"/>
      <c r="FX132" s="123"/>
      <c r="FY132" s="123"/>
      <c r="FZ132" s="123"/>
      <c r="GA132" s="123"/>
      <c r="GB132" s="123"/>
      <c r="GC132" s="123"/>
      <c r="GD132" s="123"/>
      <c r="GE132" s="123"/>
      <c r="GF132" s="123"/>
      <c r="GG132" s="123"/>
      <c r="GH132" s="123"/>
      <c r="GI132" s="123"/>
      <c r="GJ132" s="123"/>
      <c r="GK132" s="123"/>
      <c r="GL132" s="123"/>
      <c r="GM132" s="123"/>
      <c r="GN132" s="123"/>
      <c r="GO132" s="123"/>
      <c r="GP132" s="123"/>
      <c r="GQ132" s="123"/>
      <c r="GR132" s="123"/>
      <c r="GS132" s="123"/>
      <c r="GT132" s="123"/>
      <c r="GU132" s="123"/>
      <c r="GV132" s="123"/>
      <c r="GW132" s="123"/>
      <c r="GX132" s="123"/>
      <c r="GY132" s="123"/>
      <c r="GZ132" s="123"/>
      <c r="HA132" s="123"/>
      <c r="HB132" s="123"/>
      <c r="HC132" s="123"/>
      <c r="HD132" s="123"/>
      <c r="HE132" s="123"/>
      <c r="HF132" s="123"/>
      <c r="HG132" s="123"/>
      <c r="HH132" s="123"/>
      <c r="HI132" s="123"/>
      <c r="HJ132" s="123"/>
      <c r="HK132" s="123"/>
      <c r="HL132" s="123"/>
      <c r="HM132" s="123"/>
      <c r="HN132" s="123"/>
      <c r="HO132" s="123"/>
      <c r="HP132" s="123"/>
      <c r="HQ132" s="123"/>
      <c r="HR132" s="123"/>
      <c r="HS132" s="123"/>
      <c r="HT132" s="123"/>
      <c r="HU132" s="123"/>
      <c r="HV132" s="123"/>
      <c r="HW132" s="123"/>
      <c r="HX132" s="123"/>
      <c r="HY132" s="123"/>
      <c r="HZ132" s="123"/>
      <c r="IA132" s="123"/>
      <c r="IB132" s="123"/>
      <c r="IC132" s="123"/>
      <c r="ID132" s="123"/>
      <c r="IE132" s="123"/>
      <c r="IF132" s="123"/>
      <c r="IG132" s="123"/>
      <c r="IH132" s="123"/>
      <c r="II132" s="123"/>
      <c r="IJ132" s="123"/>
      <c r="IK132" s="123"/>
      <c r="IL132" s="123"/>
      <c r="IM132" s="123"/>
      <c r="IN132" s="123"/>
      <c r="IO132" s="123"/>
      <c r="IP132" s="123"/>
      <c r="IQ132" s="123"/>
      <c r="IR132" s="123"/>
      <c r="IS132" s="123"/>
      <c r="IT132" s="123"/>
      <c r="IU132" s="123"/>
      <c r="IV132" s="123"/>
    </row>
    <row r="133" spans="1:256" ht="15" x14ac:dyDescent="0.25">
      <c r="A133" s="86" t="s">
        <v>221</v>
      </c>
      <c r="B133" s="87" t="s">
        <v>224</v>
      </c>
      <c r="C133" s="87" t="s">
        <v>202</v>
      </c>
      <c r="D133" s="87" t="s">
        <v>250</v>
      </c>
      <c r="E133" s="87" t="s">
        <v>222</v>
      </c>
      <c r="F133" s="88">
        <v>500</v>
      </c>
      <c r="G133" s="88">
        <v>9000</v>
      </c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22"/>
      <c r="EY133" s="122"/>
      <c r="EZ133" s="122"/>
      <c r="FA133" s="122"/>
      <c r="FB133" s="122"/>
      <c r="FC133" s="122"/>
      <c r="FD133" s="122"/>
      <c r="FE133" s="122"/>
      <c r="FF133" s="122"/>
      <c r="FG133" s="122"/>
      <c r="FH133" s="122"/>
      <c r="FI133" s="122"/>
      <c r="FJ133" s="122"/>
      <c r="FK133" s="122"/>
      <c r="FL133" s="122"/>
      <c r="FM133" s="122"/>
      <c r="FN133" s="122"/>
      <c r="FO133" s="122"/>
      <c r="FP133" s="122"/>
      <c r="FQ133" s="122"/>
      <c r="FR133" s="122"/>
      <c r="FS133" s="122"/>
      <c r="FT133" s="122"/>
      <c r="FU133" s="122"/>
      <c r="FV133" s="122"/>
      <c r="FW133" s="122"/>
      <c r="FX133" s="122"/>
      <c r="FY133" s="122"/>
      <c r="FZ133" s="122"/>
      <c r="GA133" s="122"/>
      <c r="GB133" s="122"/>
      <c r="GC133" s="122"/>
      <c r="GD133" s="122"/>
      <c r="GE133" s="122"/>
      <c r="GF133" s="122"/>
      <c r="GG133" s="122"/>
      <c r="GH133" s="122"/>
      <c r="GI133" s="122"/>
      <c r="GJ133" s="122"/>
      <c r="GK133" s="122"/>
      <c r="GL133" s="122"/>
      <c r="GM133" s="122"/>
      <c r="GN133" s="122"/>
      <c r="GO133" s="122"/>
      <c r="GP133" s="122"/>
      <c r="GQ133" s="122"/>
      <c r="GR133" s="122"/>
      <c r="GS133" s="122"/>
      <c r="GT133" s="122"/>
      <c r="GU133" s="122"/>
      <c r="GV133" s="122"/>
      <c r="GW133" s="122"/>
      <c r="GX133" s="122"/>
      <c r="GY133" s="122"/>
      <c r="GZ133" s="122"/>
      <c r="HA133" s="122"/>
      <c r="HB133" s="122"/>
      <c r="HC133" s="122"/>
      <c r="HD133" s="122"/>
      <c r="HE133" s="122"/>
      <c r="HF133" s="122"/>
      <c r="HG133" s="122"/>
      <c r="HH133" s="122"/>
      <c r="HI133" s="122"/>
      <c r="HJ133" s="122"/>
      <c r="HK133" s="122"/>
      <c r="HL133" s="122"/>
      <c r="HM133" s="122"/>
      <c r="HN133" s="122"/>
      <c r="HO133" s="122"/>
      <c r="HP133" s="122"/>
      <c r="HQ133" s="122"/>
      <c r="HR133" s="122"/>
      <c r="HS133" s="122"/>
      <c r="HT133" s="122"/>
      <c r="HU133" s="122"/>
      <c r="HV133" s="122"/>
      <c r="HW133" s="122"/>
      <c r="HX133" s="122"/>
      <c r="HY133" s="122"/>
      <c r="HZ133" s="122"/>
      <c r="IA133" s="122"/>
      <c r="IB133" s="122"/>
      <c r="IC133" s="122"/>
      <c r="ID133" s="122"/>
      <c r="IE133" s="122"/>
      <c r="IF133" s="122"/>
      <c r="IG133" s="122"/>
      <c r="IH133" s="122"/>
      <c r="II133" s="122"/>
      <c r="IJ133" s="122"/>
      <c r="IK133" s="122"/>
      <c r="IL133" s="122"/>
      <c r="IM133" s="122"/>
      <c r="IN133" s="122"/>
      <c r="IO133" s="122"/>
      <c r="IP133" s="122"/>
      <c r="IQ133" s="122"/>
      <c r="IR133" s="122"/>
      <c r="IS133" s="122"/>
      <c r="IT133" s="122"/>
      <c r="IU133" s="122"/>
      <c r="IV133" s="122"/>
    </row>
    <row r="134" spans="1:256" ht="13.5" x14ac:dyDescent="0.25">
      <c r="A134" s="83" t="s">
        <v>257</v>
      </c>
      <c r="B134" s="96" t="s">
        <v>224</v>
      </c>
      <c r="C134" s="96" t="s">
        <v>202</v>
      </c>
      <c r="D134" s="84" t="s">
        <v>258</v>
      </c>
      <c r="E134" s="105"/>
      <c r="F134" s="82">
        <f>SUM(F135+F138+F139)</f>
        <v>38617.980000000003</v>
      </c>
      <c r="G134" s="82" t="e">
        <f>SUM(G135)</f>
        <v>#REF!</v>
      </c>
    </row>
    <row r="135" spans="1:256" ht="25.5" x14ac:dyDescent="0.2">
      <c r="A135" s="90" t="s">
        <v>307</v>
      </c>
      <c r="B135" s="91" t="s">
        <v>224</v>
      </c>
      <c r="C135" s="91" t="s">
        <v>202</v>
      </c>
      <c r="D135" s="98"/>
      <c r="E135" s="91"/>
      <c r="F135" s="92">
        <f>SUM(F136+F137)</f>
        <v>2941.87</v>
      </c>
      <c r="G135" s="92" t="e">
        <f>SUM(G136+#REF!+#REF!+#REF!)</f>
        <v>#REF!</v>
      </c>
    </row>
    <row r="136" spans="1:256" ht="25.5" x14ac:dyDescent="0.2">
      <c r="A136" s="86" t="s">
        <v>220</v>
      </c>
      <c r="B136" s="87" t="s">
        <v>224</v>
      </c>
      <c r="C136" s="87" t="s">
        <v>202</v>
      </c>
      <c r="D136" s="103" t="s">
        <v>308</v>
      </c>
      <c r="E136" s="87" t="s">
        <v>213</v>
      </c>
      <c r="F136" s="92">
        <v>754</v>
      </c>
      <c r="G136" s="92">
        <v>1757.93</v>
      </c>
    </row>
    <row r="137" spans="1:256" ht="25.5" x14ac:dyDescent="0.2">
      <c r="A137" s="86" t="s">
        <v>303</v>
      </c>
      <c r="B137" s="87" t="s">
        <v>224</v>
      </c>
      <c r="C137" s="87" t="s">
        <v>202</v>
      </c>
      <c r="D137" s="103" t="s">
        <v>308</v>
      </c>
      <c r="E137" s="87" t="s">
        <v>304</v>
      </c>
      <c r="F137" s="92">
        <v>2187.87</v>
      </c>
      <c r="G137" s="92"/>
    </row>
    <row r="138" spans="1:256" ht="38.25" x14ac:dyDescent="0.2">
      <c r="A138" s="86" t="s">
        <v>455</v>
      </c>
      <c r="B138" s="87" t="s">
        <v>224</v>
      </c>
      <c r="C138" s="87" t="s">
        <v>202</v>
      </c>
      <c r="D138" s="103" t="s">
        <v>452</v>
      </c>
      <c r="E138" s="87" t="s">
        <v>304</v>
      </c>
      <c r="F138" s="92">
        <v>1783.81</v>
      </c>
      <c r="G138" s="92"/>
    </row>
    <row r="139" spans="1:256" ht="38.25" x14ac:dyDescent="0.2">
      <c r="A139" s="86" t="s">
        <v>453</v>
      </c>
      <c r="B139" s="87" t="s">
        <v>224</v>
      </c>
      <c r="C139" s="87" t="s">
        <v>202</v>
      </c>
      <c r="D139" s="103" t="s">
        <v>454</v>
      </c>
      <c r="E139" s="87" t="s">
        <v>304</v>
      </c>
      <c r="F139" s="92">
        <v>33892.300000000003</v>
      </c>
      <c r="G139" s="92"/>
    </row>
    <row r="140" spans="1:256" ht="13.5" x14ac:dyDescent="0.25">
      <c r="A140" s="83" t="s">
        <v>309</v>
      </c>
      <c r="B140" s="96" t="s">
        <v>224</v>
      </c>
      <c r="C140" s="96" t="s">
        <v>209</v>
      </c>
      <c r="D140" s="96"/>
      <c r="E140" s="96"/>
      <c r="F140" s="85">
        <f>SUM(F141+F161)</f>
        <v>138634.25</v>
      </c>
      <c r="G140" s="85" t="e">
        <f>SUM(G141+G161+#REF!)</f>
        <v>#REF!</v>
      </c>
    </row>
    <row r="141" spans="1:256" ht="13.5" x14ac:dyDescent="0.25">
      <c r="A141" s="83" t="s">
        <v>257</v>
      </c>
      <c r="B141" s="96" t="s">
        <v>224</v>
      </c>
      <c r="C141" s="96" t="s">
        <v>209</v>
      </c>
      <c r="D141" s="96" t="s">
        <v>258</v>
      </c>
      <c r="E141" s="96"/>
      <c r="F141" s="85">
        <f>SUM(F144+F142)</f>
        <v>114846.75</v>
      </c>
      <c r="G141" s="85" t="e">
        <f>SUM(G144+G142)</f>
        <v>#REF!</v>
      </c>
    </row>
    <row r="142" spans="1:256" ht="25.5" x14ac:dyDescent="0.2">
      <c r="A142" s="86" t="s">
        <v>259</v>
      </c>
      <c r="B142" s="103" t="s">
        <v>224</v>
      </c>
      <c r="C142" s="103" t="s">
        <v>209</v>
      </c>
      <c r="D142" s="87" t="s">
        <v>260</v>
      </c>
      <c r="E142" s="103"/>
      <c r="F142" s="88">
        <f>SUM(F143)</f>
        <v>0</v>
      </c>
      <c r="G142" s="88">
        <f>SUM(G143)</f>
        <v>42</v>
      </c>
    </row>
    <row r="143" spans="1:256" ht="25.5" x14ac:dyDescent="0.2">
      <c r="A143" s="90" t="s">
        <v>277</v>
      </c>
      <c r="B143" s="98" t="s">
        <v>224</v>
      </c>
      <c r="C143" s="98" t="s">
        <v>209</v>
      </c>
      <c r="D143" s="91" t="s">
        <v>260</v>
      </c>
      <c r="E143" s="98" t="s">
        <v>278</v>
      </c>
      <c r="F143" s="92">
        <v>0</v>
      </c>
      <c r="G143" s="92">
        <v>42</v>
      </c>
    </row>
    <row r="144" spans="1:256" ht="38.25" x14ac:dyDescent="0.2">
      <c r="A144" s="90" t="s">
        <v>310</v>
      </c>
      <c r="B144" s="91" t="s">
        <v>224</v>
      </c>
      <c r="C144" s="91" t="s">
        <v>209</v>
      </c>
      <c r="D144" s="91" t="s">
        <v>311</v>
      </c>
      <c r="E144" s="91"/>
      <c r="F144" s="124">
        <f>SUM(F146+F148+F147+F149+F145+F156+F157+F158+F159+F160)</f>
        <v>114846.75</v>
      </c>
      <c r="G144" s="124" t="e">
        <f>SUM(G146+#REF!+G148+G147+G149)</f>
        <v>#REF!</v>
      </c>
    </row>
    <row r="145" spans="1:256" ht="25.5" x14ac:dyDescent="0.2">
      <c r="A145" s="86" t="s">
        <v>303</v>
      </c>
      <c r="B145" s="91" t="s">
        <v>224</v>
      </c>
      <c r="C145" s="91" t="s">
        <v>209</v>
      </c>
      <c r="D145" s="91" t="s">
        <v>312</v>
      </c>
      <c r="E145" s="91" t="s">
        <v>304</v>
      </c>
      <c r="F145" s="124">
        <v>0</v>
      </c>
      <c r="G145" s="124"/>
    </row>
    <row r="146" spans="1:256" ht="25.5" x14ac:dyDescent="0.2">
      <c r="A146" s="86" t="s">
        <v>220</v>
      </c>
      <c r="B146" s="87" t="s">
        <v>224</v>
      </c>
      <c r="C146" s="87" t="s">
        <v>209</v>
      </c>
      <c r="D146" s="87" t="s">
        <v>311</v>
      </c>
      <c r="E146" s="87" t="s">
        <v>213</v>
      </c>
      <c r="F146" s="113">
        <v>1395.64</v>
      </c>
      <c r="G146" s="113">
        <v>2450</v>
      </c>
    </row>
    <row r="147" spans="1:256" ht="25.5" x14ac:dyDescent="0.2">
      <c r="A147" s="86" t="s">
        <v>303</v>
      </c>
      <c r="B147" s="87" t="s">
        <v>224</v>
      </c>
      <c r="C147" s="87" t="s">
        <v>209</v>
      </c>
      <c r="D147" s="87" t="s">
        <v>311</v>
      </c>
      <c r="E147" s="87" t="s">
        <v>304</v>
      </c>
      <c r="F147" s="113">
        <v>1000</v>
      </c>
      <c r="G147" s="113">
        <v>1136.8</v>
      </c>
    </row>
    <row r="148" spans="1:256" ht="25.5" x14ac:dyDescent="0.2">
      <c r="A148" s="86" t="s">
        <v>277</v>
      </c>
      <c r="B148" s="87" t="s">
        <v>224</v>
      </c>
      <c r="C148" s="87" t="s">
        <v>209</v>
      </c>
      <c r="D148" s="87" t="s">
        <v>311</v>
      </c>
      <c r="E148" s="87" t="s">
        <v>278</v>
      </c>
      <c r="F148" s="113">
        <v>4916.1899999999996</v>
      </c>
      <c r="G148" s="113">
        <v>14545.12</v>
      </c>
    </row>
    <row r="149" spans="1:256" x14ac:dyDescent="0.2">
      <c r="A149" s="86" t="s">
        <v>309</v>
      </c>
      <c r="B149" s="103" t="s">
        <v>224</v>
      </c>
      <c r="C149" s="103" t="s">
        <v>209</v>
      </c>
      <c r="D149" s="103" t="s">
        <v>311</v>
      </c>
      <c r="E149" s="103"/>
      <c r="F149" s="88">
        <f>SUM(F150+F154+F152)</f>
        <v>49000</v>
      </c>
      <c r="G149" s="88">
        <f>SUM(G150+G154+G152)</f>
        <v>42700</v>
      </c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89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89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89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89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89"/>
      <c r="IQ149" s="89"/>
      <c r="IR149" s="89"/>
      <c r="IS149" s="89"/>
      <c r="IT149" s="89"/>
      <c r="IU149" s="89"/>
      <c r="IV149" s="89"/>
    </row>
    <row r="150" spans="1:256" x14ac:dyDescent="0.2">
      <c r="A150" s="107" t="s">
        <v>313</v>
      </c>
      <c r="B150" s="98" t="s">
        <v>224</v>
      </c>
      <c r="C150" s="98" t="s">
        <v>209</v>
      </c>
      <c r="D150" s="98" t="s">
        <v>314</v>
      </c>
      <c r="E150" s="98"/>
      <c r="F150" s="92">
        <f>SUM(F151)</f>
        <v>5700</v>
      </c>
      <c r="G150" s="92">
        <f>SUM(G151)</f>
        <v>6450</v>
      </c>
    </row>
    <row r="151" spans="1:256" ht="25.5" x14ac:dyDescent="0.2">
      <c r="A151" s="86" t="s">
        <v>277</v>
      </c>
      <c r="B151" s="103" t="s">
        <v>224</v>
      </c>
      <c r="C151" s="103" t="s">
        <v>209</v>
      </c>
      <c r="D151" s="103" t="s">
        <v>314</v>
      </c>
      <c r="E151" s="103" t="s">
        <v>278</v>
      </c>
      <c r="F151" s="88">
        <v>5700</v>
      </c>
      <c r="G151" s="88">
        <v>6450</v>
      </c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89"/>
      <c r="IQ151" s="89"/>
      <c r="IR151" s="89"/>
      <c r="IS151" s="89"/>
      <c r="IT151" s="89"/>
      <c r="IU151" s="89"/>
      <c r="IV151" s="89"/>
    </row>
    <row r="152" spans="1:256" x14ac:dyDescent="0.2">
      <c r="A152" s="90" t="s">
        <v>315</v>
      </c>
      <c r="B152" s="98" t="s">
        <v>224</v>
      </c>
      <c r="C152" s="98" t="s">
        <v>209</v>
      </c>
      <c r="D152" s="98" t="s">
        <v>316</v>
      </c>
      <c r="E152" s="98"/>
      <c r="F152" s="92">
        <v>39800</v>
      </c>
      <c r="G152" s="92">
        <f>SUM(G153)</f>
        <v>33000</v>
      </c>
    </row>
    <row r="153" spans="1:256" ht="25.5" x14ac:dyDescent="0.2">
      <c r="A153" s="86" t="s">
        <v>277</v>
      </c>
      <c r="B153" s="103" t="s">
        <v>224</v>
      </c>
      <c r="C153" s="103" t="s">
        <v>209</v>
      </c>
      <c r="D153" s="103" t="s">
        <v>316</v>
      </c>
      <c r="E153" s="103" t="s">
        <v>278</v>
      </c>
      <c r="F153" s="88">
        <v>39800</v>
      </c>
      <c r="G153" s="88">
        <v>33000</v>
      </c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89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89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89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89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89"/>
      <c r="IQ153" s="89"/>
      <c r="IR153" s="89"/>
      <c r="IS153" s="89"/>
      <c r="IT153" s="89"/>
      <c r="IU153" s="89"/>
      <c r="IV153" s="89"/>
    </row>
    <row r="154" spans="1:256" x14ac:dyDescent="0.2">
      <c r="A154" s="107" t="s">
        <v>317</v>
      </c>
      <c r="B154" s="98" t="s">
        <v>224</v>
      </c>
      <c r="C154" s="98" t="s">
        <v>209</v>
      </c>
      <c r="D154" s="98" t="s">
        <v>318</v>
      </c>
      <c r="E154" s="98"/>
      <c r="F154" s="92">
        <f>SUM(F155)</f>
        <v>3500</v>
      </c>
      <c r="G154" s="92">
        <f>SUM(G155)</f>
        <v>3250</v>
      </c>
    </row>
    <row r="155" spans="1:256" ht="25.5" x14ac:dyDescent="0.2">
      <c r="A155" s="86" t="s">
        <v>277</v>
      </c>
      <c r="B155" s="103" t="s">
        <v>224</v>
      </c>
      <c r="C155" s="103" t="s">
        <v>209</v>
      </c>
      <c r="D155" s="103" t="s">
        <v>318</v>
      </c>
      <c r="E155" s="103" t="s">
        <v>278</v>
      </c>
      <c r="F155" s="88">
        <v>3500</v>
      </c>
      <c r="G155" s="88">
        <v>3250</v>
      </c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89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89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89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89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89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89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89"/>
      <c r="IQ155" s="89"/>
      <c r="IR155" s="89"/>
      <c r="IS155" s="89"/>
      <c r="IT155" s="89"/>
      <c r="IU155" s="89"/>
      <c r="IV155" s="89"/>
    </row>
    <row r="156" spans="1:256" ht="53.45" customHeight="1" x14ac:dyDescent="0.2">
      <c r="A156" s="86" t="s">
        <v>206</v>
      </c>
      <c r="B156" s="103" t="s">
        <v>224</v>
      </c>
      <c r="C156" s="125" t="s">
        <v>209</v>
      </c>
      <c r="D156" s="125" t="s">
        <v>456</v>
      </c>
      <c r="E156" s="125" t="s">
        <v>207</v>
      </c>
      <c r="F156" s="88">
        <v>698.31</v>
      </c>
      <c r="G156" s="88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89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89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89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89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89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89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89"/>
      <c r="IQ156" s="89"/>
      <c r="IR156" s="89"/>
      <c r="IS156" s="89"/>
      <c r="IT156" s="89"/>
      <c r="IU156" s="89"/>
      <c r="IV156" s="89"/>
    </row>
    <row r="157" spans="1:256" ht="25.5" x14ac:dyDescent="0.2">
      <c r="A157" s="86" t="s">
        <v>220</v>
      </c>
      <c r="B157" s="103" t="s">
        <v>224</v>
      </c>
      <c r="C157" s="125" t="s">
        <v>209</v>
      </c>
      <c r="D157" s="125" t="s">
        <v>456</v>
      </c>
      <c r="E157" s="125" t="s">
        <v>213</v>
      </c>
      <c r="F157" s="88">
        <v>1101.69</v>
      </c>
      <c r="G157" s="88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89"/>
      <c r="IQ157" s="89"/>
      <c r="IR157" s="89"/>
      <c r="IS157" s="89"/>
      <c r="IT157" s="89"/>
      <c r="IU157" s="89"/>
      <c r="IV157" s="89"/>
    </row>
    <row r="158" spans="1:256" ht="25.5" x14ac:dyDescent="0.2">
      <c r="A158" s="86" t="s">
        <v>303</v>
      </c>
      <c r="B158" s="103" t="s">
        <v>224</v>
      </c>
      <c r="C158" s="125" t="s">
        <v>209</v>
      </c>
      <c r="D158" s="125" t="s">
        <v>456</v>
      </c>
      <c r="E158" s="125" t="s">
        <v>304</v>
      </c>
      <c r="F158" s="88">
        <v>4300</v>
      </c>
      <c r="G158" s="88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89"/>
      <c r="IQ158" s="89"/>
      <c r="IR158" s="89"/>
      <c r="IS158" s="89"/>
      <c r="IT158" s="89"/>
      <c r="IU158" s="89"/>
      <c r="IV158" s="89"/>
    </row>
    <row r="159" spans="1:256" ht="25.5" x14ac:dyDescent="0.2">
      <c r="A159" s="86" t="s">
        <v>220</v>
      </c>
      <c r="B159" s="103" t="s">
        <v>224</v>
      </c>
      <c r="C159" s="125" t="s">
        <v>209</v>
      </c>
      <c r="D159" s="125" t="s">
        <v>462</v>
      </c>
      <c r="E159" s="125" t="s">
        <v>213</v>
      </c>
      <c r="F159" s="88">
        <v>46</v>
      </c>
      <c r="G159" s="88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89"/>
      <c r="IQ159" s="89"/>
      <c r="IR159" s="89"/>
      <c r="IS159" s="89"/>
      <c r="IT159" s="89"/>
      <c r="IU159" s="89"/>
      <c r="IV159" s="89"/>
    </row>
    <row r="160" spans="1:256" ht="25.5" x14ac:dyDescent="0.2">
      <c r="A160" s="86" t="s">
        <v>303</v>
      </c>
      <c r="B160" s="103" t="s">
        <v>224</v>
      </c>
      <c r="C160" s="125" t="s">
        <v>209</v>
      </c>
      <c r="D160" s="125" t="s">
        <v>462</v>
      </c>
      <c r="E160" s="125" t="s">
        <v>304</v>
      </c>
      <c r="F160" s="88">
        <v>52388.92</v>
      </c>
      <c r="G160" s="88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89"/>
      <c r="IQ160" s="89"/>
      <c r="IR160" s="89"/>
      <c r="IS160" s="89"/>
      <c r="IT160" s="89"/>
      <c r="IU160" s="89"/>
      <c r="IV160" s="89"/>
    </row>
    <row r="161" spans="1:256" ht="39" x14ac:dyDescent="0.25">
      <c r="A161" s="90" t="s">
        <v>319</v>
      </c>
      <c r="B161" s="103" t="s">
        <v>224</v>
      </c>
      <c r="C161" s="125" t="s">
        <v>209</v>
      </c>
      <c r="D161" s="99" t="s">
        <v>320</v>
      </c>
      <c r="E161" s="125"/>
      <c r="F161" s="88">
        <f>SUM(F165+F162+F163+F164)</f>
        <v>23787.5</v>
      </c>
      <c r="G161" s="88" t="e">
        <f>SUM(#REF!+#REF!+G165+G162)</f>
        <v>#REF!</v>
      </c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  <c r="IT161" s="93"/>
      <c r="IU161" s="93"/>
      <c r="IV161" s="93"/>
    </row>
    <row r="162" spans="1:256" ht="26.25" x14ac:dyDescent="0.25">
      <c r="A162" s="86" t="s">
        <v>220</v>
      </c>
      <c r="B162" s="103" t="s">
        <v>224</v>
      </c>
      <c r="C162" s="125" t="s">
        <v>209</v>
      </c>
      <c r="D162" s="125" t="s">
        <v>321</v>
      </c>
      <c r="E162" s="125" t="s">
        <v>213</v>
      </c>
      <c r="F162" s="88">
        <v>2142.2800000000002</v>
      </c>
      <c r="G162" s="88">
        <v>2629</v>
      </c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3"/>
      <c r="IV162" s="93"/>
    </row>
    <row r="163" spans="1:256" ht="55.15" customHeight="1" x14ac:dyDescent="0.25">
      <c r="A163" s="86" t="s">
        <v>206</v>
      </c>
      <c r="B163" s="103" t="s">
        <v>224</v>
      </c>
      <c r="C163" s="125" t="s">
        <v>209</v>
      </c>
      <c r="D163" s="125" t="s">
        <v>322</v>
      </c>
      <c r="E163" s="125" t="s">
        <v>207</v>
      </c>
      <c r="F163" s="88">
        <v>572.53</v>
      </c>
      <c r="G163" s="88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  <c r="IT163" s="93"/>
      <c r="IU163" s="93"/>
      <c r="IV163" s="93"/>
    </row>
    <row r="164" spans="1:256" ht="26.25" x14ac:dyDescent="0.25">
      <c r="A164" s="86" t="s">
        <v>220</v>
      </c>
      <c r="B164" s="103" t="s">
        <v>224</v>
      </c>
      <c r="C164" s="125" t="s">
        <v>209</v>
      </c>
      <c r="D164" s="125" t="s">
        <v>322</v>
      </c>
      <c r="E164" s="125" t="s">
        <v>213</v>
      </c>
      <c r="F164" s="88">
        <v>17915.650000000001</v>
      </c>
      <c r="G164" s="88">
        <v>2629</v>
      </c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  <c r="EO164" s="93"/>
      <c r="EP164" s="93"/>
      <c r="EQ164" s="93"/>
      <c r="ER164" s="93"/>
      <c r="ES164" s="93"/>
      <c r="ET164" s="93"/>
      <c r="EU164" s="93"/>
      <c r="EV164" s="93"/>
      <c r="EW164" s="93"/>
      <c r="EX164" s="93"/>
      <c r="EY164" s="93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  <c r="IT164" s="93"/>
      <c r="IU164" s="93"/>
      <c r="IV164" s="93"/>
    </row>
    <row r="165" spans="1:256" ht="26.25" x14ac:dyDescent="0.25">
      <c r="A165" s="126" t="s">
        <v>277</v>
      </c>
      <c r="B165" s="103" t="s">
        <v>224</v>
      </c>
      <c r="C165" s="103" t="s">
        <v>209</v>
      </c>
      <c r="D165" s="103" t="s">
        <v>323</v>
      </c>
      <c r="E165" s="103" t="s">
        <v>278</v>
      </c>
      <c r="F165" s="88">
        <v>3157.04</v>
      </c>
      <c r="G165" s="88">
        <v>5542.13</v>
      </c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  <c r="EO165" s="93"/>
      <c r="EP165" s="93"/>
      <c r="EQ165" s="93"/>
      <c r="ER165" s="93"/>
      <c r="ES165" s="93"/>
      <c r="ET165" s="93"/>
      <c r="EU165" s="93"/>
      <c r="EV165" s="93"/>
      <c r="EW165" s="93"/>
      <c r="EX165" s="93"/>
      <c r="EY165" s="93"/>
      <c r="EZ165" s="93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  <c r="IT165" s="93"/>
      <c r="IU165" s="93"/>
      <c r="IV165" s="93"/>
    </row>
    <row r="166" spans="1:256" ht="28.5" x14ac:dyDescent="0.2">
      <c r="A166" s="127" t="s">
        <v>324</v>
      </c>
      <c r="B166" s="94" t="s">
        <v>224</v>
      </c>
      <c r="C166" s="128" t="s">
        <v>224</v>
      </c>
      <c r="D166" s="100"/>
      <c r="E166" s="100"/>
      <c r="F166" s="79">
        <f>SUM(F167)</f>
        <v>18834.09</v>
      </c>
      <c r="G166" s="79" t="e">
        <f>SUM(G167)</f>
        <v>#REF!</v>
      </c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3"/>
      <c r="ER166" s="123"/>
      <c r="ES166" s="123"/>
      <c r="ET166" s="123"/>
      <c r="EU166" s="123"/>
      <c r="EV166" s="123"/>
      <c r="EW166" s="123"/>
      <c r="EX166" s="123"/>
      <c r="EY166" s="123"/>
      <c r="EZ166" s="123"/>
      <c r="FA166" s="123"/>
      <c r="FB166" s="123"/>
      <c r="FC166" s="123"/>
      <c r="FD166" s="123"/>
      <c r="FE166" s="123"/>
      <c r="FF166" s="123"/>
      <c r="FG166" s="123"/>
      <c r="FH166" s="123"/>
      <c r="FI166" s="123"/>
      <c r="FJ166" s="123"/>
      <c r="FK166" s="123"/>
      <c r="FL166" s="123"/>
      <c r="FM166" s="123"/>
      <c r="FN166" s="123"/>
      <c r="FO166" s="123"/>
      <c r="FP166" s="123"/>
      <c r="FQ166" s="123"/>
      <c r="FR166" s="123"/>
      <c r="FS166" s="123"/>
      <c r="FT166" s="123"/>
      <c r="FU166" s="123"/>
      <c r="FV166" s="123"/>
      <c r="FW166" s="123"/>
      <c r="FX166" s="123"/>
      <c r="FY166" s="123"/>
      <c r="FZ166" s="123"/>
      <c r="GA166" s="123"/>
      <c r="GB166" s="123"/>
      <c r="GC166" s="123"/>
      <c r="GD166" s="123"/>
      <c r="GE166" s="123"/>
      <c r="GF166" s="123"/>
      <c r="GG166" s="123"/>
      <c r="GH166" s="123"/>
      <c r="GI166" s="123"/>
      <c r="GJ166" s="123"/>
      <c r="GK166" s="123"/>
      <c r="GL166" s="123"/>
      <c r="GM166" s="123"/>
      <c r="GN166" s="123"/>
      <c r="GO166" s="123"/>
      <c r="GP166" s="123"/>
      <c r="GQ166" s="123"/>
      <c r="GR166" s="123"/>
      <c r="GS166" s="123"/>
      <c r="GT166" s="123"/>
      <c r="GU166" s="123"/>
      <c r="GV166" s="123"/>
      <c r="GW166" s="123"/>
      <c r="GX166" s="123"/>
      <c r="GY166" s="123"/>
      <c r="GZ166" s="123"/>
      <c r="HA166" s="123"/>
      <c r="HB166" s="123"/>
      <c r="HC166" s="123"/>
      <c r="HD166" s="123"/>
      <c r="HE166" s="123"/>
      <c r="HF166" s="123"/>
      <c r="HG166" s="123"/>
      <c r="HH166" s="123"/>
      <c r="HI166" s="123"/>
      <c r="HJ166" s="123"/>
      <c r="HK166" s="123"/>
      <c r="HL166" s="123"/>
      <c r="HM166" s="123"/>
      <c r="HN166" s="123"/>
      <c r="HO166" s="123"/>
      <c r="HP166" s="123"/>
      <c r="HQ166" s="123"/>
      <c r="HR166" s="123"/>
      <c r="HS166" s="123"/>
      <c r="HT166" s="123"/>
      <c r="HU166" s="123"/>
      <c r="HV166" s="123"/>
      <c r="HW166" s="123"/>
      <c r="HX166" s="123"/>
      <c r="HY166" s="123"/>
      <c r="HZ166" s="123"/>
      <c r="IA166" s="123"/>
      <c r="IB166" s="123"/>
      <c r="IC166" s="123"/>
      <c r="ID166" s="123"/>
      <c r="IE166" s="123"/>
      <c r="IF166" s="123"/>
      <c r="IG166" s="123"/>
      <c r="IH166" s="123"/>
      <c r="II166" s="123"/>
      <c r="IJ166" s="123"/>
      <c r="IK166" s="123"/>
      <c r="IL166" s="123"/>
      <c r="IM166" s="123"/>
      <c r="IN166" s="123"/>
      <c r="IO166" s="123"/>
      <c r="IP166" s="123"/>
      <c r="IQ166" s="123"/>
      <c r="IR166" s="123"/>
      <c r="IS166" s="123"/>
      <c r="IT166" s="123"/>
      <c r="IU166" s="123"/>
      <c r="IV166" s="123"/>
    </row>
    <row r="167" spans="1:256" ht="13.5" x14ac:dyDescent="0.25">
      <c r="A167" s="83" t="s">
        <v>325</v>
      </c>
      <c r="B167" s="96" t="s">
        <v>224</v>
      </c>
      <c r="C167" s="96" t="s">
        <v>224</v>
      </c>
      <c r="D167" s="84"/>
      <c r="E167" s="96"/>
      <c r="F167" s="85">
        <f>SUM(F172+F170+F168)</f>
        <v>18834.09</v>
      </c>
      <c r="G167" s="85" t="e">
        <f>SUM(G172+G170+G168)</f>
        <v>#REF!</v>
      </c>
    </row>
    <row r="168" spans="1:256" x14ac:dyDescent="0.2">
      <c r="A168" s="86" t="s">
        <v>249</v>
      </c>
      <c r="B168" s="87" t="s">
        <v>224</v>
      </c>
      <c r="C168" s="87" t="s">
        <v>224</v>
      </c>
      <c r="D168" s="87" t="s">
        <v>250</v>
      </c>
      <c r="E168" s="87"/>
      <c r="F168" s="113">
        <f>SUM(F169)</f>
        <v>500</v>
      </c>
      <c r="G168" s="113">
        <f>SUM(G169)</f>
        <v>450</v>
      </c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89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89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89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89"/>
      <c r="IQ168" s="89"/>
      <c r="IR168" s="89"/>
      <c r="IS168" s="89"/>
      <c r="IT168" s="89"/>
      <c r="IU168" s="89"/>
      <c r="IV168" s="89"/>
    </row>
    <row r="169" spans="1:256" x14ac:dyDescent="0.2">
      <c r="A169" s="90" t="s">
        <v>221</v>
      </c>
      <c r="B169" s="91" t="s">
        <v>224</v>
      </c>
      <c r="C169" s="91" t="s">
        <v>224</v>
      </c>
      <c r="D169" s="87" t="s">
        <v>250</v>
      </c>
      <c r="E169" s="91" t="s">
        <v>222</v>
      </c>
      <c r="F169" s="92">
        <v>500</v>
      </c>
      <c r="G169" s="92">
        <v>450</v>
      </c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89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89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89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89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89"/>
      <c r="IQ169" s="89"/>
      <c r="IR169" s="89"/>
      <c r="IS169" s="89"/>
      <c r="IT169" s="89"/>
      <c r="IU169" s="89"/>
      <c r="IV169" s="89"/>
    </row>
    <row r="170" spans="1:256" ht="25.5" x14ac:dyDescent="0.2">
      <c r="A170" s="90" t="s">
        <v>534</v>
      </c>
      <c r="B170" s="98" t="s">
        <v>224</v>
      </c>
      <c r="C170" s="98" t="s">
        <v>224</v>
      </c>
      <c r="D170" s="98" t="s">
        <v>326</v>
      </c>
      <c r="E170" s="98"/>
      <c r="F170" s="92">
        <f>SUM(F171)</f>
        <v>13718.53</v>
      </c>
      <c r="G170" s="92">
        <f>SUM(G171)</f>
        <v>13300</v>
      </c>
    </row>
    <row r="171" spans="1:256" ht="25.5" x14ac:dyDescent="0.2">
      <c r="A171" s="86" t="s">
        <v>220</v>
      </c>
      <c r="B171" s="103" t="s">
        <v>224</v>
      </c>
      <c r="C171" s="103" t="s">
        <v>224</v>
      </c>
      <c r="D171" s="103" t="s">
        <v>326</v>
      </c>
      <c r="E171" s="103" t="s">
        <v>213</v>
      </c>
      <c r="F171" s="88">
        <v>13718.53</v>
      </c>
      <c r="G171" s="88">
        <v>13300</v>
      </c>
    </row>
    <row r="172" spans="1:256" ht="13.5" x14ac:dyDescent="0.25">
      <c r="A172" s="83" t="s">
        <v>257</v>
      </c>
      <c r="B172" s="81" t="s">
        <v>224</v>
      </c>
      <c r="C172" s="129" t="s">
        <v>224</v>
      </c>
      <c r="D172" s="130" t="s">
        <v>258</v>
      </c>
      <c r="E172" s="130"/>
      <c r="F172" s="82">
        <f>SUM(F173+F175)</f>
        <v>4615.5600000000004</v>
      </c>
      <c r="G172" s="82" t="e">
        <f>SUM(G173+G175)</f>
        <v>#REF!</v>
      </c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1"/>
      <c r="DF172" s="131"/>
      <c r="DG172" s="131"/>
      <c r="DH172" s="131"/>
      <c r="DI172" s="131"/>
      <c r="DJ172" s="131"/>
      <c r="DK172" s="131"/>
      <c r="DL172" s="131"/>
      <c r="DM172" s="131"/>
      <c r="DN172" s="131"/>
      <c r="DO172" s="131"/>
      <c r="DP172" s="131"/>
      <c r="DQ172" s="131"/>
      <c r="DR172" s="131"/>
      <c r="DS172" s="131"/>
      <c r="DT172" s="131"/>
      <c r="DU172" s="131"/>
      <c r="DV172" s="131"/>
      <c r="DW172" s="131"/>
      <c r="DX172" s="131"/>
      <c r="DY172" s="131"/>
      <c r="DZ172" s="131"/>
      <c r="EA172" s="131"/>
      <c r="EB172" s="131"/>
      <c r="EC172" s="131"/>
      <c r="ED172" s="131"/>
      <c r="EE172" s="131"/>
      <c r="EF172" s="131"/>
      <c r="EG172" s="131"/>
      <c r="EH172" s="131"/>
      <c r="EI172" s="131"/>
      <c r="EJ172" s="131"/>
      <c r="EK172" s="131"/>
      <c r="EL172" s="131"/>
      <c r="EM172" s="131"/>
      <c r="EN172" s="131"/>
      <c r="EO172" s="131"/>
      <c r="EP172" s="131"/>
      <c r="EQ172" s="131"/>
      <c r="ER172" s="131"/>
      <c r="ES172" s="131"/>
      <c r="ET172" s="131"/>
      <c r="EU172" s="131"/>
      <c r="EV172" s="131"/>
      <c r="EW172" s="131"/>
      <c r="EX172" s="131"/>
      <c r="EY172" s="131"/>
      <c r="EZ172" s="131"/>
      <c r="FA172" s="131"/>
      <c r="FB172" s="131"/>
      <c r="FC172" s="131"/>
      <c r="FD172" s="131"/>
      <c r="FE172" s="131"/>
      <c r="FF172" s="131"/>
      <c r="FG172" s="131"/>
      <c r="FH172" s="131"/>
      <c r="FI172" s="131"/>
      <c r="FJ172" s="131"/>
      <c r="FK172" s="131"/>
      <c r="FL172" s="131"/>
      <c r="FM172" s="131"/>
      <c r="FN172" s="131"/>
      <c r="FO172" s="131"/>
      <c r="FP172" s="131"/>
      <c r="FQ172" s="131"/>
      <c r="FR172" s="131"/>
      <c r="FS172" s="131"/>
      <c r="FT172" s="131"/>
      <c r="FU172" s="131"/>
      <c r="FV172" s="131"/>
      <c r="FW172" s="131"/>
      <c r="FX172" s="131"/>
      <c r="FY172" s="131"/>
      <c r="FZ172" s="131"/>
      <c r="GA172" s="131"/>
      <c r="GB172" s="131"/>
      <c r="GC172" s="131"/>
      <c r="GD172" s="131"/>
      <c r="GE172" s="131"/>
      <c r="GF172" s="131"/>
      <c r="GG172" s="131"/>
      <c r="GH172" s="131"/>
      <c r="GI172" s="131"/>
      <c r="GJ172" s="131"/>
      <c r="GK172" s="131"/>
      <c r="GL172" s="131"/>
      <c r="GM172" s="131"/>
      <c r="GN172" s="131"/>
      <c r="GO172" s="131"/>
      <c r="GP172" s="131"/>
      <c r="GQ172" s="131"/>
      <c r="GR172" s="131"/>
      <c r="GS172" s="131"/>
      <c r="GT172" s="131"/>
      <c r="GU172" s="131"/>
      <c r="GV172" s="131"/>
      <c r="GW172" s="131"/>
      <c r="GX172" s="131"/>
      <c r="GY172" s="131"/>
      <c r="GZ172" s="131"/>
      <c r="HA172" s="131"/>
      <c r="HB172" s="131"/>
      <c r="HC172" s="131"/>
      <c r="HD172" s="131"/>
      <c r="HE172" s="131"/>
      <c r="HF172" s="131"/>
      <c r="HG172" s="131"/>
      <c r="HH172" s="131"/>
      <c r="HI172" s="131"/>
      <c r="HJ172" s="131"/>
      <c r="HK172" s="131"/>
      <c r="HL172" s="131"/>
      <c r="HM172" s="131"/>
      <c r="HN172" s="131"/>
      <c r="HO172" s="131"/>
      <c r="HP172" s="131"/>
      <c r="HQ172" s="131"/>
      <c r="HR172" s="131"/>
      <c r="HS172" s="131"/>
      <c r="HT172" s="131"/>
      <c r="HU172" s="131"/>
      <c r="HV172" s="131"/>
      <c r="HW172" s="131"/>
      <c r="HX172" s="131"/>
      <c r="HY172" s="131"/>
      <c r="HZ172" s="131"/>
      <c r="IA172" s="131"/>
      <c r="IB172" s="131"/>
      <c r="IC172" s="131"/>
      <c r="ID172" s="131"/>
      <c r="IE172" s="131"/>
      <c r="IF172" s="131"/>
      <c r="IG172" s="131"/>
      <c r="IH172" s="131"/>
      <c r="II172" s="131"/>
      <c r="IJ172" s="131"/>
      <c r="IK172" s="131"/>
      <c r="IL172" s="131"/>
      <c r="IM172" s="131"/>
      <c r="IN172" s="131"/>
      <c r="IO172" s="131"/>
      <c r="IP172" s="131"/>
      <c r="IQ172" s="131"/>
      <c r="IR172" s="131"/>
      <c r="IS172" s="131"/>
      <c r="IT172" s="131"/>
      <c r="IU172" s="131"/>
      <c r="IV172" s="131"/>
    </row>
    <row r="173" spans="1:256" ht="40.9" customHeight="1" x14ac:dyDescent="0.25">
      <c r="A173" s="132" t="s">
        <v>327</v>
      </c>
      <c r="B173" s="87" t="s">
        <v>224</v>
      </c>
      <c r="C173" s="133" t="s">
        <v>224</v>
      </c>
      <c r="D173" s="125" t="s">
        <v>328</v>
      </c>
      <c r="E173" s="125"/>
      <c r="F173" s="88">
        <f>SUM(F174)</f>
        <v>500</v>
      </c>
      <c r="G173" s="88" t="e">
        <f>SUM(G174+#REF!)</f>
        <v>#REF!</v>
      </c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34"/>
      <c r="EL173" s="134"/>
      <c r="EM173" s="134"/>
      <c r="EN173" s="134"/>
      <c r="EO173" s="134"/>
      <c r="EP173" s="134"/>
      <c r="EQ173" s="134"/>
      <c r="ER173" s="134"/>
      <c r="ES173" s="134"/>
      <c r="ET173" s="134"/>
      <c r="EU173" s="134"/>
      <c r="EV173" s="134"/>
      <c r="EW173" s="134"/>
      <c r="EX173" s="134"/>
      <c r="EY173" s="134"/>
      <c r="EZ173" s="134"/>
      <c r="FA173" s="134"/>
      <c r="FB173" s="134"/>
      <c r="FC173" s="134"/>
      <c r="FD173" s="134"/>
      <c r="FE173" s="134"/>
      <c r="FF173" s="134"/>
      <c r="FG173" s="134"/>
      <c r="FH173" s="134"/>
      <c r="FI173" s="134"/>
      <c r="FJ173" s="134"/>
      <c r="FK173" s="134"/>
      <c r="FL173" s="134"/>
      <c r="FM173" s="134"/>
      <c r="FN173" s="134"/>
      <c r="FO173" s="134"/>
      <c r="FP173" s="134"/>
      <c r="FQ173" s="134"/>
      <c r="FR173" s="134"/>
      <c r="FS173" s="134"/>
      <c r="FT173" s="134"/>
      <c r="FU173" s="134"/>
      <c r="FV173" s="134"/>
      <c r="FW173" s="134"/>
      <c r="FX173" s="134"/>
      <c r="FY173" s="134"/>
      <c r="FZ173" s="134"/>
      <c r="GA173" s="134"/>
      <c r="GB173" s="134"/>
      <c r="GC173" s="134"/>
      <c r="GD173" s="134"/>
      <c r="GE173" s="134"/>
      <c r="GF173" s="134"/>
      <c r="GG173" s="134"/>
      <c r="GH173" s="134"/>
      <c r="GI173" s="134"/>
      <c r="GJ173" s="134"/>
      <c r="GK173" s="134"/>
      <c r="GL173" s="134"/>
      <c r="GM173" s="134"/>
      <c r="GN173" s="134"/>
      <c r="GO173" s="134"/>
      <c r="GP173" s="134"/>
      <c r="GQ173" s="134"/>
      <c r="GR173" s="134"/>
      <c r="GS173" s="134"/>
      <c r="GT173" s="134"/>
      <c r="GU173" s="134"/>
      <c r="GV173" s="134"/>
      <c r="GW173" s="134"/>
      <c r="GX173" s="134"/>
      <c r="GY173" s="134"/>
      <c r="GZ173" s="134"/>
      <c r="HA173" s="134"/>
      <c r="HB173" s="134"/>
      <c r="HC173" s="134"/>
      <c r="HD173" s="134"/>
      <c r="HE173" s="134"/>
      <c r="HF173" s="134"/>
      <c r="HG173" s="134"/>
      <c r="HH173" s="134"/>
      <c r="HI173" s="134"/>
      <c r="HJ173" s="134"/>
      <c r="HK173" s="134"/>
      <c r="HL173" s="134"/>
      <c r="HM173" s="134"/>
      <c r="HN173" s="134"/>
      <c r="HO173" s="134"/>
      <c r="HP173" s="134"/>
      <c r="HQ173" s="134"/>
      <c r="HR173" s="134"/>
      <c r="HS173" s="134"/>
      <c r="HT173" s="134"/>
      <c r="HU173" s="134"/>
      <c r="HV173" s="134"/>
      <c r="HW173" s="134"/>
      <c r="HX173" s="134"/>
      <c r="HY173" s="134"/>
      <c r="HZ173" s="134"/>
      <c r="IA173" s="134"/>
      <c r="IB173" s="134"/>
      <c r="IC173" s="134"/>
      <c r="ID173" s="134"/>
      <c r="IE173" s="134"/>
      <c r="IF173" s="134"/>
      <c r="IG173" s="134"/>
      <c r="IH173" s="134"/>
      <c r="II173" s="134"/>
      <c r="IJ173" s="134"/>
      <c r="IK173" s="134"/>
      <c r="IL173" s="134"/>
      <c r="IM173" s="134"/>
      <c r="IN173" s="134"/>
      <c r="IO173" s="134"/>
      <c r="IP173" s="134"/>
      <c r="IQ173" s="134"/>
      <c r="IR173" s="134"/>
      <c r="IS173" s="134"/>
      <c r="IT173" s="134"/>
      <c r="IU173" s="134"/>
      <c r="IV173" s="134"/>
    </row>
    <row r="174" spans="1:256" ht="26.25" x14ac:dyDescent="0.25">
      <c r="A174" s="90" t="s">
        <v>220</v>
      </c>
      <c r="B174" s="91" t="s">
        <v>224</v>
      </c>
      <c r="C174" s="135" t="s">
        <v>224</v>
      </c>
      <c r="D174" s="99" t="s">
        <v>328</v>
      </c>
      <c r="E174" s="99" t="s">
        <v>213</v>
      </c>
      <c r="F174" s="92">
        <v>500</v>
      </c>
      <c r="G174" s="92">
        <v>416.9</v>
      </c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  <c r="HQ174" s="136"/>
      <c r="HR174" s="136"/>
      <c r="HS174" s="136"/>
      <c r="HT174" s="136"/>
      <c r="HU174" s="136"/>
      <c r="HV174" s="136"/>
      <c r="HW174" s="136"/>
      <c r="HX174" s="136"/>
      <c r="HY174" s="136"/>
      <c r="HZ174" s="136"/>
      <c r="IA174" s="136"/>
      <c r="IB174" s="136"/>
      <c r="IC174" s="136"/>
      <c r="ID174" s="136"/>
      <c r="IE174" s="136"/>
      <c r="IF174" s="136"/>
      <c r="IG174" s="136"/>
      <c r="IH174" s="136"/>
      <c r="II174" s="136"/>
      <c r="IJ174" s="136"/>
      <c r="IK174" s="136"/>
      <c r="IL174" s="136"/>
      <c r="IM174" s="136"/>
      <c r="IN174" s="136"/>
      <c r="IO174" s="136"/>
      <c r="IP174" s="136"/>
      <c r="IQ174" s="136"/>
      <c r="IR174" s="136"/>
      <c r="IS174" s="136"/>
      <c r="IT174" s="136"/>
      <c r="IU174" s="136"/>
      <c r="IV174" s="136"/>
    </row>
    <row r="175" spans="1:256" ht="29.45" customHeight="1" x14ac:dyDescent="0.2">
      <c r="A175" s="86" t="s">
        <v>535</v>
      </c>
      <c r="B175" s="103" t="s">
        <v>224</v>
      </c>
      <c r="C175" s="125" t="s">
        <v>224</v>
      </c>
      <c r="D175" s="137" t="s">
        <v>329</v>
      </c>
      <c r="E175" s="125"/>
      <c r="F175" s="88">
        <f>SUM(F176)</f>
        <v>4115.5600000000004</v>
      </c>
      <c r="G175" s="88">
        <f>SUM(G176)</f>
        <v>3990</v>
      </c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89"/>
      <c r="IQ175" s="89"/>
      <c r="IR175" s="89"/>
      <c r="IS175" s="89"/>
      <c r="IT175" s="89"/>
      <c r="IU175" s="89"/>
      <c r="IV175" s="89"/>
    </row>
    <row r="176" spans="1:256" ht="25.5" x14ac:dyDescent="0.2">
      <c r="A176" s="90" t="s">
        <v>220</v>
      </c>
      <c r="B176" s="138" t="s">
        <v>224</v>
      </c>
      <c r="C176" s="139" t="s">
        <v>224</v>
      </c>
      <c r="D176" s="138" t="s">
        <v>329</v>
      </c>
      <c r="E176" s="99" t="s">
        <v>213</v>
      </c>
      <c r="F176" s="92">
        <v>4115.5600000000004</v>
      </c>
      <c r="G176" s="92">
        <v>3990</v>
      </c>
    </row>
    <row r="177" spans="1:256" ht="15.75" x14ac:dyDescent="0.25">
      <c r="A177" s="140" t="s">
        <v>330</v>
      </c>
      <c r="B177" s="141" t="s">
        <v>331</v>
      </c>
      <c r="C177" s="141"/>
      <c r="D177" s="141"/>
      <c r="E177" s="142"/>
      <c r="F177" s="143">
        <f>SUM(F178)</f>
        <v>858.12</v>
      </c>
      <c r="G177" s="143" t="e">
        <f>SUM(G178)</f>
        <v>#REF!</v>
      </c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  <c r="IE177" s="144"/>
      <c r="IF177" s="144"/>
      <c r="IG177" s="144"/>
      <c r="IH177" s="144"/>
      <c r="II177" s="144"/>
      <c r="IJ177" s="144"/>
      <c r="IK177" s="144"/>
      <c r="IL177" s="144"/>
      <c r="IM177" s="144"/>
      <c r="IN177" s="144"/>
      <c r="IO177" s="144"/>
      <c r="IP177" s="144"/>
      <c r="IQ177" s="144"/>
      <c r="IR177" s="144"/>
      <c r="IS177" s="144"/>
      <c r="IT177" s="144"/>
      <c r="IU177" s="144"/>
      <c r="IV177" s="144"/>
    </row>
    <row r="178" spans="1:256" ht="13.5" x14ac:dyDescent="0.25">
      <c r="A178" s="83" t="s">
        <v>332</v>
      </c>
      <c r="B178" s="145" t="s">
        <v>331</v>
      </c>
      <c r="C178" s="145" t="s">
        <v>224</v>
      </c>
      <c r="D178" s="145"/>
      <c r="E178" s="84"/>
      <c r="F178" s="117">
        <f>SUM(F179)</f>
        <v>858.12</v>
      </c>
      <c r="G178" s="117" t="e">
        <f>SUM(G179)</f>
        <v>#REF!</v>
      </c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  <c r="DQ178" s="131"/>
      <c r="DR178" s="131"/>
      <c r="DS178" s="131"/>
      <c r="DT178" s="131"/>
      <c r="DU178" s="131"/>
      <c r="DV178" s="131"/>
      <c r="DW178" s="131"/>
      <c r="DX178" s="131"/>
      <c r="DY178" s="131"/>
      <c r="DZ178" s="131"/>
      <c r="EA178" s="131"/>
      <c r="EB178" s="131"/>
      <c r="EC178" s="131"/>
      <c r="ED178" s="131"/>
      <c r="EE178" s="131"/>
      <c r="EF178" s="131"/>
      <c r="EG178" s="131"/>
      <c r="EH178" s="131"/>
      <c r="EI178" s="131"/>
      <c r="EJ178" s="131"/>
      <c r="EK178" s="131"/>
      <c r="EL178" s="131"/>
      <c r="EM178" s="131"/>
      <c r="EN178" s="131"/>
      <c r="EO178" s="131"/>
      <c r="EP178" s="131"/>
      <c r="EQ178" s="131"/>
      <c r="ER178" s="131"/>
      <c r="ES178" s="131"/>
      <c r="ET178" s="131"/>
      <c r="EU178" s="131"/>
      <c r="EV178" s="131"/>
      <c r="EW178" s="131"/>
      <c r="EX178" s="131"/>
      <c r="EY178" s="131"/>
      <c r="EZ178" s="131"/>
      <c r="FA178" s="131"/>
      <c r="FB178" s="131"/>
      <c r="FC178" s="131"/>
      <c r="FD178" s="131"/>
      <c r="FE178" s="131"/>
      <c r="FF178" s="131"/>
      <c r="FG178" s="131"/>
      <c r="FH178" s="131"/>
      <c r="FI178" s="131"/>
      <c r="FJ178" s="131"/>
      <c r="FK178" s="131"/>
      <c r="FL178" s="131"/>
      <c r="FM178" s="131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</row>
    <row r="179" spans="1:256" ht="38.25" x14ac:dyDescent="0.2">
      <c r="A179" s="86" t="s">
        <v>333</v>
      </c>
      <c r="B179" s="137" t="s">
        <v>331</v>
      </c>
      <c r="C179" s="137" t="s">
        <v>224</v>
      </c>
      <c r="D179" s="137" t="s">
        <v>334</v>
      </c>
      <c r="E179" s="87"/>
      <c r="F179" s="113">
        <f>SUM(F180+F181+F182)</f>
        <v>858.12</v>
      </c>
      <c r="G179" s="113" t="e">
        <f>SUM(G180+#REF!)</f>
        <v>#REF!</v>
      </c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1"/>
      <c r="DF179" s="131"/>
      <c r="DG179" s="131"/>
      <c r="DH179" s="131"/>
      <c r="DI179" s="131"/>
      <c r="DJ179" s="131"/>
      <c r="DK179" s="131"/>
      <c r="DL179" s="131"/>
      <c r="DM179" s="131"/>
      <c r="DN179" s="131"/>
      <c r="DO179" s="131"/>
      <c r="DP179" s="131"/>
      <c r="DQ179" s="131"/>
      <c r="DR179" s="131"/>
      <c r="DS179" s="131"/>
      <c r="DT179" s="131"/>
      <c r="DU179" s="131"/>
      <c r="DV179" s="131"/>
      <c r="DW179" s="131"/>
      <c r="DX179" s="131"/>
      <c r="DY179" s="131"/>
      <c r="DZ179" s="131"/>
      <c r="EA179" s="131"/>
      <c r="EB179" s="131"/>
      <c r="EC179" s="131"/>
      <c r="ED179" s="131"/>
      <c r="EE179" s="131"/>
      <c r="EF179" s="131"/>
      <c r="EG179" s="131"/>
      <c r="EH179" s="131"/>
      <c r="EI179" s="131"/>
      <c r="EJ179" s="131"/>
      <c r="EK179" s="131"/>
      <c r="EL179" s="131"/>
      <c r="EM179" s="131"/>
      <c r="EN179" s="131"/>
      <c r="EO179" s="131"/>
      <c r="EP179" s="131"/>
      <c r="EQ179" s="131"/>
      <c r="ER179" s="131"/>
      <c r="ES179" s="131"/>
      <c r="ET179" s="131"/>
      <c r="EU179" s="131"/>
      <c r="EV179" s="131"/>
      <c r="EW179" s="131"/>
      <c r="EX179" s="131"/>
      <c r="EY179" s="131"/>
      <c r="EZ179" s="131"/>
      <c r="FA179" s="131"/>
      <c r="FB179" s="131"/>
      <c r="FC179" s="131"/>
      <c r="FD179" s="131"/>
      <c r="FE179" s="131"/>
      <c r="FF179" s="131"/>
      <c r="FG179" s="131"/>
      <c r="FH179" s="131"/>
      <c r="FI179" s="131"/>
      <c r="FJ179" s="131"/>
      <c r="FK179" s="131"/>
      <c r="FL179" s="131"/>
      <c r="FM179" s="131"/>
      <c r="FN179" s="131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1"/>
      <c r="GM179" s="131"/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1"/>
      <c r="HU179" s="131"/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</row>
    <row r="180" spans="1:256" ht="25.5" x14ac:dyDescent="0.2">
      <c r="A180" s="90" t="s">
        <v>220</v>
      </c>
      <c r="B180" s="138" t="s">
        <v>331</v>
      </c>
      <c r="C180" s="138" t="s">
        <v>224</v>
      </c>
      <c r="D180" s="138" t="s">
        <v>334</v>
      </c>
      <c r="E180" s="91" t="s">
        <v>213</v>
      </c>
      <c r="F180" s="124">
        <v>401.12</v>
      </c>
      <c r="G180" s="124">
        <v>1034.5999999999999</v>
      </c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131"/>
      <c r="DN180" s="131"/>
      <c r="DO180" s="131"/>
      <c r="DP180" s="131"/>
      <c r="DQ180" s="131"/>
      <c r="DR180" s="131"/>
      <c r="DS180" s="131"/>
      <c r="DT180" s="131"/>
      <c r="DU180" s="131"/>
      <c r="DV180" s="131"/>
      <c r="DW180" s="131"/>
      <c r="DX180" s="131"/>
      <c r="DY180" s="131"/>
      <c r="DZ180" s="131"/>
      <c r="EA180" s="131"/>
      <c r="EB180" s="131"/>
      <c r="EC180" s="131"/>
      <c r="ED180" s="131"/>
      <c r="EE180" s="131"/>
      <c r="EF180" s="131"/>
      <c r="EG180" s="131"/>
      <c r="EH180" s="131"/>
      <c r="EI180" s="131"/>
      <c r="EJ180" s="131"/>
      <c r="EK180" s="131"/>
      <c r="EL180" s="131"/>
      <c r="EM180" s="131"/>
      <c r="EN180" s="131"/>
      <c r="EO180" s="131"/>
      <c r="EP180" s="131"/>
      <c r="EQ180" s="131"/>
      <c r="ER180" s="131"/>
      <c r="ES180" s="131"/>
      <c r="ET180" s="131"/>
      <c r="EU180" s="131"/>
      <c r="EV180" s="131"/>
      <c r="EW180" s="131"/>
      <c r="EX180" s="131"/>
      <c r="EY180" s="131"/>
      <c r="EZ180" s="131"/>
      <c r="FA180" s="131"/>
      <c r="FB180" s="131"/>
      <c r="FC180" s="131"/>
      <c r="FD180" s="131"/>
      <c r="FE180" s="131"/>
      <c r="FF180" s="131"/>
      <c r="FG180" s="131"/>
      <c r="FH180" s="131"/>
      <c r="FI180" s="131"/>
      <c r="FJ180" s="131"/>
      <c r="FK180" s="131"/>
      <c r="FL180" s="131"/>
      <c r="FM180" s="131"/>
      <c r="FN180" s="131"/>
      <c r="FO180" s="131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1"/>
      <c r="GM180" s="131"/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1"/>
      <c r="HU180" s="131"/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</row>
    <row r="181" spans="1:256" ht="25.5" x14ac:dyDescent="0.2">
      <c r="A181" s="86" t="s">
        <v>303</v>
      </c>
      <c r="B181" s="138" t="s">
        <v>331</v>
      </c>
      <c r="C181" s="138" t="s">
        <v>224</v>
      </c>
      <c r="D181" s="138" t="s">
        <v>334</v>
      </c>
      <c r="E181" s="91" t="s">
        <v>304</v>
      </c>
      <c r="F181" s="124">
        <v>121</v>
      </c>
      <c r="G181" s="124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  <c r="DN181" s="131"/>
      <c r="DO181" s="131"/>
      <c r="DP181" s="131"/>
      <c r="DQ181" s="131"/>
      <c r="DR181" s="131"/>
      <c r="DS181" s="131"/>
      <c r="DT181" s="131"/>
      <c r="DU181" s="131"/>
      <c r="DV181" s="131"/>
      <c r="DW181" s="131"/>
      <c r="DX181" s="131"/>
      <c r="DY181" s="131"/>
      <c r="DZ181" s="131"/>
      <c r="EA181" s="131"/>
      <c r="EB181" s="131"/>
      <c r="EC181" s="131"/>
      <c r="ED181" s="131"/>
      <c r="EE181" s="131"/>
      <c r="EF181" s="131"/>
      <c r="EG181" s="131"/>
      <c r="EH181" s="131"/>
      <c r="EI181" s="131"/>
      <c r="EJ181" s="131"/>
      <c r="EK181" s="131"/>
      <c r="EL181" s="131"/>
      <c r="EM181" s="131"/>
      <c r="EN181" s="131"/>
      <c r="EO181" s="131"/>
      <c r="EP181" s="131"/>
      <c r="EQ181" s="131"/>
      <c r="ER181" s="131"/>
      <c r="ES181" s="131"/>
      <c r="ET181" s="131"/>
      <c r="EU181" s="131"/>
      <c r="EV181" s="131"/>
      <c r="EW181" s="131"/>
      <c r="EX181" s="131"/>
      <c r="EY181" s="131"/>
      <c r="EZ181" s="131"/>
      <c r="FA181" s="131"/>
      <c r="FB181" s="131"/>
      <c r="FC181" s="131"/>
      <c r="FD181" s="131"/>
      <c r="FE181" s="131"/>
      <c r="FF181" s="131"/>
      <c r="FG181" s="131"/>
      <c r="FH181" s="131"/>
      <c r="FI181" s="131"/>
      <c r="FJ181" s="131"/>
      <c r="FK181" s="131"/>
      <c r="FL181" s="131"/>
      <c r="FM181" s="131"/>
      <c r="FN181" s="131"/>
      <c r="FO181" s="131"/>
      <c r="FP181" s="131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</row>
    <row r="182" spans="1:256" x14ac:dyDescent="0.2">
      <c r="A182" s="90" t="s">
        <v>221</v>
      </c>
      <c r="B182" s="138" t="s">
        <v>331</v>
      </c>
      <c r="C182" s="138" t="s">
        <v>224</v>
      </c>
      <c r="D182" s="138" t="s">
        <v>334</v>
      </c>
      <c r="E182" s="91" t="s">
        <v>222</v>
      </c>
      <c r="F182" s="124">
        <v>336</v>
      </c>
      <c r="G182" s="124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1"/>
      <c r="DD182" s="131"/>
      <c r="DE182" s="131"/>
      <c r="DF182" s="131"/>
      <c r="DG182" s="131"/>
      <c r="DH182" s="131"/>
      <c r="DI182" s="131"/>
      <c r="DJ182" s="131"/>
      <c r="DK182" s="131"/>
      <c r="DL182" s="131"/>
      <c r="DM182" s="131"/>
      <c r="DN182" s="131"/>
      <c r="DO182" s="131"/>
      <c r="DP182" s="131"/>
      <c r="DQ182" s="131"/>
      <c r="DR182" s="131"/>
      <c r="DS182" s="131"/>
      <c r="DT182" s="131"/>
      <c r="DU182" s="131"/>
      <c r="DV182" s="131"/>
      <c r="DW182" s="131"/>
      <c r="DX182" s="131"/>
      <c r="DY182" s="131"/>
      <c r="DZ182" s="131"/>
      <c r="EA182" s="131"/>
      <c r="EB182" s="131"/>
      <c r="EC182" s="131"/>
      <c r="ED182" s="131"/>
      <c r="EE182" s="131"/>
      <c r="EF182" s="131"/>
      <c r="EG182" s="131"/>
      <c r="EH182" s="131"/>
      <c r="EI182" s="131"/>
      <c r="EJ182" s="131"/>
      <c r="EK182" s="131"/>
      <c r="EL182" s="131"/>
      <c r="EM182" s="131"/>
      <c r="EN182" s="131"/>
      <c r="EO182" s="131"/>
      <c r="EP182" s="131"/>
      <c r="EQ182" s="131"/>
      <c r="ER182" s="131"/>
      <c r="ES182" s="131"/>
      <c r="ET182" s="131"/>
      <c r="EU182" s="131"/>
      <c r="EV182" s="131"/>
      <c r="EW182" s="131"/>
      <c r="EX182" s="131"/>
      <c r="EY182" s="131"/>
      <c r="EZ182" s="131"/>
      <c r="FA182" s="131"/>
      <c r="FB182" s="131"/>
      <c r="FC182" s="131"/>
      <c r="FD182" s="131"/>
      <c r="FE182" s="131"/>
      <c r="FF182" s="131"/>
      <c r="FG182" s="131"/>
      <c r="FH182" s="131"/>
      <c r="FI182" s="131"/>
      <c r="FJ182" s="131"/>
      <c r="FK182" s="131"/>
      <c r="FL182" s="131"/>
      <c r="FM182" s="131"/>
      <c r="FN182" s="131"/>
      <c r="FO182" s="131"/>
      <c r="FP182" s="131"/>
      <c r="FQ182" s="131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31"/>
      <c r="GF182" s="131"/>
      <c r="GG182" s="131"/>
      <c r="GH182" s="131"/>
      <c r="GI182" s="131"/>
      <c r="GJ182" s="131"/>
      <c r="GK182" s="131"/>
      <c r="GL182" s="131"/>
      <c r="GM182" s="131"/>
      <c r="GN182" s="131"/>
      <c r="GO182" s="131"/>
      <c r="GP182" s="131"/>
      <c r="GQ182" s="131"/>
      <c r="GR182" s="131"/>
      <c r="GS182" s="131"/>
      <c r="GT182" s="131"/>
      <c r="GU182" s="131"/>
      <c r="GV182" s="131"/>
      <c r="GW182" s="131"/>
      <c r="GX182" s="131"/>
      <c r="GY182" s="131"/>
      <c r="GZ182" s="131"/>
      <c r="HA182" s="131"/>
      <c r="HB182" s="131"/>
      <c r="HC182" s="131"/>
      <c r="HD182" s="131"/>
      <c r="HE182" s="131"/>
      <c r="HF182" s="131"/>
      <c r="HG182" s="131"/>
      <c r="HH182" s="131"/>
      <c r="HI182" s="131"/>
      <c r="HJ182" s="131"/>
      <c r="HK182" s="131"/>
      <c r="HL182" s="131"/>
      <c r="HM182" s="131"/>
      <c r="HN182" s="131"/>
      <c r="HO182" s="131"/>
      <c r="HP182" s="131"/>
      <c r="HQ182" s="131"/>
      <c r="HR182" s="131"/>
      <c r="HS182" s="131"/>
      <c r="HT182" s="131"/>
      <c r="HU182" s="131"/>
      <c r="HV182" s="131"/>
      <c r="HW182" s="131"/>
      <c r="HX182" s="131"/>
      <c r="HY182" s="131"/>
      <c r="HZ182" s="131"/>
      <c r="IA182" s="131"/>
      <c r="IB182" s="131"/>
      <c r="IC182" s="131"/>
      <c r="ID182" s="131"/>
      <c r="IE182" s="131"/>
      <c r="IF182" s="131"/>
      <c r="IG182" s="131"/>
      <c r="IH182" s="131"/>
      <c r="II182" s="131"/>
      <c r="IJ182" s="131"/>
      <c r="IK182" s="131"/>
      <c r="IL182" s="131"/>
      <c r="IM182" s="131"/>
      <c r="IN182" s="131"/>
      <c r="IO182" s="131"/>
      <c r="IP182" s="131"/>
      <c r="IQ182" s="131"/>
      <c r="IR182" s="131"/>
      <c r="IS182" s="131"/>
      <c r="IT182" s="131"/>
      <c r="IU182" s="131"/>
      <c r="IV182" s="131"/>
    </row>
    <row r="183" spans="1:256" ht="15.75" x14ac:dyDescent="0.25">
      <c r="A183" s="77" t="s">
        <v>335</v>
      </c>
      <c r="B183" s="108" t="s">
        <v>229</v>
      </c>
      <c r="C183" s="108"/>
      <c r="D183" s="108"/>
      <c r="E183" s="108"/>
      <c r="F183" s="109">
        <f>SUM(F184+F222+F215+F198+F234)</f>
        <v>500503.86999999994</v>
      </c>
      <c r="G183" s="109" t="e">
        <f>SUM(G184+G197+G221+G232+G214)</f>
        <v>#REF!</v>
      </c>
    </row>
    <row r="184" spans="1:256" x14ac:dyDescent="0.2">
      <c r="A184" s="104" t="s">
        <v>336</v>
      </c>
      <c r="B184" s="105" t="s">
        <v>229</v>
      </c>
      <c r="C184" s="105" t="s">
        <v>200</v>
      </c>
      <c r="D184" s="105"/>
      <c r="E184" s="105"/>
      <c r="F184" s="82">
        <f>SUM(F185+F187+F189+F191+F193)</f>
        <v>171397.06</v>
      </c>
      <c r="G184" s="82" t="e">
        <f>SUM(G185+#REF!+G187)</f>
        <v>#REF!</v>
      </c>
    </row>
    <row r="185" spans="1:256" ht="25.5" x14ac:dyDescent="0.2">
      <c r="A185" s="86" t="s">
        <v>337</v>
      </c>
      <c r="B185" s="103" t="s">
        <v>229</v>
      </c>
      <c r="C185" s="103" t="s">
        <v>200</v>
      </c>
      <c r="D185" s="103" t="s">
        <v>338</v>
      </c>
      <c r="E185" s="103"/>
      <c r="F185" s="88">
        <f>SUM(F186)</f>
        <v>44452.75</v>
      </c>
      <c r="G185" s="88">
        <f>SUM(G186)</f>
        <v>44033.27</v>
      </c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EO185" s="89"/>
      <c r="EP185" s="89"/>
      <c r="EQ185" s="89"/>
      <c r="ER185" s="89"/>
      <c r="ES185" s="89"/>
      <c r="ET185" s="89"/>
      <c r="EU185" s="89"/>
      <c r="EV185" s="89"/>
      <c r="EW185" s="89"/>
      <c r="EX185" s="89"/>
      <c r="EY185" s="89"/>
      <c r="EZ185" s="89"/>
      <c r="FA185" s="89"/>
      <c r="FB185" s="89"/>
      <c r="FC185" s="89"/>
      <c r="FD185" s="89"/>
      <c r="FE185" s="89"/>
      <c r="FF185" s="89"/>
      <c r="FG185" s="89"/>
      <c r="FH185" s="89"/>
      <c r="FI185" s="89"/>
      <c r="FJ185" s="89"/>
      <c r="FK185" s="89"/>
      <c r="FL185" s="89"/>
      <c r="FM185" s="89"/>
      <c r="FN185" s="89"/>
      <c r="FO185" s="89"/>
      <c r="FP185" s="89"/>
      <c r="FQ185" s="89"/>
      <c r="FR185" s="89"/>
      <c r="FS185" s="89"/>
      <c r="FT185" s="89"/>
      <c r="FU185" s="89"/>
      <c r="FV185" s="89"/>
      <c r="FW185" s="89"/>
      <c r="FX185" s="89"/>
      <c r="FY185" s="89"/>
      <c r="FZ185" s="89"/>
      <c r="GA185" s="89"/>
      <c r="GB185" s="89"/>
      <c r="GC185" s="89"/>
      <c r="GD185" s="89"/>
      <c r="GE185" s="89"/>
      <c r="GF185" s="89"/>
      <c r="GG185" s="89"/>
      <c r="GH185" s="89"/>
      <c r="GI185" s="89"/>
      <c r="GJ185" s="89"/>
      <c r="GK185" s="89"/>
      <c r="GL185" s="89"/>
      <c r="GM185" s="89"/>
      <c r="GN185" s="89"/>
      <c r="GO185" s="89"/>
      <c r="GP185" s="89"/>
      <c r="GQ185" s="89"/>
      <c r="GR185" s="89"/>
      <c r="GS185" s="89"/>
      <c r="GT185" s="89"/>
      <c r="GU185" s="89"/>
      <c r="GV185" s="89"/>
      <c r="GW185" s="89"/>
      <c r="GX185" s="89"/>
      <c r="GY185" s="89"/>
      <c r="GZ185" s="89"/>
      <c r="HA185" s="89"/>
      <c r="HB185" s="89"/>
      <c r="HC185" s="89"/>
      <c r="HD185" s="89"/>
      <c r="HE185" s="89"/>
      <c r="HF185" s="89"/>
      <c r="HG185" s="89"/>
      <c r="HH185" s="89"/>
      <c r="HI185" s="89"/>
      <c r="HJ185" s="89"/>
      <c r="HK185" s="89"/>
      <c r="HL185" s="89"/>
      <c r="HM185" s="89"/>
      <c r="HN185" s="89"/>
      <c r="HO185" s="89"/>
      <c r="HP185" s="89"/>
      <c r="HQ185" s="89"/>
      <c r="HR185" s="89"/>
      <c r="HS185" s="89"/>
      <c r="HT185" s="89"/>
      <c r="HU185" s="89"/>
      <c r="HV185" s="89"/>
      <c r="HW185" s="89"/>
      <c r="HX185" s="89"/>
      <c r="HY185" s="89"/>
      <c r="HZ185" s="89"/>
      <c r="IA185" s="89"/>
      <c r="IB185" s="89"/>
      <c r="IC185" s="89"/>
      <c r="ID185" s="89"/>
      <c r="IE185" s="89"/>
      <c r="IF185" s="89"/>
      <c r="IG185" s="89"/>
      <c r="IH185" s="89"/>
      <c r="II185" s="89"/>
      <c r="IJ185" s="89"/>
      <c r="IK185" s="89"/>
      <c r="IL185" s="89"/>
      <c r="IM185" s="89"/>
      <c r="IN185" s="89"/>
      <c r="IO185" s="89"/>
      <c r="IP185" s="89"/>
      <c r="IQ185" s="89"/>
      <c r="IR185" s="89"/>
      <c r="IS185" s="89"/>
      <c r="IT185" s="89"/>
      <c r="IU185" s="89"/>
      <c r="IV185" s="89"/>
    </row>
    <row r="186" spans="1:256" ht="25.5" x14ac:dyDescent="0.2">
      <c r="A186" s="90" t="s">
        <v>277</v>
      </c>
      <c r="B186" s="98" t="s">
        <v>229</v>
      </c>
      <c r="C186" s="98" t="s">
        <v>200</v>
      </c>
      <c r="D186" s="98" t="s">
        <v>338</v>
      </c>
      <c r="E186" s="98" t="s">
        <v>278</v>
      </c>
      <c r="F186" s="92">
        <v>44452.75</v>
      </c>
      <c r="G186" s="92">
        <v>44033.27</v>
      </c>
    </row>
    <row r="187" spans="1:256" ht="108.6" customHeight="1" x14ac:dyDescent="0.2">
      <c r="A187" s="86" t="s">
        <v>339</v>
      </c>
      <c r="B187" s="103" t="s">
        <v>229</v>
      </c>
      <c r="C187" s="103" t="s">
        <v>200</v>
      </c>
      <c r="D187" s="103" t="s">
        <v>340</v>
      </c>
      <c r="E187" s="103"/>
      <c r="F187" s="88">
        <f>SUM(F188)</f>
        <v>124580.59</v>
      </c>
      <c r="G187" s="88">
        <f>SUM(G188)</f>
        <v>115787.23</v>
      </c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  <c r="EL187" s="89"/>
      <c r="EM187" s="89"/>
      <c r="EN187" s="89"/>
      <c r="EO187" s="89"/>
      <c r="EP187" s="89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89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89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89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89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89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89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89"/>
      <c r="IQ187" s="89"/>
      <c r="IR187" s="89"/>
      <c r="IS187" s="89"/>
      <c r="IT187" s="89"/>
      <c r="IU187" s="89"/>
      <c r="IV187" s="89"/>
    </row>
    <row r="188" spans="1:256" ht="25.5" x14ac:dyDescent="0.2">
      <c r="A188" s="90" t="s">
        <v>277</v>
      </c>
      <c r="B188" s="98" t="s">
        <v>229</v>
      </c>
      <c r="C188" s="98" t="s">
        <v>200</v>
      </c>
      <c r="D188" s="98" t="s">
        <v>340</v>
      </c>
      <c r="E188" s="98" t="s">
        <v>278</v>
      </c>
      <c r="F188" s="92">
        <v>124580.59</v>
      </c>
      <c r="G188" s="92">
        <v>115787.23</v>
      </c>
    </row>
    <row r="189" spans="1:256" ht="38.25" x14ac:dyDescent="0.2">
      <c r="A189" s="86" t="s">
        <v>341</v>
      </c>
      <c r="B189" s="98" t="s">
        <v>229</v>
      </c>
      <c r="C189" s="98" t="s">
        <v>200</v>
      </c>
      <c r="D189" s="98" t="s">
        <v>342</v>
      </c>
      <c r="E189" s="98"/>
      <c r="F189" s="92">
        <f>SUM(F190)</f>
        <v>829.75</v>
      </c>
      <c r="G189" s="92"/>
    </row>
    <row r="190" spans="1:256" ht="25.5" x14ac:dyDescent="0.2">
      <c r="A190" s="90" t="s">
        <v>277</v>
      </c>
      <c r="B190" s="98" t="s">
        <v>229</v>
      </c>
      <c r="C190" s="98" t="s">
        <v>200</v>
      </c>
      <c r="D190" s="98" t="s">
        <v>342</v>
      </c>
      <c r="E190" s="98" t="s">
        <v>278</v>
      </c>
      <c r="F190" s="92">
        <v>829.75</v>
      </c>
      <c r="G190" s="92"/>
    </row>
    <row r="191" spans="1:256" ht="105.75" customHeight="1" x14ac:dyDescent="0.2">
      <c r="A191" s="90" t="s">
        <v>463</v>
      </c>
      <c r="B191" s="98" t="s">
        <v>229</v>
      </c>
      <c r="C191" s="98" t="s">
        <v>200</v>
      </c>
      <c r="D191" s="98" t="s">
        <v>457</v>
      </c>
      <c r="E191" s="98"/>
      <c r="F191" s="92">
        <f>SUM(F192)</f>
        <v>862.72</v>
      </c>
      <c r="G191" s="92"/>
    </row>
    <row r="192" spans="1:256" ht="33.75" customHeight="1" x14ac:dyDescent="0.2">
      <c r="A192" s="90" t="s">
        <v>277</v>
      </c>
      <c r="B192" s="98" t="s">
        <v>229</v>
      </c>
      <c r="C192" s="98" t="s">
        <v>200</v>
      </c>
      <c r="D192" s="98" t="s">
        <v>457</v>
      </c>
      <c r="E192" s="98" t="s">
        <v>278</v>
      </c>
      <c r="F192" s="92">
        <v>862.72</v>
      </c>
      <c r="G192" s="92"/>
    </row>
    <row r="193" spans="1:256" ht="13.5" x14ac:dyDescent="0.25">
      <c r="A193" s="83" t="s">
        <v>257</v>
      </c>
      <c r="B193" s="96" t="s">
        <v>229</v>
      </c>
      <c r="C193" s="96" t="s">
        <v>200</v>
      </c>
      <c r="D193" s="96" t="s">
        <v>258</v>
      </c>
      <c r="E193" s="96"/>
      <c r="F193" s="85">
        <f>SUM(F196+F194)</f>
        <v>671.25</v>
      </c>
      <c r="G193" s="85">
        <f>SUM(G196)</f>
        <v>1046</v>
      </c>
      <c r="I193" s="69"/>
    </row>
    <row r="194" spans="1:256" ht="38.25" x14ac:dyDescent="0.2">
      <c r="A194" s="86" t="s">
        <v>352</v>
      </c>
      <c r="B194" s="87" t="s">
        <v>229</v>
      </c>
      <c r="C194" s="87" t="s">
        <v>200</v>
      </c>
      <c r="D194" s="103" t="s">
        <v>353</v>
      </c>
      <c r="E194" s="87"/>
      <c r="F194" s="113">
        <f>SUM(F195)</f>
        <v>112.25</v>
      </c>
      <c r="G194" s="113">
        <f>SUM(G195)</f>
        <v>50</v>
      </c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89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89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89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89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89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89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89"/>
      <c r="IQ194" s="89"/>
      <c r="IR194" s="89"/>
      <c r="IS194" s="89"/>
      <c r="IT194" s="89"/>
      <c r="IU194" s="89"/>
      <c r="IV194" s="89"/>
    </row>
    <row r="195" spans="1:256" ht="25.5" x14ac:dyDescent="0.2">
      <c r="A195" s="90" t="s">
        <v>277</v>
      </c>
      <c r="B195" s="91" t="s">
        <v>229</v>
      </c>
      <c r="C195" s="91" t="s">
        <v>200</v>
      </c>
      <c r="D195" s="98" t="s">
        <v>353</v>
      </c>
      <c r="E195" s="91" t="s">
        <v>278</v>
      </c>
      <c r="F195" s="124">
        <v>112.25</v>
      </c>
      <c r="G195" s="124">
        <v>50</v>
      </c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  <c r="FX195" s="102"/>
      <c r="FY195" s="102"/>
      <c r="FZ195" s="102"/>
      <c r="GA195" s="102"/>
      <c r="GB195" s="102"/>
      <c r="GC195" s="102"/>
      <c r="GD195" s="102"/>
      <c r="GE195" s="102"/>
      <c r="GF195" s="102"/>
      <c r="GG195" s="102"/>
      <c r="GH195" s="102"/>
      <c r="GI195" s="102"/>
      <c r="GJ195" s="102"/>
      <c r="GK195" s="102"/>
      <c r="GL195" s="102"/>
      <c r="GM195" s="102"/>
      <c r="GN195" s="102"/>
      <c r="GO195" s="102"/>
      <c r="GP195" s="102"/>
      <c r="GQ195" s="102"/>
      <c r="GR195" s="102"/>
      <c r="GS195" s="102"/>
      <c r="GT195" s="102"/>
      <c r="GU195" s="102"/>
      <c r="GV195" s="102"/>
      <c r="GW195" s="102"/>
      <c r="GX195" s="102"/>
      <c r="GY195" s="102"/>
      <c r="GZ195" s="102"/>
      <c r="HA195" s="102"/>
      <c r="HB195" s="102"/>
      <c r="HC195" s="102"/>
      <c r="HD195" s="102"/>
      <c r="HE195" s="102"/>
      <c r="HF195" s="102"/>
      <c r="HG195" s="102"/>
      <c r="HH195" s="102"/>
      <c r="HI195" s="102"/>
      <c r="HJ195" s="102"/>
      <c r="HK195" s="102"/>
      <c r="HL195" s="102"/>
      <c r="HM195" s="102"/>
      <c r="HN195" s="102"/>
      <c r="HO195" s="102"/>
      <c r="HP195" s="102"/>
      <c r="HQ195" s="102"/>
      <c r="HR195" s="102"/>
      <c r="HS195" s="102"/>
      <c r="HT195" s="102"/>
      <c r="HU195" s="102"/>
      <c r="HV195" s="102"/>
      <c r="HW195" s="102"/>
      <c r="HX195" s="102"/>
      <c r="HY195" s="102"/>
      <c r="HZ195" s="102"/>
      <c r="IA195" s="102"/>
      <c r="IB195" s="102"/>
      <c r="IC195" s="102"/>
      <c r="ID195" s="102"/>
      <c r="IE195" s="102"/>
      <c r="IF195" s="102"/>
      <c r="IG195" s="102"/>
      <c r="IH195" s="102"/>
      <c r="II195" s="102"/>
      <c r="IJ195" s="102"/>
      <c r="IK195" s="102"/>
      <c r="IL195" s="102"/>
      <c r="IM195" s="102"/>
      <c r="IN195" s="102"/>
      <c r="IO195" s="102"/>
      <c r="IP195" s="102"/>
      <c r="IQ195" s="102"/>
      <c r="IR195" s="102"/>
      <c r="IS195" s="102"/>
      <c r="IT195" s="102"/>
      <c r="IU195" s="102"/>
      <c r="IV195" s="102"/>
    </row>
    <row r="196" spans="1:256" ht="25.5" x14ac:dyDescent="0.2">
      <c r="A196" s="86" t="s">
        <v>259</v>
      </c>
      <c r="B196" s="98" t="s">
        <v>229</v>
      </c>
      <c r="C196" s="98" t="s">
        <v>200</v>
      </c>
      <c r="D196" s="103" t="s">
        <v>260</v>
      </c>
      <c r="E196" s="98"/>
      <c r="F196" s="92">
        <f>SUM(F197)</f>
        <v>559</v>
      </c>
      <c r="G196" s="92">
        <f>SUM(G197)</f>
        <v>1046</v>
      </c>
      <c r="I196" s="69"/>
    </row>
    <row r="197" spans="1:256" ht="25.5" x14ac:dyDescent="0.2">
      <c r="A197" s="86" t="s">
        <v>277</v>
      </c>
      <c r="B197" s="103" t="s">
        <v>229</v>
      </c>
      <c r="C197" s="103" t="s">
        <v>200</v>
      </c>
      <c r="D197" s="103" t="s">
        <v>260</v>
      </c>
      <c r="E197" s="103" t="s">
        <v>278</v>
      </c>
      <c r="F197" s="88">
        <v>559</v>
      </c>
      <c r="G197" s="88">
        <v>1046</v>
      </c>
      <c r="I197" s="6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89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89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89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89"/>
      <c r="IQ197" s="89"/>
      <c r="IR197" s="89"/>
      <c r="IS197" s="89"/>
      <c r="IT197" s="89"/>
      <c r="IU197" s="89"/>
      <c r="IV197" s="89"/>
    </row>
    <row r="198" spans="1:256" x14ac:dyDescent="0.2">
      <c r="A198" s="104" t="s">
        <v>458</v>
      </c>
      <c r="B198" s="105" t="s">
        <v>229</v>
      </c>
      <c r="C198" s="105" t="s">
        <v>202</v>
      </c>
      <c r="D198" s="105"/>
      <c r="E198" s="105"/>
      <c r="F198" s="82">
        <f>SUM(F203+F205+F209+F211+F213+F207+F199+F202)</f>
        <v>278025.67999999993</v>
      </c>
      <c r="G198" s="82" t="e">
        <f>SUM(G203+G205+G209+G211+G213+G207+#REF!+#REF!)</f>
        <v>#REF!</v>
      </c>
      <c r="I198" s="69"/>
    </row>
    <row r="199" spans="1:256" s="89" customFormat="1" ht="38.25" x14ac:dyDescent="0.2">
      <c r="A199" s="86" t="s">
        <v>341</v>
      </c>
      <c r="B199" s="103" t="s">
        <v>229</v>
      </c>
      <c r="C199" s="103" t="s">
        <v>202</v>
      </c>
      <c r="D199" s="103" t="s">
        <v>342</v>
      </c>
      <c r="E199" s="103"/>
      <c r="F199" s="88">
        <f>SUM(F200)</f>
        <v>8322.67</v>
      </c>
      <c r="G199" s="88"/>
      <c r="H199" s="69"/>
      <c r="I199" s="69"/>
      <c r="J199" s="69"/>
    </row>
    <row r="200" spans="1:256" ht="25.5" x14ac:dyDescent="0.2">
      <c r="A200" s="90" t="s">
        <v>277</v>
      </c>
      <c r="B200" s="98" t="s">
        <v>229</v>
      </c>
      <c r="C200" s="98" t="s">
        <v>202</v>
      </c>
      <c r="D200" s="98" t="s">
        <v>342</v>
      </c>
      <c r="E200" s="98" t="s">
        <v>278</v>
      </c>
      <c r="F200" s="92">
        <v>8322.67</v>
      </c>
      <c r="G200" s="92"/>
      <c r="I200" s="69"/>
    </row>
    <row r="201" spans="1:256" s="89" customFormat="1" ht="38.25" x14ac:dyDescent="0.2">
      <c r="A201" s="86" t="s">
        <v>36</v>
      </c>
      <c r="B201" s="103" t="s">
        <v>229</v>
      </c>
      <c r="C201" s="103" t="s">
        <v>202</v>
      </c>
      <c r="D201" s="103" t="s">
        <v>343</v>
      </c>
      <c r="E201" s="103"/>
      <c r="F201" s="88">
        <f>SUM(F202)</f>
        <v>2234.11</v>
      </c>
      <c r="G201" s="88"/>
      <c r="H201" s="69"/>
      <c r="I201" s="69"/>
      <c r="J201" s="69"/>
    </row>
    <row r="202" spans="1:256" ht="25.5" x14ac:dyDescent="0.2">
      <c r="A202" s="90" t="s">
        <v>277</v>
      </c>
      <c r="B202" s="98" t="s">
        <v>229</v>
      </c>
      <c r="C202" s="98" t="s">
        <v>202</v>
      </c>
      <c r="D202" s="98" t="s">
        <v>343</v>
      </c>
      <c r="E202" s="98" t="s">
        <v>278</v>
      </c>
      <c r="F202" s="92">
        <v>2234.11</v>
      </c>
      <c r="G202" s="92"/>
      <c r="I202" s="69"/>
    </row>
    <row r="203" spans="1:256" ht="25.5" x14ac:dyDescent="0.2">
      <c r="A203" s="86" t="s">
        <v>259</v>
      </c>
      <c r="B203" s="146" t="s">
        <v>229</v>
      </c>
      <c r="C203" s="146" t="s">
        <v>202</v>
      </c>
      <c r="D203" s="103" t="s">
        <v>260</v>
      </c>
      <c r="E203" s="146"/>
      <c r="F203" s="147">
        <f>SUM(F204)</f>
        <v>948</v>
      </c>
      <c r="G203" s="147">
        <f>SUM(G204)</f>
        <v>563</v>
      </c>
      <c r="I203" s="6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89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89"/>
      <c r="IQ203" s="89"/>
      <c r="IR203" s="89"/>
      <c r="IS203" s="89"/>
      <c r="IT203" s="89"/>
      <c r="IU203" s="89"/>
      <c r="IV203" s="89"/>
    </row>
    <row r="204" spans="1:256" ht="25.5" x14ac:dyDescent="0.2">
      <c r="A204" s="90" t="s">
        <v>277</v>
      </c>
      <c r="B204" s="98" t="s">
        <v>229</v>
      </c>
      <c r="C204" s="98" t="s">
        <v>202</v>
      </c>
      <c r="D204" s="98" t="s">
        <v>260</v>
      </c>
      <c r="E204" s="98" t="s">
        <v>278</v>
      </c>
      <c r="F204" s="92">
        <v>948</v>
      </c>
      <c r="G204" s="92">
        <v>563</v>
      </c>
      <c r="I204" s="69"/>
    </row>
    <row r="205" spans="1:256" ht="25.5" x14ac:dyDescent="0.2">
      <c r="A205" s="86" t="s">
        <v>337</v>
      </c>
      <c r="B205" s="103" t="s">
        <v>229</v>
      </c>
      <c r="C205" s="103" t="s">
        <v>202</v>
      </c>
      <c r="D205" s="103" t="s">
        <v>344</v>
      </c>
      <c r="E205" s="103"/>
      <c r="F205" s="88">
        <f>SUM(F206)</f>
        <v>45055.21</v>
      </c>
      <c r="G205" s="88">
        <f>SUM(G206)</f>
        <v>38930</v>
      </c>
      <c r="I205" s="6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89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89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89"/>
      <c r="IQ205" s="89"/>
      <c r="IR205" s="89"/>
      <c r="IS205" s="89"/>
      <c r="IT205" s="89"/>
      <c r="IU205" s="89"/>
      <c r="IV205" s="89"/>
    </row>
    <row r="206" spans="1:256" ht="25.5" x14ac:dyDescent="0.2">
      <c r="A206" s="90" t="s">
        <v>277</v>
      </c>
      <c r="B206" s="98" t="s">
        <v>229</v>
      </c>
      <c r="C206" s="98" t="s">
        <v>202</v>
      </c>
      <c r="D206" s="98" t="s">
        <v>344</v>
      </c>
      <c r="E206" s="98" t="s">
        <v>278</v>
      </c>
      <c r="F206" s="92">
        <v>45055.21</v>
      </c>
      <c r="G206" s="92">
        <v>38930</v>
      </c>
      <c r="I206" s="69"/>
    </row>
    <row r="207" spans="1:256" ht="38.25" x14ac:dyDescent="0.2">
      <c r="A207" s="86" t="s">
        <v>345</v>
      </c>
      <c r="B207" s="103" t="s">
        <v>229</v>
      </c>
      <c r="C207" s="103" t="s">
        <v>202</v>
      </c>
      <c r="D207" s="103" t="s">
        <v>346</v>
      </c>
      <c r="E207" s="103"/>
      <c r="F207" s="88">
        <f>SUM(F208)</f>
        <v>16555.009999999998</v>
      </c>
      <c r="G207" s="88">
        <f>SUM(G208)</f>
        <v>15502.88</v>
      </c>
      <c r="I207" s="6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89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89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89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89"/>
      <c r="IQ207" s="89"/>
      <c r="IR207" s="89"/>
      <c r="IS207" s="89"/>
      <c r="IT207" s="89"/>
      <c r="IU207" s="89"/>
      <c r="IV207" s="89"/>
    </row>
    <row r="208" spans="1:256" ht="25.5" x14ac:dyDescent="0.2">
      <c r="A208" s="90" t="s">
        <v>277</v>
      </c>
      <c r="B208" s="98" t="s">
        <v>229</v>
      </c>
      <c r="C208" s="98" t="s">
        <v>202</v>
      </c>
      <c r="D208" s="103" t="s">
        <v>346</v>
      </c>
      <c r="E208" s="98" t="s">
        <v>278</v>
      </c>
      <c r="F208" s="92">
        <v>16555.009999999998</v>
      </c>
      <c r="G208" s="92">
        <v>15502.88</v>
      </c>
      <c r="I208" s="69"/>
    </row>
    <row r="209" spans="1:256" ht="106.9" customHeight="1" x14ac:dyDescent="0.2">
      <c r="A209" s="86" t="s">
        <v>339</v>
      </c>
      <c r="B209" s="103" t="s">
        <v>229</v>
      </c>
      <c r="C209" s="103" t="s">
        <v>202</v>
      </c>
      <c r="D209" s="103" t="s">
        <v>347</v>
      </c>
      <c r="E209" s="103"/>
      <c r="F209" s="88">
        <f>SUM(F210)</f>
        <v>119168.78</v>
      </c>
      <c r="G209" s="88">
        <f>SUM(G210)</f>
        <v>109722.42</v>
      </c>
      <c r="I209" s="6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89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89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89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89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89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89"/>
      <c r="IQ209" s="89"/>
      <c r="IR209" s="89"/>
      <c r="IS209" s="89"/>
      <c r="IT209" s="89"/>
      <c r="IU209" s="89"/>
      <c r="IV209" s="89"/>
    </row>
    <row r="210" spans="1:256" ht="25.5" x14ac:dyDescent="0.2">
      <c r="A210" s="90" t="s">
        <v>277</v>
      </c>
      <c r="B210" s="98" t="s">
        <v>229</v>
      </c>
      <c r="C210" s="98" t="s">
        <v>202</v>
      </c>
      <c r="D210" s="98" t="s">
        <v>347</v>
      </c>
      <c r="E210" s="98" t="s">
        <v>278</v>
      </c>
      <c r="F210" s="92">
        <v>119168.78</v>
      </c>
      <c r="G210" s="92">
        <v>109722.42</v>
      </c>
      <c r="I210" s="69"/>
    </row>
    <row r="211" spans="1:256" ht="25.5" x14ac:dyDescent="0.2">
      <c r="A211" s="86" t="s">
        <v>337</v>
      </c>
      <c r="B211" s="103" t="s">
        <v>229</v>
      </c>
      <c r="C211" s="103" t="s">
        <v>348</v>
      </c>
      <c r="D211" s="87" t="s">
        <v>349</v>
      </c>
      <c r="E211" s="103"/>
      <c r="F211" s="88">
        <f>SUM(F212)</f>
        <v>23949.96</v>
      </c>
      <c r="G211" s="88">
        <f>SUM(G212)</f>
        <v>24078.36</v>
      </c>
      <c r="I211" s="6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89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89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89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89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89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89"/>
      <c r="IQ211" s="89"/>
      <c r="IR211" s="89"/>
      <c r="IS211" s="89"/>
      <c r="IT211" s="89"/>
      <c r="IU211" s="89"/>
      <c r="IV211" s="89"/>
    </row>
    <row r="212" spans="1:256" ht="25.5" x14ac:dyDescent="0.2">
      <c r="A212" s="90" t="s">
        <v>277</v>
      </c>
      <c r="B212" s="91" t="s">
        <v>229</v>
      </c>
      <c r="C212" s="91" t="s">
        <v>202</v>
      </c>
      <c r="D212" s="91" t="s">
        <v>349</v>
      </c>
      <c r="E212" s="91" t="s">
        <v>278</v>
      </c>
      <c r="F212" s="92">
        <v>23949.96</v>
      </c>
      <c r="G212" s="92">
        <v>24078.36</v>
      </c>
      <c r="I212" s="69"/>
    </row>
    <row r="213" spans="1:256" ht="109.15" customHeight="1" x14ac:dyDescent="0.2">
      <c r="A213" s="86" t="s">
        <v>339</v>
      </c>
      <c r="B213" s="87" t="s">
        <v>229</v>
      </c>
      <c r="C213" s="87" t="s">
        <v>202</v>
      </c>
      <c r="D213" s="103" t="s">
        <v>350</v>
      </c>
      <c r="E213" s="87"/>
      <c r="F213" s="113">
        <f>SUM(F214)</f>
        <v>61791.94</v>
      </c>
      <c r="G213" s="113">
        <f>SUM(G214)</f>
        <v>61791.94</v>
      </c>
      <c r="I213" s="6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89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89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89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89"/>
      <c r="IQ213" s="89"/>
      <c r="IR213" s="89"/>
      <c r="IS213" s="89"/>
      <c r="IT213" s="89"/>
      <c r="IU213" s="89"/>
      <c r="IV213" s="89"/>
    </row>
    <row r="214" spans="1:256" ht="25.5" x14ac:dyDescent="0.2">
      <c r="A214" s="90" t="s">
        <v>277</v>
      </c>
      <c r="B214" s="91" t="s">
        <v>229</v>
      </c>
      <c r="C214" s="91" t="s">
        <v>202</v>
      </c>
      <c r="D214" s="98" t="s">
        <v>350</v>
      </c>
      <c r="E214" s="91" t="s">
        <v>278</v>
      </c>
      <c r="F214" s="124">
        <v>61791.94</v>
      </c>
      <c r="G214" s="124">
        <v>61791.94</v>
      </c>
      <c r="I214" s="69"/>
    </row>
    <row r="215" spans="1:256" x14ac:dyDescent="0.2">
      <c r="A215" s="104" t="s">
        <v>351</v>
      </c>
      <c r="B215" s="81" t="s">
        <v>229</v>
      </c>
      <c r="C215" s="81" t="s">
        <v>209</v>
      </c>
      <c r="D215" s="105"/>
      <c r="E215" s="81"/>
      <c r="F215" s="148">
        <f>SUM(F218+F220+F216)</f>
        <v>42849.659999999996</v>
      </c>
      <c r="G215" s="148" t="e">
        <f>SUM(G218+G220+#REF!)</f>
        <v>#REF!</v>
      </c>
      <c r="I215" s="69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2"/>
      <c r="EA215" s="102"/>
      <c r="EB215" s="102"/>
      <c r="EC215" s="102"/>
      <c r="ED215" s="102"/>
      <c r="EE215" s="102"/>
      <c r="EF215" s="102"/>
      <c r="EG215" s="102"/>
      <c r="EH215" s="102"/>
      <c r="EI215" s="102"/>
      <c r="EJ215" s="102"/>
      <c r="EK215" s="102"/>
      <c r="EL215" s="102"/>
      <c r="EM215" s="102"/>
      <c r="EN215" s="102"/>
      <c r="EO215" s="102"/>
      <c r="EP215" s="102"/>
      <c r="EQ215" s="102"/>
      <c r="ER215" s="102"/>
      <c r="ES215" s="102"/>
      <c r="ET215" s="102"/>
      <c r="EU215" s="102"/>
      <c r="EV215" s="102"/>
      <c r="EW215" s="102"/>
      <c r="EX215" s="102"/>
      <c r="EY215" s="102"/>
      <c r="EZ215" s="102"/>
      <c r="FA215" s="102"/>
      <c r="FB215" s="102"/>
      <c r="FC215" s="102"/>
      <c r="FD215" s="102"/>
      <c r="FE215" s="102"/>
      <c r="FF215" s="102"/>
      <c r="FG215" s="102"/>
      <c r="FH215" s="102"/>
      <c r="FI215" s="102"/>
      <c r="FJ215" s="102"/>
      <c r="FK215" s="102"/>
      <c r="FL215" s="102"/>
      <c r="FM215" s="102"/>
      <c r="FN215" s="102"/>
      <c r="FO215" s="102"/>
      <c r="FP215" s="102"/>
      <c r="FQ215" s="102"/>
      <c r="FR215" s="102"/>
      <c r="FS215" s="102"/>
      <c r="FT215" s="102"/>
      <c r="FU215" s="102"/>
      <c r="FV215" s="102"/>
      <c r="FW215" s="102"/>
      <c r="FX215" s="102"/>
      <c r="FY215" s="102"/>
      <c r="FZ215" s="102"/>
      <c r="GA215" s="102"/>
      <c r="GB215" s="102"/>
      <c r="GC215" s="102"/>
      <c r="GD215" s="102"/>
      <c r="GE215" s="102"/>
      <c r="GF215" s="102"/>
      <c r="GG215" s="102"/>
      <c r="GH215" s="102"/>
      <c r="GI215" s="102"/>
      <c r="GJ215" s="102"/>
      <c r="GK215" s="102"/>
      <c r="GL215" s="102"/>
      <c r="GM215" s="102"/>
      <c r="GN215" s="102"/>
      <c r="GO215" s="102"/>
      <c r="GP215" s="102"/>
      <c r="GQ215" s="102"/>
      <c r="GR215" s="102"/>
      <c r="GS215" s="102"/>
      <c r="GT215" s="102"/>
      <c r="GU215" s="102"/>
      <c r="GV215" s="102"/>
      <c r="GW215" s="102"/>
      <c r="GX215" s="102"/>
      <c r="GY215" s="102"/>
      <c r="GZ215" s="102"/>
      <c r="HA215" s="102"/>
      <c r="HB215" s="102"/>
      <c r="HC215" s="102"/>
      <c r="HD215" s="102"/>
      <c r="HE215" s="102"/>
      <c r="HF215" s="102"/>
      <c r="HG215" s="102"/>
      <c r="HH215" s="102"/>
      <c r="HI215" s="102"/>
      <c r="HJ215" s="102"/>
      <c r="HK215" s="102"/>
      <c r="HL215" s="102"/>
      <c r="HM215" s="102"/>
      <c r="HN215" s="102"/>
      <c r="HO215" s="102"/>
      <c r="HP215" s="102"/>
      <c r="HQ215" s="102"/>
      <c r="HR215" s="102"/>
      <c r="HS215" s="102"/>
      <c r="HT215" s="102"/>
      <c r="HU215" s="102"/>
      <c r="HV215" s="102"/>
      <c r="HW215" s="102"/>
      <c r="HX215" s="102"/>
      <c r="HY215" s="102"/>
      <c r="HZ215" s="102"/>
      <c r="IA215" s="102"/>
      <c r="IB215" s="102"/>
      <c r="IC215" s="102"/>
      <c r="ID215" s="102"/>
      <c r="IE215" s="102"/>
      <c r="IF215" s="102"/>
      <c r="IG215" s="102"/>
      <c r="IH215" s="102"/>
      <c r="II215" s="102"/>
      <c r="IJ215" s="102"/>
      <c r="IK215" s="102"/>
      <c r="IL215" s="102"/>
      <c r="IM215" s="102"/>
      <c r="IN215" s="102"/>
      <c r="IO215" s="102"/>
      <c r="IP215" s="102"/>
      <c r="IQ215" s="102"/>
      <c r="IR215" s="102"/>
      <c r="IS215" s="102"/>
      <c r="IT215" s="102"/>
      <c r="IU215" s="102"/>
      <c r="IV215" s="102"/>
    </row>
    <row r="216" spans="1:256" ht="51.6" customHeight="1" x14ac:dyDescent="0.2">
      <c r="A216" s="90" t="s">
        <v>70</v>
      </c>
      <c r="B216" s="91" t="s">
        <v>229</v>
      </c>
      <c r="C216" s="91" t="s">
        <v>209</v>
      </c>
      <c r="D216" s="98" t="s">
        <v>459</v>
      </c>
      <c r="E216" s="91"/>
      <c r="F216" s="124">
        <f>SUM(F217)</f>
        <v>1420.46</v>
      </c>
      <c r="G216" s="124"/>
      <c r="I216" s="69"/>
    </row>
    <row r="217" spans="1:256" s="89" customFormat="1" ht="26.25" x14ac:dyDescent="0.25">
      <c r="A217" s="86" t="s">
        <v>277</v>
      </c>
      <c r="B217" s="87" t="s">
        <v>229</v>
      </c>
      <c r="C217" s="87" t="s">
        <v>209</v>
      </c>
      <c r="D217" s="103" t="s">
        <v>459</v>
      </c>
      <c r="E217" s="87" t="s">
        <v>278</v>
      </c>
      <c r="F217" s="113">
        <v>1420.46</v>
      </c>
      <c r="G217" s="117"/>
      <c r="H217" s="69"/>
      <c r="I217" s="69"/>
      <c r="J217" s="69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3"/>
      <c r="ED217" s="93"/>
      <c r="EE217" s="93"/>
      <c r="EF217" s="93"/>
      <c r="EG217" s="93"/>
      <c r="EH217" s="93"/>
      <c r="EI217" s="93"/>
      <c r="EJ217" s="93"/>
      <c r="EK217" s="93"/>
      <c r="EL217" s="93"/>
      <c r="EM217" s="93"/>
      <c r="EN217" s="93"/>
      <c r="EO217" s="93"/>
      <c r="EP217" s="93"/>
      <c r="EQ217" s="93"/>
      <c r="ER217" s="93"/>
      <c r="ES217" s="93"/>
      <c r="ET217" s="93"/>
      <c r="EU217" s="93"/>
      <c r="EV217" s="93"/>
      <c r="EW217" s="93"/>
      <c r="EX217" s="93"/>
      <c r="EY217" s="93"/>
      <c r="EZ217" s="93"/>
      <c r="FA217" s="93"/>
      <c r="FB217" s="93"/>
      <c r="FC217" s="93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3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3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3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3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3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3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3"/>
      <c r="IQ217" s="93"/>
      <c r="IR217" s="93"/>
      <c r="IS217" s="93"/>
      <c r="IT217" s="93"/>
      <c r="IU217" s="93"/>
      <c r="IV217" s="93"/>
    </row>
    <row r="218" spans="1:256" ht="25.5" x14ac:dyDescent="0.2">
      <c r="A218" s="86" t="s">
        <v>337</v>
      </c>
      <c r="B218" s="87" t="s">
        <v>229</v>
      </c>
      <c r="C218" s="87" t="s">
        <v>209</v>
      </c>
      <c r="D218" s="87" t="s">
        <v>354</v>
      </c>
      <c r="E218" s="103"/>
      <c r="F218" s="88">
        <f>SUM(F219)</f>
        <v>41254.199999999997</v>
      </c>
      <c r="G218" s="88">
        <f>SUM(G219)</f>
        <v>47869.2</v>
      </c>
      <c r="I218" s="6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89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89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89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89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89"/>
      <c r="IQ218" s="89"/>
      <c r="IR218" s="89"/>
      <c r="IS218" s="89"/>
      <c r="IT218" s="89"/>
      <c r="IU218" s="89"/>
      <c r="IV218" s="89"/>
    </row>
    <row r="219" spans="1:256" ht="25.5" x14ac:dyDescent="0.2">
      <c r="A219" s="90" t="s">
        <v>277</v>
      </c>
      <c r="B219" s="91" t="s">
        <v>229</v>
      </c>
      <c r="C219" s="91" t="s">
        <v>209</v>
      </c>
      <c r="D219" s="91" t="s">
        <v>354</v>
      </c>
      <c r="E219" s="91" t="s">
        <v>278</v>
      </c>
      <c r="F219" s="92">
        <v>41254.199999999997</v>
      </c>
      <c r="G219" s="92">
        <v>47869.2</v>
      </c>
      <c r="I219" s="69"/>
    </row>
    <row r="220" spans="1:256" ht="25.5" x14ac:dyDescent="0.2">
      <c r="A220" s="86" t="s">
        <v>259</v>
      </c>
      <c r="B220" s="146" t="s">
        <v>229</v>
      </c>
      <c r="C220" s="146" t="s">
        <v>209</v>
      </c>
      <c r="D220" s="103" t="s">
        <v>260</v>
      </c>
      <c r="E220" s="146"/>
      <c r="F220" s="147">
        <f>SUM(F221)</f>
        <v>175</v>
      </c>
      <c r="G220" s="147">
        <f>SUM(G221)</f>
        <v>167</v>
      </c>
      <c r="I220" s="6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89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89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89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89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89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89"/>
      <c r="IQ220" s="89"/>
      <c r="IR220" s="89"/>
      <c r="IS220" s="89"/>
      <c r="IT220" s="89"/>
      <c r="IU220" s="89"/>
      <c r="IV220" s="89"/>
    </row>
    <row r="221" spans="1:256" ht="25.5" x14ac:dyDescent="0.2">
      <c r="A221" s="90" t="s">
        <v>277</v>
      </c>
      <c r="B221" s="98" t="s">
        <v>229</v>
      </c>
      <c r="C221" s="98" t="s">
        <v>209</v>
      </c>
      <c r="D221" s="98" t="s">
        <v>260</v>
      </c>
      <c r="E221" s="98" t="s">
        <v>278</v>
      </c>
      <c r="F221" s="92">
        <v>175</v>
      </c>
      <c r="G221" s="92">
        <v>167</v>
      </c>
      <c r="I221" s="69"/>
    </row>
    <row r="222" spans="1:256" x14ac:dyDescent="0.2">
      <c r="A222" s="104" t="s">
        <v>355</v>
      </c>
      <c r="B222" s="105" t="s">
        <v>229</v>
      </c>
      <c r="C222" s="105" t="s">
        <v>229</v>
      </c>
      <c r="D222" s="105"/>
      <c r="E222" s="105"/>
      <c r="F222" s="82">
        <f>SUM(F223)</f>
        <v>7881.47</v>
      </c>
      <c r="G222" s="82" t="e">
        <f>SUM(G223)</f>
        <v>#REF!</v>
      </c>
      <c r="I222" s="69"/>
    </row>
    <row r="223" spans="1:256" ht="13.5" x14ac:dyDescent="0.25">
      <c r="A223" s="83" t="s">
        <v>356</v>
      </c>
      <c r="B223" s="96" t="s">
        <v>229</v>
      </c>
      <c r="C223" s="96" t="s">
        <v>229</v>
      </c>
      <c r="D223" s="96"/>
      <c r="E223" s="96"/>
      <c r="F223" s="85">
        <f>SUM(F227+F229+F231+F224)</f>
        <v>7881.47</v>
      </c>
      <c r="G223" s="85" t="e">
        <f>SUM(G227+G229+G231+G224)</f>
        <v>#REF!</v>
      </c>
      <c r="I223" s="69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  <c r="FH223" s="120"/>
      <c r="FI223" s="120"/>
      <c r="FJ223" s="120"/>
      <c r="FK223" s="120"/>
      <c r="FL223" s="120"/>
      <c r="FM223" s="120"/>
      <c r="FN223" s="120"/>
      <c r="FO223" s="120"/>
      <c r="FP223" s="120"/>
      <c r="FQ223" s="120"/>
      <c r="FR223" s="120"/>
      <c r="FS223" s="120"/>
      <c r="FT223" s="120"/>
      <c r="FU223" s="120"/>
      <c r="FV223" s="120"/>
      <c r="FW223" s="120"/>
      <c r="FX223" s="120"/>
      <c r="FY223" s="120"/>
      <c r="FZ223" s="120"/>
      <c r="GA223" s="120"/>
      <c r="GB223" s="120"/>
      <c r="GC223" s="120"/>
      <c r="GD223" s="120"/>
      <c r="GE223" s="120"/>
      <c r="GF223" s="120"/>
      <c r="GG223" s="120"/>
      <c r="GH223" s="120"/>
      <c r="GI223" s="120"/>
      <c r="GJ223" s="120"/>
      <c r="GK223" s="120"/>
      <c r="GL223" s="120"/>
      <c r="GM223" s="120"/>
      <c r="GN223" s="120"/>
      <c r="GO223" s="120"/>
      <c r="GP223" s="120"/>
      <c r="GQ223" s="120"/>
      <c r="GR223" s="120"/>
      <c r="GS223" s="120"/>
      <c r="GT223" s="120"/>
      <c r="GU223" s="120"/>
      <c r="GV223" s="120"/>
      <c r="GW223" s="120"/>
      <c r="GX223" s="120"/>
      <c r="GY223" s="120"/>
      <c r="GZ223" s="120"/>
      <c r="HA223" s="120"/>
      <c r="HB223" s="120"/>
      <c r="HC223" s="120"/>
      <c r="HD223" s="120"/>
      <c r="HE223" s="120"/>
      <c r="HF223" s="120"/>
      <c r="HG223" s="120"/>
      <c r="HH223" s="120"/>
      <c r="HI223" s="120"/>
      <c r="HJ223" s="120"/>
      <c r="HK223" s="120"/>
      <c r="HL223" s="120"/>
      <c r="HM223" s="120"/>
      <c r="HN223" s="120"/>
      <c r="HO223" s="120"/>
      <c r="HP223" s="120"/>
      <c r="HQ223" s="120"/>
      <c r="HR223" s="120"/>
      <c r="HS223" s="120"/>
      <c r="HT223" s="120"/>
      <c r="HU223" s="120"/>
      <c r="HV223" s="120"/>
      <c r="HW223" s="120"/>
      <c r="HX223" s="120"/>
      <c r="HY223" s="120"/>
      <c r="HZ223" s="120"/>
      <c r="IA223" s="120"/>
      <c r="IB223" s="120"/>
      <c r="IC223" s="120"/>
      <c r="ID223" s="120"/>
      <c r="IE223" s="120"/>
      <c r="IF223" s="120"/>
      <c r="IG223" s="120"/>
      <c r="IH223" s="120"/>
      <c r="II223" s="120"/>
      <c r="IJ223" s="120"/>
      <c r="IK223" s="120"/>
      <c r="IL223" s="120"/>
      <c r="IM223" s="120"/>
      <c r="IN223" s="120"/>
      <c r="IO223" s="120"/>
      <c r="IP223" s="120"/>
      <c r="IQ223" s="120"/>
      <c r="IR223" s="120"/>
      <c r="IS223" s="120"/>
      <c r="IT223" s="120"/>
      <c r="IU223" s="120"/>
      <c r="IV223" s="120"/>
    </row>
    <row r="224" spans="1:256" ht="38.25" x14ac:dyDescent="0.2">
      <c r="A224" s="90" t="s">
        <v>357</v>
      </c>
      <c r="B224" s="98" t="s">
        <v>229</v>
      </c>
      <c r="C224" s="98" t="s">
        <v>229</v>
      </c>
      <c r="D224" s="98" t="s">
        <v>460</v>
      </c>
      <c r="E224" s="98"/>
      <c r="F224" s="92">
        <f>SUM(F225+F226)</f>
        <v>2906.38</v>
      </c>
      <c r="G224" s="92">
        <f>SUM(G225+G226)</f>
        <v>3953.33</v>
      </c>
      <c r="I224" s="69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  <c r="BV224" s="118"/>
      <c r="BW224" s="118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18"/>
      <c r="DG224" s="118"/>
      <c r="DH224" s="118"/>
      <c r="DI224" s="118"/>
      <c r="DJ224" s="118"/>
      <c r="DK224" s="118"/>
      <c r="DL224" s="118"/>
      <c r="DM224" s="118"/>
      <c r="DN224" s="118"/>
      <c r="DO224" s="118"/>
      <c r="DP224" s="118"/>
      <c r="DQ224" s="118"/>
      <c r="DR224" s="118"/>
      <c r="DS224" s="118"/>
      <c r="DT224" s="118"/>
      <c r="DU224" s="118"/>
      <c r="DV224" s="118"/>
      <c r="DW224" s="118"/>
      <c r="DX224" s="118"/>
      <c r="DY224" s="118"/>
      <c r="DZ224" s="118"/>
      <c r="EA224" s="118"/>
      <c r="EB224" s="118"/>
      <c r="EC224" s="118"/>
      <c r="ED224" s="118"/>
      <c r="EE224" s="118"/>
      <c r="EF224" s="118"/>
      <c r="EG224" s="118"/>
      <c r="EH224" s="118"/>
      <c r="EI224" s="118"/>
      <c r="EJ224" s="118"/>
      <c r="EK224" s="118"/>
      <c r="EL224" s="118"/>
      <c r="EM224" s="118"/>
      <c r="EN224" s="118"/>
      <c r="EO224" s="118"/>
      <c r="EP224" s="118"/>
      <c r="EQ224" s="118"/>
      <c r="ER224" s="118"/>
      <c r="ES224" s="118"/>
      <c r="ET224" s="118"/>
      <c r="EU224" s="118"/>
      <c r="EV224" s="118"/>
      <c r="EW224" s="118"/>
      <c r="EX224" s="118"/>
      <c r="EY224" s="118"/>
      <c r="EZ224" s="118"/>
      <c r="FA224" s="118"/>
      <c r="FB224" s="118"/>
      <c r="FC224" s="118"/>
      <c r="FD224" s="118"/>
      <c r="FE224" s="118"/>
      <c r="FF224" s="118"/>
      <c r="FG224" s="118"/>
      <c r="FH224" s="118"/>
      <c r="FI224" s="118"/>
      <c r="FJ224" s="118"/>
      <c r="FK224" s="118"/>
      <c r="FL224" s="118"/>
      <c r="FM224" s="118"/>
      <c r="FN224" s="118"/>
      <c r="FO224" s="118"/>
      <c r="FP224" s="118"/>
      <c r="FQ224" s="118"/>
      <c r="FR224" s="118"/>
      <c r="FS224" s="118"/>
      <c r="FT224" s="118"/>
      <c r="FU224" s="118"/>
      <c r="FV224" s="118"/>
      <c r="FW224" s="118"/>
      <c r="FX224" s="118"/>
      <c r="FY224" s="118"/>
      <c r="FZ224" s="118"/>
      <c r="GA224" s="118"/>
      <c r="GB224" s="118"/>
      <c r="GC224" s="118"/>
      <c r="GD224" s="118"/>
      <c r="GE224" s="118"/>
      <c r="GF224" s="118"/>
      <c r="GG224" s="118"/>
      <c r="GH224" s="118"/>
      <c r="GI224" s="118"/>
      <c r="GJ224" s="118"/>
      <c r="GK224" s="118"/>
      <c r="GL224" s="118"/>
      <c r="GM224" s="118"/>
      <c r="GN224" s="118"/>
      <c r="GO224" s="118"/>
      <c r="GP224" s="118"/>
      <c r="GQ224" s="118"/>
      <c r="GR224" s="118"/>
      <c r="GS224" s="118"/>
      <c r="GT224" s="118"/>
      <c r="GU224" s="118"/>
      <c r="GV224" s="118"/>
      <c r="GW224" s="118"/>
      <c r="GX224" s="118"/>
      <c r="GY224" s="118"/>
      <c r="GZ224" s="118"/>
      <c r="HA224" s="118"/>
      <c r="HB224" s="118"/>
      <c r="HC224" s="118"/>
      <c r="HD224" s="118"/>
      <c r="HE224" s="118"/>
      <c r="HF224" s="118"/>
      <c r="HG224" s="118"/>
      <c r="HH224" s="118"/>
      <c r="HI224" s="118"/>
      <c r="HJ224" s="118"/>
      <c r="HK224" s="118"/>
      <c r="HL224" s="118"/>
      <c r="HM224" s="118"/>
      <c r="HN224" s="118"/>
      <c r="HO224" s="118"/>
      <c r="HP224" s="118"/>
      <c r="HQ224" s="118"/>
      <c r="HR224" s="118"/>
      <c r="HS224" s="118"/>
      <c r="HT224" s="118"/>
      <c r="HU224" s="118"/>
      <c r="HV224" s="118"/>
      <c r="HW224" s="118"/>
      <c r="HX224" s="118"/>
      <c r="HY224" s="118"/>
      <c r="HZ224" s="118"/>
      <c r="IA224" s="118"/>
      <c r="IB224" s="118"/>
      <c r="IC224" s="118"/>
      <c r="ID224" s="118"/>
      <c r="IE224" s="118"/>
      <c r="IF224" s="118"/>
      <c r="IG224" s="118"/>
      <c r="IH224" s="118"/>
      <c r="II224" s="118"/>
      <c r="IJ224" s="118"/>
      <c r="IK224" s="118"/>
      <c r="IL224" s="118"/>
      <c r="IM224" s="118"/>
      <c r="IN224" s="118"/>
      <c r="IO224" s="118"/>
      <c r="IP224" s="118"/>
      <c r="IQ224" s="118"/>
      <c r="IR224" s="118"/>
      <c r="IS224" s="118"/>
      <c r="IT224" s="118"/>
      <c r="IU224" s="118"/>
      <c r="IV224" s="118"/>
    </row>
    <row r="225" spans="1:256" x14ac:dyDescent="0.2">
      <c r="A225" s="86" t="s">
        <v>358</v>
      </c>
      <c r="B225" s="103" t="s">
        <v>229</v>
      </c>
      <c r="C225" s="103" t="s">
        <v>229</v>
      </c>
      <c r="D225" s="98" t="s">
        <v>460</v>
      </c>
      <c r="E225" s="103" t="s">
        <v>359</v>
      </c>
      <c r="F225" s="88">
        <v>1712.33</v>
      </c>
      <c r="G225" s="88">
        <v>1612.25</v>
      </c>
      <c r="I225" s="6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119"/>
      <c r="DL225" s="119"/>
      <c r="DM225" s="119"/>
      <c r="DN225" s="119"/>
      <c r="DO225" s="119"/>
      <c r="DP225" s="119"/>
      <c r="DQ225" s="119"/>
      <c r="DR225" s="119"/>
      <c r="DS225" s="119"/>
      <c r="DT225" s="119"/>
      <c r="DU225" s="119"/>
      <c r="DV225" s="119"/>
      <c r="DW225" s="119"/>
      <c r="DX225" s="119"/>
      <c r="DY225" s="119"/>
      <c r="DZ225" s="119"/>
      <c r="EA225" s="119"/>
      <c r="EB225" s="119"/>
      <c r="EC225" s="119"/>
      <c r="ED225" s="119"/>
      <c r="EE225" s="119"/>
      <c r="EF225" s="119"/>
      <c r="EG225" s="119"/>
      <c r="EH225" s="119"/>
      <c r="EI225" s="119"/>
      <c r="EJ225" s="119"/>
      <c r="EK225" s="119"/>
      <c r="EL225" s="119"/>
      <c r="EM225" s="119"/>
      <c r="EN225" s="119"/>
      <c r="EO225" s="119"/>
      <c r="EP225" s="119"/>
      <c r="EQ225" s="119"/>
      <c r="ER225" s="119"/>
      <c r="ES225" s="119"/>
      <c r="ET225" s="119"/>
      <c r="EU225" s="119"/>
      <c r="EV225" s="119"/>
      <c r="EW225" s="119"/>
      <c r="EX225" s="119"/>
      <c r="EY225" s="119"/>
      <c r="EZ225" s="119"/>
      <c r="FA225" s="119"/>
      <c r="FB225" s="119"/>
      <c r="FC225" s="119"/>
      <c r="FD225" s="119"/>
      <c r="FE225" s="119"/>
      <c r="FF225" s="119"/>
      <c r="FG225" s="119"/>
      <c r="FH225" s="119"/>
      <c r="FI225" s="119"/>
      <c r="FJ225" s="119"/>
      <c r="FK225" s="119"/>
      <c r="FL225" s="119"/>
      <c r="FM225" s="119"/>
      <c r="FN225" s="119"/>
      <c r="FO225" s="119"/>
      <c r="FP225" s="119"/>
      <c r="FQ225" s="119"/>
      <c r="FR225" s="119"/>
      <c r="FS225" s="119"/>
      <c r="FT225" s="119"/>
      <c r="FU225" s="119"/>
      <c r="FV225" s="119"/>
      <c r="FW225" s="119"/>
      <c r="FX225" s="119"/>
      <c r="FY225" s="119"/>
      <c r="FZ225" s="119"/>
      <c r="GA225" s="119"/>
      <c r="GB225" s="119"/>
      <c r="GC225" s="119"/>
      <c r="GD225" s="119"/>
      <c r="GE225" s="119"/>
      <c r="GF225" s="119"/>
      <c r="GG225" s="119"/>
      <c r="GH225" s="119"/>
      <c r="GI225" s="119"/>
      <c r="GJ225" s="119"/>
      <c r="GK225" s="119"/>
      <c r="GL225" s="119"/>
      <c r="GM225" s="119"/>
      <c r="GN225" s="119"/>
      <c r="GO225" s="119"/>
      <c r="GP225" s="119"/>
      <c r="GQ225" s="119"/>
      <c r="GR225" s="119"/>
      <c r="GS225" s="119"/>
      <c r="GT225" s="119"/>
      <c r="GU225" s="119"/>
      <c r="GV225" s="119"/>
      <c r="GW225" s="119"/>
      <c r="GX225" s="119"/>
      <c r="GY225" s="119"/>
      <c r="GZ225" s="119"/>
      <c r="HA225" s="119"/>
      <c r="HB225" s="119"/>
      <c r="HC225" s="119"/>
      <c r="HD225" s="119"/>
      <c r="HE225" s="119"/>
      <c r="HF225" s="119"/>
      <c r="HG225" s="119"/>
      <c r="HH225" s="119"/>
      <c r="HI225" s="119"/>
      <c r="HJ225" s="119"/>
      <c r="HK225" s="119"/>
      <c r="HL225" s="119"/>
      <c r="HM225" s="119"/>
      <c r="HN225" s="119"/>
      <c r="HO225" s="119"/>
      <c r="HP225" s="119"/>
      <c r="HQ225" s="119"/>
      <c r="HR225" s="119"/>
      <c r="HS225" s="119"/>
      <c r="HT225" s="119"/>
      <c r="HU225" s="119"/>
      <c r="HV225" s="119"/>
      <c r="HW225" s="119"/>
      <c r="HX225" s="119"/>
      <c r="HY225" s="119"/>
      <c r="HZ225" s="119"/>
      <c r="IA225" s="119"/>
      <c r="IB225" s="119"/>
      <c r="IC225" s="119"/>
      <c r="ID225" s="119"/>
      <c r="IE225" s="119"/>
      <c r="IF225" s="119"/>
      <c r="IG225" s="119"/>
      <c r="IH225" s="119"/>
      <c r="II225" s="119"/>
      <c r="IJ225" s="119"/>
      <c r="IK225" s="119"/>
      <c r="IL225" s="119"/>
      <c r="IM225" s="119"/>
      <c r="IN225" s="119"/>
      <c r="IO225" s="119"/>
      <c r="IP225" s="119"/>
      <c r="IQ225" s="119"/>
      <c r="IR225" s="119"/>
      <c r="IS225" s="119"/>
      <c r="IT225" s="119"/>
      <c r="IU225" s="119"/>
      <c r="IV225" s="119"/>
    </row>
    <row r="226" spans="1:256" ht="25.5" x14ac:dyDescent="0.2">
      <c r="A226" s="86" t="s">
        <v>277</v>
      </c>
      <c r="B226" s="103" t="s">
        <v>229</v>
      </c>
      <c r="C226" s="103" t="s">
        <v>229</v>
      </c>
      <c r="D226" s="98" t="s">
        <v>460</v>
      </c>
      <c r="E226" s="103" t="s">
        <v>278</v>
      </c>
      <c r="F226" s="88">
        <v>1194.05</v>
      </c>
      <c r="G226" s="88">
        <v>2341.08</v>
      </c>
      <c r="I226" s="6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19"/>
      <c r="BU226" s="119"/>
      <c r="BV226" s="119"/>
      <c r="BW226" s="119"/>
      <c r="BX226" s="119"/>
      <c r="BY226" s="119"/>
      <c r="BZ226" s="119"/>
      <c r="CA226" s="119"/>
      <c r="CB226" s="119"/>
      <c r="CC226" s="119"/>
      <c r="CD226" s="119"/>
      <c r="CE226" s="119"/>
      <c r="CF226" s="119"/>
      <c r="CG226" s="119"/>
      <c r="CH226" s="119"/>
      <c r="CI226" s="119"/>
      <c r="CJ226" s="119"/>
      <c r="CK226" s="119"/>
      <c r="CL226" s="119"/>
      <c r="CM226" s="119"/>
      <c r="CN226" s="119"/>
      <c r="CO226" s="119"/>
      <c r="CP226" s="119"/>
      <c r="CQ226" s="119"/>
      <c r="CR226" s="119"/>
      <c r="CS226" s="119"/>
      <c r="CT226" s="119"/>
      <c r="CU226" s="119"/>
      <c r="CV226" s="119"/>
      <c r="CW226" s="119"/>
      <c r="CX226" s="119"/>
      <c r="CY226" s="119"/>
      <c r="CZ226" s="119"/>
      <c r="DA226" s="119"/>
      <c r="DB226" s="119"/>
      <c r="DC226" s="119"/>
      <c r="DD226" s="119"/>
      <c r="DE226" s="119"/>
      <c r="DF226" s="119"/>
      <c r="DG226" s="119"/>
      <c r="DH226" s="119"/>
      <c r="DI226" s="119"/>
      <c r="DJ226" s="119"/>
      <c r="DK226" s="119"/>
      <c r="DL226" s="119"/>
      <c r="DM226" s="119"/>
      <c r="DN226" s="119"/>
      <c r="DO226" s="119"/>
      <c r="DP226" s="119"/>
      <c r="DQ226" s="119"/>
      <c r="DR226" s="119"/>
      <c r="DS226" s="119"/>
      <c r="DT226" s="119"/>
      <c r="DU226" s="119"/>
      <c r="DV226" s="119"/>
      <c r="DW226" s="119"/>
      <c r="DX226" s="119"/>
      <c r="DY226" s="119"/>
      <c r="DZ226" s="119"/>
      <c r="EA226" s="119"/>
      <c r="EB226" s="119"/>
      <c r="EC226" s="119"/>
      <c r="ED226" s="119"/>
      <c r="EE226" s="119"/>
      <c r="EF226" s="119"/>
      <c r="EG226" s="119"/>
      <c r="EH226" s="119"/>
      <c r="EI226" s="119"/>
      <c r="EJ226" s="119"/>
      <c r="EK226" s="119"/>
      <c r="EL226" s="119"/>
      <c r="EM226" s="119"/>
      <c r="EN226" s="119"/>
      <c r="EO226" s="119"/>
      <c r="EP226" s="119"/>
      <c r="EQ226" s="119"/>
      <c r="ER226" s="119"/>
      <c r="ES226" s="119"/>
      <c r="ET226" s="119"/>
      <c r="EU226" s="119"/>
      <c r="EV226" s="119"/>
      <c r="EW226" s="119"/>
      <c r="EX226" s="119"/>
      <c r="EY226" s="119"/>
      <c r="EZ226" s="119"/>
      <c r="FA226" s="119"/>
      <c r="FB226" s="119"/>
      <c r="FC226" s="119"/>
      <c r="FD226" s="119"/>
      <c r="FE226" s="119"/>
      <c r="FF226" s="119"/>
      <c r="FG226" s="119"/>
      <c r="FH226" s="119"/>
      <c r="FI226" s="119"/>
      <c r="FJ226" s="119"/>
      <c r="FK226" s="119"/>
      <c r="FL226" s="119"/>
      <c r="FM226" s="119"/>
      <c r="FN226" s="119"/>
      <c r="FO226" s="119"/>
      <c r="FP226" s="119"/>
      <c r="FQ226" s="119"/>
      <c r="FR226" s="119"/>
      <c r="FS226" s="119"/>
      <c r="FT226" s="119"/>
      <c r="FU226" s="119"/>
      <c r="FV226" s="119"/>
      <c r="FW226" s="119"/>
      <c r="FX226" s="119"/>
      <c r="FY226" s="119"/>
      <c r="FZ226" s="119"/>
      <c r="GA226" s="119"/>
      <c r="GB226" s="119"/>
      <c r="GC226" s="119"/>
      <c r="GD226" s="119"/>
      <c r="GE226" s="119"/>
      <c r="GF226" s="119"/>
      <c r="GG226" s="119"/>
      <c r="GH226" s="119"/>
      <c r="GI226" s="119"/>
      <c r="GJ226" s="119"/>
      <c r="GK226" s="119"/>
      <c r="GL226" s="119"/>
      <c r="GM226" s="119"/>
      <c r="GN226" s="119"/>
      <c r="GO226" s="119"/>
      <c r="GP226" s="119"/>
      <c r="GQ226" s="119"/>
      <c r="GR226" s="119"/>
      <c r="GS226" s="119"/>
      <c r="GT226" s="119"/>
      <c r="GU226" s="119"/>
      <c r="GV226" s="119"/>
      <c r="GW226" s="119"/>
      <c r="GX226" s="119"/>
      <c r="GY226" s="119"/>
      <c r="GZ226" s="119"/>
      <c r="HA226" s="119"/>
      <c r="HB226" s="119"/>
      <c r="HC226" s="119"/>
      <c r="HD226" s="119"/>
      <c r="HE226" s="119"/>
      <c r="HF226" s="119"/>
      <c r="HG226" s="119"/>
      <c r="HH226" s="119"/>
      <c r="HI226" s="119"/>
      <c r="HJ226" s="119"/>
      <c r="HK226" s="119"/>
      <c r="HL226" s="119"/>
      <c r="HM226" s="119"/>
      <c r="HN226" s="119"/>
      <c r="HO226" s="119"/>
      <c r="HP226" s="119"/>
      <c r="HQ226" s="119"/>
      <c r="HR226" s="119"/>
      <c r="HS226" s="119"/>
      <c r="HT226" s="119"/>
      <c r="HU226" s="119"/>
      <c r="HV226" s="119"/>
      <c r="HW226" s="119"/>
      <c r="HX226" s="119"/>
      <c r="HY226" s="119"/>
      <c r="HZ226" s="119"/>
      <c r="IA226" s="119"/>
      <c r="IB226" s="119"/>
      <c r="IC226" s="119"/>
      <c r="ID226" s="119"/>
      <c r="IE226" s="119"/>
      <c r="IF226" s="119"/>
      <c r="IG226" s="119"/>
      <c r="IH226" s="119"/>
      <c r="II226" s="119"/>
      <c r="IJ226" s="119"/>
      <c r="IK226" s="119"/>
      <c r="IL226" s="119"/>
      <c r="IM226" s="119"/>
      <c r="IN226" s="119"/>
      <c r="IO226" s="119"/>
      <c r="IP226" s="119"/>
      <c r="IQ226" s="119"/>
      <c r="IR226" s="119"/>
      <c r="IS226" s="119"/>
      <c r="IT226" s="119"/>
      <c r="IU226" s="119"/>
      <c r="IV226" s="119"/>
    </row>
    <row r="227" spans="1:256" ht="25.5" x14ac:dyDescent="0.2">
      <c r="A227" s="90" t="s">
        <v>360</v>
      </c>
      <c r="B227" s="98" t="s">
        <v>229</v>
      </c>
      <c r="C227" s="98" t="s">
        <v>229</v>
      </c>
      <c r="D227" s="103" t="s">
        <v>361</v>
      </c>
      <c r="E227" s="98"/>
      <c r="F227" s="92">
        <f>SUM(F228)</f>
        <v>3592.09</v>
      </c>
      <c r="G227" s="92">
        <f>SUM(G228)</f>
        <v>1193.78</v>
      </c>
      <c r="I227" s="69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  <c r="BV227" s="118"/>
      <c r="BW227" s="118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18"/>
      <c r="DG227" s="118"/>
      <c r="DH227" s="118"/>
      <c r="DI227" s="118"/>
      <c r="DJ227" s="118"/>
      <c r="DK227" s="118"/>
      <c r="DL227" s="118"/>
      <c r="DM227" s="118"/>
      <c r="DN227" s="118"/>
      <c r="DO227" s="118"/>
      <c r="DP227" s="118"/>
      <c r="DQ227" s="118"/>
      <c r="DR227" s="118"/>
      <c r="DS227" s="118"/>
      <c r="DT227" s="118"/>
      <c r="DU227" s="118"/>
      <c r="DV227" s="118"/>
      <c r="DW227" s="118"/>
      <c r="DX227" s="118"/>
      <c r="DY227" s="118"/>
      <c r="DZ227" s="118"/>
      <c r="EA227" s="118"/>
      <c r="EB227" s="118"/>
      <c r="EC227" s="118"/>
      <c r="ED227" s="118"/>
      <c r="EE227" s="118"/>
      <c r="EF227" s="118"/>
      <c r="EG227" s="118"/>
      <c r="EH227" s="118"/>
      <c r="EI227" s="118"/>
      <c r="EJ227" s="118"/>
      <c r="EK227" s="118"/>
      <c r="EL227" s="118"/>
      <c r="EM227" s="118"/>
      <c r="EN227" s="118"/>
      <c r="EO227" s="118"/>
      <c r="EP227" s="118"/>
      <c r="EQ227" s="118"/>
      <c r="ER227" s="118"/>
      <c r="ES227" s="118"/>
      <c r="ET227" s="118"/>
      <c r="EU227" s="118"/>
      <c r="EV227" s="118"/>
      <c r="EW227" s="118"/>
      <c r="EX227" s="118"/>
      <c r="EY227" s="118"/>
      <c r="EZ227" s="118"/>
      <c r="FA227" s="118"/>
      <c r="FB227" s="118"/>
      <c r="FC227" s="118"/>
      <c r="FD227" s="118"/>
      <c r="FE227" s="118"/>
      <c r="FF227" s="118"/>
      <c r="FG227" s="118"/>
      <c r="FH227" s="118"/>
      <c r="FI227" s="118"/>
      <c r="FJ227" s="118"/>
      <c r="FK227" s="118"/>
      <c r="FL227" s="118"/>
      <c r="FM227" s="118"/>
      <c r="FN227" s="118"/>
      <c r="FO227" s="118"/>
      <c r="FP227" s="118"/>
      <c r="FQ227" s="118"/>
      <c r="FR227" s="118"/>
      <c r="FS227" s="118"/>
      <c r="FT227" s="118"/>
      <c r="FU227" s="118"/>
      <c r="FV227" s="118"/>
      <c r="FW227" s="118"/>
      <c r="FX227" s="118"/>
      <c r="FY227" s="118"/>
      <c r="FZ227" s="118"/>
      <c r="GA227" s="118"/>
      <c r="GB227" s="118"/>
      <c r="GC227" s="118"/>
      <c r="GD227" s="118"/>
      <c r="GE227" s="118"/>
      <c r="GF227" s="118"/>
      <c r="GG227" s="118"/>
      <c r="GH227" s="118"/>
      <c r="GI227" s="118"/>
      <c r="GJ227" s="118"/>
      <c r="GK227" s="118"/>
      <c r="GL227" s="118"/>
      <c r="GM227" s="118"/>
      <c r="GN227" s="118"/>
      <c r="GO227" s="118"/>
      <c r="GP227" s="118"/>
      <c r="GQ227" s="118"/>
      <c r="GR227" s="118"/>
      <c r="GS227" s="118"/>
      <c r="GT227" s="118"/>
      <c r="GU227" s="118"/>
      <c r="GV227" s="118"/>
      <c r="GW227" s="118"/>
      <c r="GX227" s="118"/>
      <c r="GY227" s="118"/>
      <c r="GZ227" s="118"/>
      <c r="HA227" s="118"/>
      <c r="HB227" s="118"/>
      <c r="HC227" s="118"/>
      <c r="HD227" s="118"/>
      <c r="HE227" s="118"/>
      <c r="HF227" s="118"/>
      <c r="HG227" s="118"/>
      <c r="HH227" s="118"/>
      <c r="HI227" s="118"/>
      <c r="HJ227" s="118"/>
      <c r="HK227" s="118"/>
      <c r="HL227" s="118"/>
      <c r="HM227" s="118"/>
      <c r="HN227" s="118"/>
      <c r="HO227" s="118"/>
      <c r="HP227" s="118"/>
      <c r="HQ227" s="118"/>
      <c r="HR227" s="118"/>
      <c r="HS227" s="118"/>
      <c r="HT227" s="118"/>
      <c r="HU227" s="118"/>
      <c r="HV227" s="118"/>
      <c r="HW227" s="118"/>
      <c r="HX227" s="118"/>
      <c r="HY227" s="118"/>
      <c r="HZ227" s="118"/>
      <c r="IA227" s="118"/>
      <c r="IB227" s="118"/>
      <c r="IC227" s="118"/>
      <c r="ID227" s="118"/>
      <c r="IE227" s="118"/>
      <c r="IF227" s="118"/>
      <c r="IG227" s="118"/>
      <c r="IH227" s="118"/>
      <c r="II227" s="118"/>
      <c r="IJ227" s="118"/>
      <c r="IK227" s="118"/>
      <c r="IL227" s="118"/>
      <c r="IM227" s="118"/>
      <c r="IN227" s="118"/>
      <c r="IO227" s="118"/>
      <c r="IP227" s="118"/>
      <c r="IQ227" s="118"/>
      <c r="IR227" s="118"/>
      <c r="IS227" s="118"/>
      <c r="IT227" s="118"/>
      <c r="IU227" s="118"/>
      <c r="IV227" s="118"/>
    </row>
    <row r="228" spans="1:256" ht="25.5" x14ac:dyDescent="0.2">
      <c r="A228" s="86" t="s">
        <v>277</v>
      </c>
      <c r="B228" s="103" t="s">
        <v>229</v>
      </c>
      <c r="C228" s="103" t="s">
        <v>229</v>
      </c>
      <c r="D228" s="103" t="s">
        <v>361</v>
      </c>
      <c r="E228" s="103" t="s">
        <v>278</v>
      </c>
      <c r="F228" s="88">
        <v>3592.09</v>
      </c>
      <c r="G228" s="88">
        <v>1193.78</v>
      </c>
      <c r="I228" s="6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19"/>
      <c r="BU228" s="119"/>
      <c r="BV228" s="119"/>
      <c r="BW228" s="119"/>
      <c r="BX228" s="119"/>
      <c r="BY228" s="119"/>
      <c r="BZ228" s="119"/>
      <c r="CA228" s="119"/>
      <c r="CB228" s="119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19"/>
      <c r="CN228" s="119"/>
      <c r="CO228" s="119"/>
      <c r="CP228" s="119"/>
      <c r="CQ228" s="119"/>
      <c r="CR228" s="119"/>
      <c r="CS228" s="119"/>
      <c r="CT228" s="119"/>
      <c r="CU228" s="119"/>
      <c r="CV228" s="119"/>
      <c r="CW228" s="119"/>
      <c r="CX228" s="119"/>
      <c r="CY228" s="119"/>
      <c r="CZ228" s="119"/>
      <c r="DA228" s="119"/>
      <c r="DB228" s="119"/>
      <c r="DC228" s="119"/>
      <c r="DD228" s="119"/>
      <c r="DE228" s="119"/>
      <c r="DF228" s="119"/>
      <c r="DG228" s="119"/>
      <c r="DH228" s="119"/>
      <c r="DI228" s="119"/>
      <c r="DJ228" s="119"/>
      <c r="DK228" s="119"/>
      <c r="DL228" s="119"/>
      <c r="DM228" s="119"/>
      <c r="DN228" s="119"/>
      <c r="DO228" s="119"/>
      <c r="DP228" s="119"/>
      <c r="DQ228" s="119"/>
      <c r="DR228" s="119"/>
      <c r="DS228" s="119"/>
      <c r="DT228" s="119"/>
      <c r="DU228" s="119"/>
      <c r="DV228" s="119"/>
      <c r="DW228" s="119"/>
      <c r="DX228" s="119"/>
      <c r="DY228" s="119"/>
      <c r="DZ228" s="119"/>
      <c r="EA228" s="119"/>
      <c r="EB228" s="119"/>
      <c r="EC228" s="119"/>
      <c r="ED228" s="119"/>
      <c r="EE228" s="119"/>
      <c r="EF228" s="119"/>
      <c r="EG228" s="119"/>
      <c r="EH228" s="119"/>
      <c r="EI228" s="119"/>
      <c r="EJ228" s="119"/>
      <c r="EK228" s="119"/>
      <c r="EL228" s="119"/>
      <c r="EM228" s="119"/>
      <c r="EN228" s="119"/>
      <c r="EO228" s="119"/>
      <c r="EP228" s="119"/>
      <c r="EQ228" s="119"/>
      <c r="ER228" s="119"/>
      <c r="ES228" s="119"/>
      <c r="ET228" s="119"/>
      <c r="EU228" s="119"/>
      <c r="EV228" s="119"/>
      <c r="EW228" s="119"/>
      <c r="EX228" s="119"/>
      <c r="EY228" s="119"/>
      <c r="EZ228" s="119"/>
      <c r="FA228" s="119"/>
      <c r="FB228" s="119"/>
      <c r="FC228" s="119"/>
      <c r="FD228" s="119"/>
      <c r="FE228" s="119"/>
      <c r="FF228" s="119"/>
      <c r="FG228" s="119"/>
      <c r="FH228" s="119"/>
      <c r="FI228" s="119"/>
      <c r="FJ228" s="119"/>
      <c r="FK228" s="119"/>
      <c r="FL228" s="119"/>
      <c r="FM228" s="119"/>
      <c r="FN228" s="119"/>
      <c r="FO228" s="119"/>
      <c r="FP228" s="119"/>
      <c r="FQ228" s="119"/>
      <c r="FR228" s="119"/>
      <c r="FS228" s="119"/>
      <c r="FT228" s="119"/>
      <c r="FU228" s="119"/>
      <c r="FV228" s="119"/>
      <c r="FW228" s="119"/>
      <c r="FX228" s="119"/>
      <c r="FY228" s="119"/>
      <c r="FZ228" s="119"/>
      <c r="GA228" s="119"/>
      <c r="GB228" s="119"/>
      <c r="GC228" s="119"/>
      <c r="GD228" s="119"/>
      <c r="GE228" s="119"/>
      <c r="GF228" s="119"/>
      <c r="GG228" s="119"/>
      <c r="GH228" s="119"/>
      <c r="GI228" s="119"/>
      <c r="GJ228" s="119"/>
      <c r="GK228" s="119"/>
      <c r="GL228" s="119"/>
      <c r="GM228" s="119"/>
      <c r="GN228" s="119"/>
      <c r="GO228" s="119"/>
      <c r="GP228" s="119"/>
      <c r="GQ228" s="119"/>
      <c r="GR228" s="119"/>
      <c r="GS228" s="119"/>
      <c r="GT228" s="119"/>
      <c r="GU228" s="119"/>
      <c r="GV228" s="119"/>
      <c r="GW228" s="119"/>
      <c r="GX228" s="119"/>
      <c r="GY228" s="119"/>
      <c r="GZ228" s="119"/>
      <c r="HA228" s="119"/>
      <c r="HB228" s="119"/>
      <c r="HC228" s="119"/>
      <c r="HD228" s="119"/>
      <c r="HE228" s="119"/>
      <c r="HF228" s="119"/>
      <c r="HG228" s="119"/>
      <c r="HH228" s="119"/>
      <c r="HI228" s="119"/>
      <c r="HJ228" s="119"/>
      <c r="HK228" s="119"/>
      <c r="HL228" s="119"/>
      <c r="HM228" s="119"/>
      <c r="HN228" s="119"/>
      <c r="HO228" s="119"/>
      <c r="HP228" s="119"/>
      <c r="HQ228" s="119"/>
      <c r="HR228" s="119"/>
      <c r="HS228" s="119"/>
      <c r="HT228" s="119"/>
      <c r="HU228" s="119"/>
      <c r="HV228" s="119"/>
      <c r="HW228" s="119"/>
      <c r="HX228" s="119"/>
      <c r="HY228" s="119"/>
      <c r="HZ228" s="119"/>
      <c r="IA228" s="119"/>
      <c r="IB228" s="119"/>
      <c r="IC228" s="119"/>
      <c r="ID228" s="119"/>
      <c r="IE228" s="119"/>
      <c r="IF228" s="119"/>
      <c r="IG228" s="119"/>
      <c r="IH228" s="119"/>
      <c r="II228" s="119"/>
      <c r="IJ228" s="119"/>
      <c r="IK228" s="119"/>
      <c r="IL228" s="119"/>
      <c r="IM228" s="119"/>
      <c r="IN228" s="119"/>
      <c r="IO228" s="119"/>
      <c r="IP228" s="119"/>
      <c r="IQ228" s="119"/>
      <c r="IR228" s="119"/>
      <c r="IS228" s="119"/>
      <c r="IT228" s="119"/>
      <c r="IU228" s="119"/>
      <c r="IV228" s="119"/>
    </row>
    <row r="229" spans="1:256" ht="25.5" x14ac:dyDescent="0.2">
      <c r="A229" s="149" t="s">
        <v>337</v>
      </c>
      <c r="B229" s="103" t="s">
        <v>229</v>
      </c>
      <c r="C229" s="103" t="s">
        <v>229</v>
      </c>
      <c r="D229" s="87" t="s">
        <v>362</v>
      </c>
      <c r="E229" s="103"/>
      <c r="F229" s="88">
        <f>SUM(F230)</f>
        <v>1000</v>
      </c>
      <c r="G229" s="88">
        <f>SUM(G230)</f>
        <v>1000</v>
      </c>
      <c r="I229" s="6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19"/>
      <c r="BU229" s="119"/>
      <c r="BV229" s="119"/>
      <c r="BW229" s="119"/>
      <c r="BX229" s="119"/>
      <c r="BY229" s="119"/>
      <c r="BZ229" s="119"/>
      <c r="CA229" s="119"/>
      <c r="CB229" s="119"/>
      <c r="CC229" s="119"/>
      <c r="CD229" s="119"/>
      <c r="CE229" s="119"/>
      <c r="CF229" s="119"/>
      <c r="CG229" s="119"/>
      <c r="CH229" s="119"/>
      <c r="CI229" s="119"/>
      <c r="CJ229" s="119"/>
      <c r="CK229" s="119"/>
      <c r="CL229" s="119"/>
      <c r="CM229" s="119"/>
      <c r="CN229" s="119"/>
      <c r="CO229" s="119"/>
      <c r="CP229" s="119"/>
      <c r="CQ229" s="119"/>
      <c r="CR229" s="119"/>
      <c r="CS229" s="119"/>
      <c r="CT229" s="119"/>
      <c r="CU229" s="119"/>
      <c r="CV229" s="119"/>
      <c r="CW229" s="119"/>
      <c r="CX229" s="119"/>
      <c r="CY229" s="119"/>
      <c r="CZ229" s="119"/>
      <c r="DA229" s="119"/>
      <c r="DB229" s="119"/>
      <c r="DC229" s="119"/>
      <c r="DD229" s="119"/>
      <c r="DE229" s="119"/>
      <c r="DF229" s="119"/>
      <c r="DG229" s="119"/>
      <c r="DH229" s="119"/>
      <c r="DI229" s="119"/>
      <c r="DJ229" s="119"/>
      <c r="DK229" s="119"/>
      <c r="DL229" s="119"/>
      <c r="DM229" s="119"/>
      <c r="DN229" s="119"/>
      <c r="DO229" s="119"/>
      <c r="DP229" s="119"/>
      <c r="DQ229" s="119"/>
      <c r="DR229" s="119"/>
      <c r="DS229" s="119"/>
      <c r="DT229" s="119"/>
      <c r="DU229" s="119"/>
      <c r="DV229" s="119"/>
      <c r="DW229" s="119"/>
      <c r="DX229" s="119"/>
      <c r="DY229" s="119"/>
      <c r="DZ229" s="119"/>
      <c r="EA229" s="119"/>
      <c r="EB229" s="119"/>
      <c r="EC229" s="119"/>
      <c r="ED229" s="119"/>
      <c r="EE229" s="119"/>
      <c r="EF229" s="119"/>
      <c r="EG229" s="119"/>
      <c r="EH229" s="119"/>
      <c r="EI229" s="119"/>
      <c r="EJ229" s="119"/>
      <c r="EK229" s="119"/>
      <c r="EL229" s="119"/>
      <c r="EM229" s="119"/>
      <c r="EN229" s="119"/>
      <c r="EO229" s="119"/>
      <c r="EP229" s="119"/>
      <c r="EQ229" s="119"/>
      <c r="ER229" s="119"/>
      <c r="ES229" s="119"/>
      <c r="ET229" s="119"/>
      <c r="EU229" s="119"/>
      <c r="EV229" s="119"/>
      <c r="EW229" s="119"/>
      <c r="EX229" s="119"/>
      <c r="EY229" s="119"/>
      <c r="EZ229" s="119"/>
      <c r="FA229" s="119"/>
      <c r="FB229" s="119"/>
      <c r="FC229" s="119"/>
      <c r="FD229" s="119"/>
      <c r="FE229" s="119"/>
      <c r="FF229" s="119"/>
      <c r="FG229" s="119"/>
      <c r="FH229" s="119"/>
      <c r="FI229" s="119"/>
      <c r="FJ229" s="119"/>
      <c r="FK229" s="119"/>
      <c r="FL229" s="119"/>
      <c r="FM229" s="119"/>
      <c r="FN229" s="119"/>
      <c r="FO229" s="119"/>
      <c r="FP229" s="119"/>
      <c r="FQ229" s="119"/>
      <c r="FR229" s="119"/>
      <c r="FS229" s="119"/>
      <c r="FT229" s="119"/>
      <c r="FU229" s="119"/>
      <c r="FV229" s="119"/>
      <c r="FW229" s="119"/>
      <c r="FX229" s="119"/>
      <c r="FY229" s="119"/>
      <c r="FZ229" s="119"/>
      <c r="GA229" s="119"/>
      <c r="GB229" s="119"/>
      <c r="GC229" s="119"/>
      <c r="GD229" s="119"/>
      <c r="GE229" s="119"/>
      <c r="GF229" s="119"/>
      <c r="GG229" s="119"/>
      <c r="GH229" s="119"/>
      <c r="GI229" s="119"/>
      <c r="GJ229" s="119"/>
      <c r="GK229" s="119"/>
      <c r="GL229" s="119"/>
      <c r="GM229" s="119"/>
      <c r="GN229" s="119"/>
      <c r="GO229" s="119"/>
      <c r="GP229" s="119"/>
      <c r="GQ229" s="119"/>
      <c r="GR229" s="119"/>
      <c r="GS229" s="119"/>
      <c r="GT229" s="119"/>
      <c r="GU229" s="119"/>
      <c r="GV229" s="119"/>
      <c r="GW229" s="119"/>
      <c r="GX229" s="119"/>
      <c r="GY229" s="119"/>
      <c r="GZ229" s="119"/>
      <c r="HA229" s="119"/>
      <c r="HB229" s="119"/>
      <c r="HC229" s="119"/>
      <c r="HD229" s="119"/>
      <c r="HE229" s="119"/>
      <c r="HF229" s="119"/>
      <c r="HG229" s="119"/>
      <c r="HH229" s="119"/>
      <c r="HI229" s="119"/>
      <c r="HJ229" s="119"/>
      <c r="HK229" s="119"/>
      <c r="HL229" s="119"/>
      <c r="HM229" s="119"/>
      <c r="HN229" s="119"/>
      <c r="HO229" s="119"/>
      <c r="HP229" s="119"/>
      <c r="HQ229" s="119"/>
      <c r="HR229" s="119"/>
      <c r="HS229" s="119"/>
      <c r="HT229" s="119"/>
      <c r="HU229" s="119"/>
      <c r="HV229" s="119"/>
      <c r="HW229" s="119"/>
      <c r="HX229" s="119"/>
      <c r="HY229" s="119"/>
      <c r="HZ229" s="119"/>
      <c r="IA229" s="119"/>
      <c r="IB229" s="119"/>
      <c r="IC229" s="119"/>
      <c r="ID229" s="119"/>
      <c r="IE229" s="119"/>
      <c r="IF229" s="119"/>
      <c r="IG229" s="119"/>
      <c r="IH229" s="119"/>
      <c r="II229" s="119"/>
      <c r="IJ229" s="119"/>
      <c r="IK229" s="119"/>
      <c r="IL229" s="119"/>
      <c r="IM229" s="119"/>
      <c r="IN229" s="119"/>
      <c r="IO229" s="119"/>
      <c r="IP229" s="119"/>
      <c r="IQ229" s="119"/>
      <c r="IR229" s="119"/>
      <c r="IS229" s="119"/>
      <c r="IT229" s="119"/>
      <c r="IU229" s="119"/>
      <c r="IV229" s="119"/>
    </row>
    <row r="230" spans="1:256" ht="25.5" x14ac:dyDescent="0.2">
      <c r="A230" s="90" t="s">
        <v>277</v>
      </c>
      <c r="B230" s="98" t="s">
        <v>229</v>
      </c>
      <c r="C230" s="98" t="s">
        <v>229</v>
      </c>
      <c r="D230" s="91" t="s">
        <v>362</v>
      </c>
      <c r="E230" s="98" t="s">
        <v>278</v>
      </c>
      <c r="F230" s="92">
        <v>1000</v>
      </c>
      <c r="G230" s="92">
        <v>1000</v>
      </c>
      <c r="I230" s="6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  <c r="DE230" s="119"/>
      <c r="DF230" s="119"/>
      <c r="DG230" s="119"/>
      <c r="DH230" s="119"/>
      <c r="DI230" s="119"/>
      <c r="DJ230" s="119"/>
      <c r="DK230" s="119"/>
      <c r="DL230" s="119"/>
      <c r="DM230" s="119"/>
      <c r="DN230" s="119"/>
      <c r="DO230" s="119"/>
      <c r="DP230" s="119"/>
      <c r="DQ230" s="119"/>
      <c r="DR230" s="119"/>
      <c r="DS230" s="119"/>
      <c r="DT230" s="119"/>
      <c r="DU230" s="119"/>
      <c r="DV230" s="119"/>
      <c r="DW230" s="119"/>
      <c r="DX230" s="119"/>
      <c r="DY230" s="119"/>
      <c r="DZ230" s="119"/>
      <c r="EA230" s="119"/>
      <c r="EB230" s="119"/>
      <c r="EC230" s="119"/>
      <c r="ED230" s="119"/>
      <c r="EE230" s="119"/>
      <c r="EF230" s="119"/>
      <c r="EG230" s="119"/>
      <c r="EH230" s="119"/>
      <c r="EI230" s="119"/>
      <c r="EJ230" s="119"/>
      <c r="EK230" s="119"/>
      <c r="EL230" s="119"/>
      <c r="EM230" s="119"/>
      <c r="EN230" s="119"/>
      <c r="EO230" s="119"/>
      <c r="EP230" s="119"/>
      <c r="EQ230" s="119"/>
      <c r="ER230" s="119"/>
      <c r="ES230" s="119"/>
      <c r="ET230" s="119"/>
      <c r="EU230" s="119"/>
      <c r="EV230" s="119"/>
      <c r="EW230" s="119"/>
      <c r="EX230" s="119"/>
      <c r="EY230" s="119"/>
      <c r="EZ230" s="119"/>
      <c r="FA230" s="119"/>
      <c r="FB230" s="119"/>
      <c r="FC230" s="119"/>
      <c r="FD230" s="119"/>
      <c r="FE230" s="119"/>
      <c r="FF230" s="119"/>
      <c r="FG230" s="119"/>
      <c r="FH230" s="119"/>
      <c r="FI230" s="119"/>
      <c r="FJ230" s="119"/>
      <c r="FK230" s="119"/>
      <c r="FL230" s="119"/>
      <c r="FM230" s="119"/>
      <c r="FN230" s="119"/>
      <c r="FO230" s="119"/>
      <c r="FP230" s="119"/>
      <c r="FQ230" s="119"/>
      <c r="FR230" s="119"/>
      <c r="FS230" s="119"/>
      <c r="FT230" s="119"/>
      <c r="FU230" s="119"/>
      <c r="FV230" s="119"/>
      <c r="FW230" s="119"/>
      <c r="FX230" s="119"/>
      <c r="FY230" s="119"/>
      <c r="FZ230" s="119"/>
      <c r="GA230" s="119"/>
      <c r="GB230" s="119"/>
      <c r="GC230" s="119"/>
      <c r="GD230" s="119"/>
      <c r="GE230" s="119"/>
      <c r="GF230" s="119"/>
      <c r="GG230" s="119"/>
      <c r="GH230" s="119"/>
      <c r="GI230" s="119"/>
      <c r="GJ230" s="119"/>
      <c r="GK230" s="119"/>
      <c r="GL230" s="119"/>
      <c r="GM230" s="119"/>
      <c r="GN230" s="119"/>
      <c r="GO230" s="119"/>
      <c r="GP230" s="119"/>
      <c r="GQ230" s="119"/>
      <c r="GR230" s="119"/>
      <c r="GS230" s="119"/>
      <c r="GT230" s="119"/>
      <c r="GU230" s="119"/>
      <c r="GV230" s="119"/>
      <c r="GW230" s="119"/>
      <c r="GX230" s="119"/>
      <c r="GY230" s="119"/>
      <c r="GZ230" s="119"/>
      <c r="HA230" s="119"/>
      <c r="HB230" s="119"/>
      <c r="HC230" s="119"/>
      <c r="HD230" s="119"/>
      <c r="HE230" s="119"/>
      <c r="HF230" s="119"/>
      <c r="HG230" s="119"/>
      <c r="HH230" s="119"/>
      <c r="HI230" s="119"/>
      <c r="HJ230" s="119"/>
      <c r="HK230" s="119"/>
      <c r="HL230" s="119"/>
      <c r="HM230" s="119"/>
      <c r="HN230" s="119"/>
      <c r="HO230" s="119"/>
      <c r="HP230" s="119"/>
      <c r="HQ230" s="119"/>
      <c r="HR230" s="119"/>
      <c r="HS230" s="119"/>
      <c r="HT230" s="119"/>
      <c r="HU230" s="119"/>
      <c r="HV230" s="119"/>
      <c r="HW230" s="119"/>
      <c r="HX230" s="119"/>
      <c r="HY230" s="119"/>
      <c r="HZ230" s="119"/>
      <c r="IA230" s="119"/>
      <c r="IB230" s="119"/>
      <c r="IC230" s="119"/>
      <c r="ID230" s="119"/>
      <c r="IE230" s="119"/>
      <c r="IF230" s="119"/>
      <c r="IG230" s="119"/>
      <c r="IH230" s="119"/>
      <c r="II230" s="119"/>
      <c r="IJ230" s="119"/>
      <c r="IK230" s="119"/>
      <c r="IL230" s="119"/>
      <c r="IM230" s="119"/>
      <c r="IN230" s="119"/>
      <c r="IO230" s="119"/>
      <c r="IP230" s="119"/>
      <c r="IQ230" s="119"/>
      <c r="IR230" s="119"/>
      <c r="IS230" s="119"/>
      <c r="IT230" s="119"/>
      <c r="IU230" s="119"/>
      <c r="IV230" s="119"/>
    </row>
    <row r="231" spans="1:256" ht="18" customHeight="1" x14ac:dyDescent="0.2">
      <c r="A231" s="107" t="s">
        <v>363</v>
      </c>
      <c r="B231" s="98" t="s">
        <v>229</v>
      </c>
      <c r="C231" s="98" t="s">
        <v>229</v>
      </c>
      <c r="D231" s="91" t="s">
        <v>364</v>
      </c>
      <c r="E231" s="91"/>
      <c r="F231" s="124">
        <f>SUM(F232+F233)</f>
        <v>383</v>
      </c>
      <c r="G231" s="124" t="e">
        <f>SUM(G232+#REF!)</f>
        <v>#REF!</v>
      </c>
      <c r="I231" s="69"/>
    </row>
    <row r="232" spans="1:256" ht="30" customHeight="1" x14ac:dyDescent="0.2">
      <c r="A232" s="86" t="s">
        <v>220</v>
      </c>
      <c r="B232" s="103" t="s">
        <v>229</v>
      </c>
      <c r="C232" s="103" t="s">
        <v>229</v>
      </c>
      <c r="D232" s="87" t="s">
        <v>364</v>
      </c>
      <c r="E232" s="103" t="s">
        <v>213</v>
      </c>
      <c r="F232" s="88">
        <v>354</v>
      </c>
      <c r="G232" s="88">
        <v>157.19999999999999</v>
      </c>
      <c r="I232" s="6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  <c r="EL232" s="89"/>
      <c r="EM232" s="89"/>
      <c r="EN232" s="89"/>
      <c r="EO232" s="89"/>
      <c r="EP232" s="89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89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89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89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89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89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89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89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89"/>
      <c r="IQ232" s="89"/>
      <c r="IR232" s="89"/>
      <c r="IS232" s="89"/>
      <c r="IT232" s="89"/>
      <c r="IU232" s="89"/>
      <c r="IV232" s="89"/>
    </row>
    <row r="233" spans="1:256" ht="27" customHeight="1" x14ac:dyDescent="0.2">
      <c r="A233" s="90" t="s">
        <v>277</v>
      </c>
      <c r="B233" s="103" t="s">
        <v>229</v>
      </c>
      <c r="C233" s="103" t="s">
        <v>229</v>
      </c>
      <c r="D233" s="87" t="s">
        <v>364</v>
      </c>
      <c r="E233" s="103" t="s">
        <v>278</v>
      </c>
      <c r="F233" s="88">
        <v>29</v>
      </c>
      <c r="G233" s="88"/>
      <c r="I233" s="6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  <c r="EL233" s="89"/>
      <c r="EM233" s="89"/>
      <c r="EN233" s="89"/>
      <c r="EO233" s="89"/>
      <c r="EP233" s="89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89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89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89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89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89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89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89"/>
      <c r="IQ233" s="89"/>
      <c r="IR233" s="89"/>
      <c r="IS233" s="89"/>
      <c r="IT233" s="89"/>
      <c r="IU233" s="89"/>
      <c r="IV233" s="89"/>
    </row>
    <row r="234" spans="1:256" ht="21" customHeight="1" x14ac:dyDescent="0.2">
      <c r="A234" s="104" t="s">
        <v>365</v>
      </c>
      <c r="B234" s="105" t="s">
        <v>229</v>
      </c>
      <c r="C234" s="105" t="s">
        <v>286</v>
      </c>
      <c r="D234" s="105"/>
      <c r="E234" s="105"/>
      <c r="F234" s="82">
        <f>SUM(F235)</f>
        <v>350</v>
      </c>
      <c r="G234" s="82" t="e">
        <f>SUM(G235)</f>
        <v>#REF!</v>
      </c>
      <c r="I234" s="69"/>
    </row>
    <row r="235" spans="1:256" ht="20.25" customHeight="1" x14ac:dyDescent="0.25">
      <c r="A235" s="83" t="s">
        <v>257</v>
      </c>
      <c r="B235" s="96" t="s">
        <v>229</v>
      </c>
      <c r="C235" s="96" t="s">
        <v>286</v>
      </c>
      <c r="D235" s="84" t="s">
        <v>258</v>
      </c>
      <c r="E235" s="84"/>
      <c r="F235" s="85">
        <f>SUM(F236)</f>
        <v>350</v>
      </c>
      <c r="G235" s="85" t="e">
        <f>SUM(G236)</f>
        <v>#REF!</v>
      </c>
      <c r="I235" s="69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  <c r="EI235" s="93"/>
      <c r="EJ235" s="93"/>
      <c r="EK235" s="93"/>
      <c r="EL235" s="93"/>
      <c r="EM235" s="93"/>
      <c r="EN235" s="93"/>
      <c r="EO235" s="93"/>
      <c r="EP235" s="93"/>
      <c r="EQ235" s="93"/>
      <c r="ER235" s="93"/>
      <c r="ES235" s="93"/>
      <c r="ET235" s="93"/>
      <c r="EU235" s="93"/>
      <c r="EV235" s="93"/>
      <c r="EW235" s="93"/>
      <c r="EX235" s="93"/>
      <c r="EY235" s="93"/>
      <c r="EZ235" s="93"/>
      <c r="FA235" s="93"/>
      <c r="FB235" s="93"/>
      <c r="FC235" s="93"/>
      <c r="FD235" s="93"/>
      <c r="FE235" s="93"/>
      <c r="FF235" s="93"/>
      <c r="FG235" s="93"/>
      <c r="FH235" s="93"/>
      <c r="FI235" s="93"/>
      <c r="FJ235" s="93"/>
      <c r="FK235" s="93"/>
      <c r="FL235" s="93"/>
      <c r="FM235" s="93"/>
      <c r="FN235" s="93"/>
      <c r="FO235" s="93"/>
      <c r="FP235" s="93"/>
      <c r="FQ235" s="93"/>
      <c r="FR235" s="93"/>
      <c r="FS235" s="93"/>
      <c r="FT235" s="93"/>
      <c r="FU235" s="93"/>
      <c r="FV235" s="93"/>
      <c r="FW235" s="93"/>
      <c r="FX235" s="93"/>
      <c r="FY235" s="93"/>
      <c r="FZ235" s="93"/>
      <c r="GA235" s="93"/>
      <c r="GB235" s="93"/>
      <c r="GC235" s="93"/>
      <c r="GD235" s="93"/>
      <c r="GE235" s="93"/>
      <c r="GF235" s="93"/>
      <c r="GG235" s="93"/>
      <c r="GH235" s="93"/>
      <c r="GI235" s="93"/>
      <c r="GJ235" s="93"/>
      <c r="GK235" s="93"/>
      <c r="GL235" s="93"/>
      <c r="GM235" s="93"/>
      <c r="GN235" s="93"/>
      <c r="GO235" s="93"/>
      <c r="GP235" s="93"/>
      <c r="GQ235" s="93"/>
      <c r="GR235" s="93"/>
      <c r="GS235" s="93"/>
      <c r="GT235" s="93"/>
      <c r="GU235" s="93"/>
      <c r="GV235" s="93"/>
      <c r="GW235" s="93"/>
      <c r="GX235" s="93"/>
      <c r="GY235" s="93"/>
      <c r="GZ235" s="93"/>
      <c r="HA235" s="93"/>
      <c r="HB235" s="93"/>
      <c r="HC235" s="93"/>
      <c r="HD235" s="93"/>
      <c r="HE235" s="93"/>
      <c r="HF235" s="93"/>
      <c r="HG235" s="93"/>
      <c r="HH235" s="93"/>
      <c r="HI235" s="93"/>
      <c r="HJ235" s="93"/>
      <c r="HK235" s="93"/>
      <c r="HL235" s="93"/>
      <c r="HM235" s="93"/>
      <c r="HN235" s="93"/>
      <c r="HO235" s="93"/>
      <c r="HP235" s="93"/>
      <c r="HQ235" s="93"/>
      <c r="HR235" s="93"/>
      <c r="HS235" s="93"/>
      <c r="HT235" s="93"/>
      <c r="HU235" s="93"/>
      <c r="HV235" s="93"/>
      <c r="HW235" s="93"/>
      <c r="HX235" s="93"/>
      <c r="HY235" s="93"/>
      <c r="HZ235" s="93"/>
      <c r="IA235" s="93"/>
      <c r="IB235" s="93"/>
      <c r="IC235" s="93"/>
      <c r="ID235" s="93"/>
      <c r="IE235" s="93"/>
      <c r="IF235" s="93"/>
      <c r="IG235" s="93"/>
      <c r="IH235" s="93"/>
      <c r="II235" s="93"/>
      <c r="IJ235" s="93"/>
      <c r="IK235" s="93"/>
      <c r="IL235" s="93"/>
      <c r="IM235" s="93"/>
      <c r="IN235" s="93"/>
      <c r="IO235" s="93"/>
      <c r="IP235" s="93"/>
      <c r="IQ235" s="93"/>
      <c r="IR235" s="93"/>
      <c r="IS235" s="93"/>
      <c r="IT235" s="93"/>
      <c r="IU235" s="93"/>
      <c r="IV235" s="93"/>
    </row>
    <row r="236" spans="1:256" ht="31.5" customHeight="1" x14ac:dyDescent="0.2">
      <c r="A236" s="107" t="s">
        <v>337</v>
      </c>
      <c r="B236" s="98" t="s">
        <v>229</v>
      </c>
      <c r="C236" s="98" t="s">
        <v>286</v>
      </c>
      <c r="D236" s="98" t="s">
        <v>362</v>
      </c>
      <c r="E236" s="98"/>
      <c r="F236" s="92">
        <f>SUM(F237+F238)</f>
        <v>350</v>
      </c>
      <c r="G236" s="92" t="e">
        <f>SUM(G237+#REF!)</f>
        <v>#REF!</v>
      </c>
      <c r="I236" s="69"/>
    </row>
    <row r="237" spans="1:256" ht="33" customHeight="1" x14ac:dyDescent="0.2">
      <c r="A237" s="86" t="s">
        <v>220</v>
      </c>
      <c r="B237" s="103" t="s">
        <v>229</v>
      </c>
      <c r="C237" s="103" t="s">
        <v>286</v>
      </c>
      <c r="D237" s="103" t="s">
        <v>362</v>
      </c>
      <c r="E237" s="103" t="s">
        <v>213</v>
      </c>
      <c r="F237" s="88">
        <v>108.75</v>
      </c>
      <c r="G237" s="88">
        <v>25.5</v>
      </c>
      <c r="I237" s="6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/>
      <c r="EG237" s="89"/>
      <c r="EH237" s="89"/>
      <c r="EI237" s="89"/>
      <c r="EJ237" s="89"/>
      <c r="EK237" s="89"/>
      <c r="EL237" s="89"/>
      <c r="EM237" s="89"/>
      <c r="EN237" s="89"/>
      <c r="EO237" s="89"/>
      <c r="EP237" s="89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89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89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89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89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89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89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89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89"/>
      <c r="IQ237" s="89"/>
      <c r="IR237" s="89"/>
      <c r="IS237" s="89"/>
      <c r="IT237" s="89"/>
      <c r="IU237" s="89"/>
      <c r="IV237" s="89"/>
    </row>
    <row r="238" spans="1:256" s="89" customFormat="1" ht="25.5" x14ac:dyDescent="0.2">
      <c r="A238" s="86" t="s">
        <v>277</v>
      </c>
      <c r="B238" s="103" t="s">
        <v>229</v>
      </c>
      <c r="C238" s="103" t="s">
        <v>286</v>
      </c>
      <c r="D238" s="103" t="s">
        <v>362</v>
      </c>
      <c r="E238" s="103" t="s">
        <v>278</v>
      </c>
      <c r="F238" s="88">
        <v>241.25</v>
      </c>
      <c r="G238" s="88"/>
      <c r="H238" s="69"/>
      <c r="I238" s="69"/>
      <c r="J238" s="69"/>
    </row>
    <row r="239" spans="1:256" ht="15.75" x14ac:dyDescent="0.25">
      <c r="A239" s="77" t="s">
        <v>366</v>
      </c>
      <c r="B239" s="108" t="s">
        <v>281</v>
      </c>
      <c r="C239" s="108"/>
      <c r="D239" s="108"/>
      <c r="E239" s="108"/>
      <c r="F239" s="109">
        <f>SUM(F240+F253)</f>
        <v>93573.89</v>
      </c>
      <c r="G239" s="109" t="e">
        <f>SUM(G240+G252)</f>
        <v>#REF!</v>
      </c>
      <c r="I239" s="69"/>
    </row>
    <row r="240" spans="1:256" ht="14.25" x14ac:dyDescent="0.2">
      <c r="A240" s="80" t="s">
        <v>367</v>
      </c>
      <c r="B240" s="78" t="s">
        <v>281</v>
      </c>
      <c r="C240" s="78" t="s">
        <v>200</v>
      </c>
      <c r="D240" s="78"/>
      <c r="E240" s="78"/>
      <c r="F240" s="79">
        <f>SUM(F245+F241+F243)</f>
        <v>38039.19</v>
      </c>
      <c r="G240" s="79" t="e">
        <f>SUM(G245+G241+G243)</f>
        <v>#REF!</v>
      </c>
      <c r="I240" s="69"/>
    </row>
    <row r="241" spans="1:256" ht="13.5" x14ac:dyDescent="0.25">
      <c r="A241" s="83" t="s">
        <v>368</v>
      </c>
      <c r="B241" s="96" t="s">
        <v>281</v>
      </c>
      <c r="C241" s="96" t="s">
        <v>200</v>
      </c>
      <c r="D241" s="103" t="s">
        <v>369</v>
      </c>
      <c r="E241" s="96"/>
      <c r="F241" s="85">
        <f>SUM(F242)</f>
        <v>117.19</v>
      </c>
      <c r="G241" s="85" t="e">
        <f>SUM(#REF!+G242)</f>
        <v>#REF!</v>
      </c>
      <c r="I241" s="6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  <c r="EL241" s="89"/>
      <c r="EM241" s="89"/>
      <c r="EN241" s="89"/>
      <c r="EO241" s="89"/>
      <c r="EP241" s="89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89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89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89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89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89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89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89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89"/>
      <c r="IQ241" s="89"/>
      <c r="IR241" s="89"/>
      <c r="IS241" s="89"/>
      <c r="IT241" s="89"/>
      <c r="IU241" s="89"/>
      <c r="IV241" s="89"/>
    </row>
    <row r="242" spans="1:256" ht="25.5" x14ac:dyDescent="0.2">
      <c r="A242" s="86" t="s">
        <v>277</v>
      </c>
      <c r="B242" s="103" t="s">
        <v>281</v>
      </c>
      <c r="C242" s="103" t="s">
        <v>200</v>
      </c>
      <c r="D242" s="103" t="s">
        <v>369</v>
      </c>
      <c r="E242" s="103" t="s">
        <v>278</v>
      </c>
      <c r="F242" s="88">
        <v>117.19</v>
      </c>
      <c r="G242" s="88">
        <v>119.9</v>
      </c>
      <c r="I242" s="6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  <c r="EG242" s="89"/>
      <c r="EH242" s="89"/>
      <c r="EI242" s="89"/>
      <c r="EJ242" s="89"/>
      <c r="EK242" s="89"/>
      <c r="EL242" s="89"/>
      <c r="EM242" s="89"/>
      <c r="EN242" s="89"/>
      <c r="EO242" s="89"/>
      <c r="EP242" s="89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89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89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89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89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89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89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89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89"/>
      <c r="IQ242" s="89"/>
      <c r="IR242" s="89"/>
      <c r="IS242" s="89"/>
      <c r="IT242" s="89"/>
      <c r="IU242" s="89"/>
      <c r="IV242" s="89"/>
    </row>
    <row r="243" spans="1:256" ht="25.5" x14ac:dyDescent="0.2">
      <c r="A243" s="86" t="s">
        <v>259</v>
      </c>
      <c r="B243" s="103" t="s">
        <v>281</v>
      </c>
      <c r="C243" s="103" t="s">
        <v>200</v>
      </c>
      <c r="D243" s="103" t="s">
        <v>260</v>
      </c>
      <c r="E243" s="103"/>
      <c r="F243" s="88">
        <f>SUM(F244)</f>
        <v>206</v>
      </c>
      <c r="G243" s="88">
        <f>SUM(G244)</f>
        <v>90</v>
      </c>
      <c r="I243" s="69"/>
    </row>
    <row r="244" spans="1:256" ht="25.5" x14ac:dyDescent="0.2">
      <c r="A244" s="90" t="s">
        <v>277</v>
      </c>
      <c r="B244" s="103" t="s">
        <v>281</v>
      </c>
      <c r="C244" s="103" t="s">
        <v>200</v>
      </c>
      <c r="D244" s="103" t="s">
        <v>260</v>
      </c>
      <c r="E244" s="103" t="s">
        <v>278</v>
      </c>
      <c r="F244" s="88">
        <v>206</v>
      </c>
      <c r="G244" s="88">
        <v>90</v>
      </c>
      <c r="I244" s="69"/>
    </row>
    <row r="245" spans="1:256" ht="40.5" x14ac:dyDescent="0.25">
      <c r="A245" s="83" t="s">
        <v>370</v>
      </c>
      <c r="B245" s="96" t="s">
        <v>371</v>
      </c>
      <c r="C245" s="96" t="s">
        <v>200</v>
      </c>
      <c r="D245" s="96" t="s">
        <v>372</v>
      </c>
      <c r="E245" s="96"/>
      <c r="F245" s="85">
        <f>SUM(F246+F248+F250)</f>
        <v>37716</v>
      </c>
      <c r="G245" s="85">
        <f>SUM(G246+G248+G250)</f>
        <v>37716</v>
      </c>
      <c r="I245" s="6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  <c r="EG245" s="89"/>
      <c r="EH245" s="89"/>
      <c r="EI245" s="89"/>
      <c r="EJ245" s="89"/>
      <c r="EK245" s="89"/>
      <c r="EL245" s="89"/>
      <c r="EM245" s="89"/>
      <c r="EN245" s="89"/>
      <c r="EO245" s="89"/>
      <c r="EP245" s="89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89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89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89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89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89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89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89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89"/>
      <c r="IQ245" s="89"/>
      <c r="IR245" s="89"/>
      <c r="IS245" s="89"/>
      <c r="IT245" s="89"/>
      <c r="IU245" s="89"/>
      <c r="IV245" s="89"/>
    </row>
    <row r="246" spans="1:256" ht="13.5" x14ac:dyDescent="0.25">
      <c r="A246" s="83" t="s">
        <v>373</v>
      </c>
      <c r="B246" s="96" t="s">
        <v>281</v>
      </c>
      <c r="C246" s="96" t="s">
        <v>200</v>
      </c>
      <c r="D246" s="96" t="s">
        <v>374</v>
      </c>
      <c r="E246" s="96"/>
      <c r="F246" s="85">
        <f>SUM(F247)</f>
        <v>16900</v>
      </c>
      <c r="G246" s="85">
        <f>SUM(G247)</f>
        <v>16900</v>
      </c>
      <c r="I246" s="69"/>
    </row>
    <row r="247" spans="1:256" ht="25.5" x14ac:dyDescent="0.2">
      <c r="A247" s="86" t="s">
        <v>277</v>
      </c>
      <c r="B247" s="103" t="s">
        <v>281</v>
      </c>
      <c r="C247" s="103" t="s">
        <v>200</v>
      </c>
      <c r="D247" s="103" t="s">
        <v>374</v>
      </c>
      <c r="E247" s="103" t="s">
        <v>278</v>
      </c>
      <c r="F247" s="88">
        <v>16900</v>
      </c>
      <c r="G247" s="88">
        <v>16900</v>
      </c>
      <c r="I247" s="6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  <c r="EG247" s="89"/>
      <c r="EH247" s="89"/>
      <c r="EI247" s="89"/>
      <c r="EJ247" s="89"/>
      <c r="EK247" s="89"/>
      <c r="EL247" s="89"/>
      <c r="EM247" s="89"/>
      <c r="EN247" s="89"/>
      <c r="EO247" s="89"/>
      <c r="EP247" s="89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89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89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89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89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89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89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89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89"/>
      <c r="IQ247" s="89"/>
      <c r="IR247" s="89"/>
      <c r="IS247" s="89"/>
      <c r="IT247" s="89"/>
      <c r="IU247" s="89"/>
      <c r="IV247" s="89"/>
    </row>
    <row r="248" spans="1:256" ht="13.5" x14ac:dyDescent="0.25">
      <c r="A248" s="83" t="s">
        <v>375</v>
      </c>
      <c r="B248" s="96" t="s">
        <v>281</v>
      </c>
      <c r="C248" s="96" t="s">
        <v>200</v>
      </c>
      <c r="D248" s="96" t="s">
        <v>376</v>
      </c>
      <c r="E248" s="96"/>
      <c r="F248" s="85">
        <f>SUM(F249)</f>
        <v>3100</v>
      </c>
      <c r="G248" s="85">
        <f>SUM(G249)</f>
        <v>3100</v>
      </c>
      <c r="I248" s="69"/>
    </row>
    <row r="249" spans="1:256" ht="25.5" x14ac:dyDescent="0.2">
      <c r="A249" s="86" t="s">
        <v>277</v>
      </c>
      <c r="B249" s="103" t="s">
        <v>281</v>
      </c>
      <c r="C249" s="103" t="s">
        <v>200</v>
      </c>
      <c r="D249" s="103" t="s">
        <v>376</v>
      </c>
      <c r="E249" s="103" t="s">
        <v>278</v>
      </c>
      <c r="F249" s="88">
        <v>3100</v>
      </c>
      <c r="G249" s="88">
        <v>3100</v>
      </c>
      <c r="I249" s="6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  <c r="EG249" s="89"/>
      <c r="EH249" s="89"/>
      <c r="EI249" s="89"/>
      <c r="EJ249" s="89"/>
      <c r="EK249" s="89"/>
      <c r="EL249" s="89"/>
      <c r="EM249" s="89"/>
      <c r="EN249" s="89"/>
      <c r="EO249" s="89"/>
      <c r="EP249" s="89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89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89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89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89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89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89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89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89"/>
      <c r="IQ249" s="89"/>
      <c r="IR249" s="89"/>
      <c r="IS249" s="89"/>
      <c r="IT249" s="89"/>
      <c r="IU249" s="89"/>
      <c r="IV249" s="89"/>
    </row>
    <row r="250" spans="1:256" ht="13.5" x14ac:dyDescent="0.25">
      <c r="A250" s="83" t="s">
        <v>377</v>
      </c>
      <c r="B250" s="96" t="s">
        <v>281</v>
      </c>
      <c r="C250" s="96" t="s">
        <v>200</v>
      </c>
      <c r="D250" s="103" t="s">
        <v>378</v>
      </c>
      <c r="E250" s="96"/>
      <c r="F250" s="85">
        <f>SUM(F251)</f>
        <v>17716</v>
      </c>
      <c r="G250" s="85">
        <f>SUM(G251)</f>
        <v>17716</v>
      </c>
      <c r="I250" s="69"/>
    </row>
    <row r="251" spans="1:256" ht="31.5" customHeight="1" x14ac:dyDescent="0.2">
      <c r="A251" s="86" t="s">
        <v>277</v>
      </c>
      <c r="B251" s="103" t="s">
        <v>281</v>
      </c>
      <c r="C251" s="103" t="s">
        <v>200</v>
      </c>
      <c r="D251" s="103" t="s">
        <v>378</v>
      </c>
      <c r="E251" s="103" t="s">
        <v>278</v>
      </c>
      <c r="F251" s="88">
        <v>17716</v>
      </c>
      <c r="G251" s="88">
        <v>17716</v>
      </c>
      <c r="I251" s="6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  <c r="EL251" s="89"/>
      <c r="EM251" s="89"/>
      <c r="EN251" s="89"/>
      <c r="EO251" s="89"/>
      <c r="EP251" s="89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89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89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89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89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89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89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89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89"/>
      <c r="IQ251" s="89"/>
      <c r="IR251" s="89"/>
      <c r="IS251" s="89"/>
      <c r="IT251" s="89"/>
      <c r="IU251" s="89"/>
      <c r="IV251" s="89"/>
    </row>
    <row r="252" spans="1:256" x14ac:dyDescent="0.2">
      <c r="A252" s="150" t="s">
        <v>379</v>
      </c>
      <c r="B252" s="105" t="s">
        <v>281</v>
      </c>
      <c r="C252" s="105" t="s">
        <v>215</v>
      </c>
      <c r="D252" s="105"/>
      <c r="E252" s="105"/>
      <c r="F252" s="82">
        <f>SUM(F253)</f>
        <v>55534.7</v>
      </c>
      <c r="G252" s="82" t="e">
        <f>SUM(G253)</f>
        <v>#REF!</v>
      </c>
      <c r="I252" s="69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2"/>
      <c r="DY252" s="102"/>
      <c r="DZ252" s="102"/>
      <c r="EA252" s="102"/>
      <c r="EB252" s="102"/>
      <c r="EC252" s="102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  <c r="FF252" s="102"/>
      <c r="FG252" s="102"/>
      <c r="FH252" s="102"/>
      <c r="FI252" s="102"/>
      <c r="FJ252" s="102"/>
      <c r="FK252" s="102"/>
      <c r="FL252" s="102"/>
      <c r="FM252" s="102"/>
      <c r="FN252" s="102"/>
      <c r="FO252" s="102"/>
      <c r="FP252" s="102"/>
      <c r="FQ252" s="102"/>
      <c r="FR252" s="102"/>
      <c r="FS252" s="102"/>
      <c r="FT252" s="102"/>
      <c r="FU252" s="102"/>
      <c r="FV252" s="102"/>
      <c r="FW252" s="102"/>
      <c r="FX252" s="102"/>
      <c r="FY252" s="102"/>
      <c r="FZ252" s="102"/>
      <c r="GA252" s="102"/>
      <c r="GB252" s="102"/>
      <c r="GC252" s="102"/>
      <c r="GD252" s="102"/>
      <c r="GE252" s="102"/>
      <c r="GF252" s="102"/>
      <c r="GG252" s="102"/>
      <c r="GH252" s="102"/>
      <c r="GI252" s="102"/>
      <c r="GJ252" s="102"/>
      <c r="GK252" s="102"/>
      <c r="GL252" s="102"/>
      <c r="GM252" s="102"/>
      <c r="GN252" s="102"/>
      <c r="GO252" s="102"/>
      <c r="GP252" s="102"/>
      <c r="GQ252" s="102"/>
      <c r="GR252" s="102"/>
      <c r="GS252" s="102"/>
      <c r="GT252" s="102"/>
      <c r="GU252" s="102"/>
      <c r="GV252" s="102"/>
      <c r="GW252" s="102"/>
      <c r="GX252" s="102"/>
      <c r="GY252" s="102"/>
      <c r="GZ252" s="102"/>
      <c r="HA252" s="102"/>
      <c r="HB252" s="102"/>
      <c r="HC252" s="102"/>
      <c r="HD252" s="102"/>
      <c r="HE252" s="102"/>
      <c r="HF252" s="102"/>
      <c r="HG252" s="102"/>
      <c r="HH252" s="102"/>
      <c r="HI252" s="102"/>
      <c r="HJ252" s="102"/>
      <c r="HK252" s="102"/>
      <c r="HL252" s="102"/>
      <c r="HM252" s="102"/>
      <c r="HN252" s="102"/>
      <c r="HO252" s="102"/>
      <c r="HP252" s="102"/>
      <c r="HQ252" s="102"/>
      <c r="HR252" s="102"/>
      <c r="HS252" s="102"/>
      <c r="HT252" s="102"/>
      <c r="HU252" s="102"/>
      <c r="HV252" s="102"/>
      <c r="HW252" s="102"/>
      <c r="HX252" s="102"/>
      <c r="HY252" s="102"/>
      <c r="HZ252" s="102"/>
      <c r="IA252" s="102"/>
      <c r="IB252" s="102"/>
      <c r="IC252" s="102"/>
      <c r="ID252" s="102"/>
      <c r="IE252" s="102"/>
      <c r="IF252" s="102"/>
      <c r="IG252" s="102"/>
      <c r="IH252" s="102"/>
      <c r="II252" s="102"/>
      <c r="IJ252" s="102"/>
      <c r="IK252" s="102"/>
      <c r="IL252" s="102"/>
      <c r="IM252" s="102"/>
      <c r="IN252" s="102"/>
      <c r="IO252" s="102"/>
      <c r="IP252" s="102"/>
      <c r="IQ252" s="102"/>
      <c r="IR252" s="102"/>
      <c r="IS252" s="102"/>
      <c r="IT252" s="102"/>
      <c r="IU252" s="102"/>
      <c r="IV252" s="102"/>
    </row>
    <row r="253" spans="1:256" ht="13.5" x14ac:dyDescent="0.25">
      <c r="A253" s="83" t="s">
        <v>257</v>
      </c>
      <c r="B253" s="96" t="s">
        <v>281</v>
      </c>
      <c r="C253" s="96" t="s">
        <v>215</v>
      </c>
      <c r="D253" s="96" t="s">
        <v>258</v>
      </c>
      <c r="E253" s="96"/>
      <c r="F253" s="85">
        <f>SUM(F254)</f>
        <v>55534.7</v>
      </c>
      <c r="G253" s="85" t="e">
        <f>SUM(G254)</f>
        <v>#REF!</v>
      </c>
      <c r="I253" s="69"/>
    </row>
    <row r="254" spans="1:256" ht="38.25" x14ac:dyDescent="0.2">
      <c r="A254" s="86" t="s">
        <v>370</v>
      </c>
      <c r="B254" s="103" t="s">
        <v>281</v>
      </c>
      <c r="C254" s="103" t="s">
        <v>215</v>
      </c>
      <c r="D254" s="103" t="s">
        <v>372</v>
      </c>
      <c r="E254" s="103"/>
      <c r="F254" s="88">
        <f>SUM(F255+F257+F260+F258+F259+F261+F262+F256)</f>
        <v>55534.7</v>
      </c>
      <c r="G254" s="88" t="e">
        <f>SUM(G255+#REF!+G257)</f>
        <v>#REF!</v>
      </c>
      <c r="I254" s="6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  <c r="EG254" s="89"/>
      <c r="EH254" s="89"/>
      <c r="EI254" s="89"/>
      <c r="EJ254" s="89"/>
      <c r="EK254" s="89"/>
      <c r="EL254" s="89"/>
      <c r="EM254" s="89"/>
      <c r="EN254" s="89"/>
      <c r="EO254" s="89"/>
      <c r="EP254" s="89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89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89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89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89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89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89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89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89"/>
      <c r="IQ254" s="89"/>
      <c r="IR254" s="89"/>
      <c r="IS254" s="89"/>
      <c r="IT254" s="89"/>
      <c r="IU254" s="89"/>
      <c r="IV254" s="89"/>
    </row>
    <row r="255" spans="1:256" ht="25.5" x14ac:dyDescent="0.2">
      <c r="A255" s="90" t="s">
        <v>220</v>
      </c>
      <c r="B255" s="98" t="s">
        <v>281</v>
      </c>
      <c r="C255" s="98" t="s">
        <v>215</v>
      </c>
      <c r="D255" s="98" t="s">
        <v>372</v>
      </c>
      <c r="E255" s="98" t="s">
        <v>213</v>
      </c>
      <c r="F255" s="92">
        <v>1887</v>
      </c>
      <c r="G255" s="92">
        <v>1699</v>
      </c>
      <c r="I255" s="69"/>
    </row>
    <row r="256" spans="1:256" ht="25.5" x14ac:dyDescent="0.2">
      <c r="A256" s="86" t="s">
        <v>277</v>
      </c>
      <c r="B256" s="98" t="s">
        <v>281</v>
      </c>
      <c r="C256" s="98" t="s">
        <v>215</v>
      </c>
      <c r="D256" s="98" t="s">
        <v>372</v>
      </c>
      <c r="E256" s="98" t="s">
        <v>278</v>
      </c>
      <c r="F256" s="92">
        <v>280</v>
      </c>
      <c r="G256" s="92"/>
      <c r="I256" s="69"/>
    </row>
    <row r="257" spans="1:256" ht="25.5" x14ac:dyDescent="0.2">
      <c r="A257" s="90" t="s">
        <v>220</v>
      </c>
      <c r="B257" s="98" t="s">
        <v>281</v>
      </c>
      <c r="C257" s="98" t="s">
        <v>215</v>
      </c>
      <c r="D257" s="98" t="s">
        <v>380</v>
      </c>
      <c r="E257" s="98" t="s">
        <v>213</v>
      </c>
      <c r="F257" s="92">
        <v>2986.53</v>
      </c>
      <c r="G257" s="92">
        <v>5151</v>
      </c>
      <c r="I257" s="69"/>
    </row>
    <row r="258" spans="1:256" ht="54" customHeight="1" x14ac:dyDescent="0.2">
      <c r="A258" s="90" t="s">
        <v>206</v>
      </c>
      <c r="B258" s="98" t="s">
        <v>281</v>
      </c>
      <c r="C258" s="98" t="s">
        <v>215</v>
      </c>
      <c r="D258" s="98" t="s">
        <v>381</v>
      </c>
      <c r="E258" s="98" t="s">
        <v>207</v>
      </c>
      <c r="F258" s="92">
        <v>749.95</v>
      </c>
      <c r="G258" s="92"/>
      <c r="I258" s="69"/>
    </row>
    <row r="259" spans="1:256" ht="25.5" x14ac:dyDescent="0.2">
      <c r="A259" s="90" t="s">
        <v>220</v>
      </c>
      <c r="B259" s="98" t="s">
        <v>281</v>
      </c>
      <c r="C259" s="98" t="s">
        <v>215</v>
      </c>
      <c r="D259" s="98" t="s">
        <v>381</v>
      </c>
      <c r="E259" s="98" t="s">
        <v>213</v>
      </c>
      <c r="F259" s="92">
        <v>14040.46</v>
      </c>
      <c r="G259" s="92">
        <v>5151</v>
      </c>
      <c r="I259" s="69"/>
    </row>
    <row r="260" spans="1:256" ht="25.5" x14ac:dyDescent="0.2">
      <c r="A260" s="90" t="s">
        <v>220</v>
      </c>
      <c r="B260" s="98" t="s">
        <v>281</v>
      </c>
      <c r="C260" s="98" t="s">
        <v>215</v>
      </c>
      <c r="D260" s="98" t="s">
        <v>382</v>
      </c>
      <c r="E260" s="98" t="s">
        <v>213</v>
      </c>
      <c r="F260" s="92">
        <v>3542</v>
      </c>
      <c r="G260" s="92"/>
      <c r="I260" s="69"/>
    </row>
    <row r="261" spans="1:256" ht="50.25" customHeight="1" x14ac:dyDescent="0.2">
      <c r="A261" s="90" t="s">
        <v>206</v>
      </c>
      <c r="B261" s="98" t="s">
        <v>281</v>
      </c>
      <c r="C261" s="98" t="s">
        <v>215</v>
      </c>
      <c r="D261" s="98" t="s">
        <v>383</v>
      </c>
      <c r="E261" s="98" t="s">
        <v>207</v>
      </c>
      <c r="F261" s="92">
        <v>1310</v>
      </c>
      <c r="G261" s="92"/>
      <c r="I261" s="69"/>
    </row>
    <row r="262" spans="1:256" ht="25.5" x14ac:dyDescent="0.2">
      <c r="A262" s="90" t="s">
        <v>220</v>
      </c>
      <c r="B262" s="98" t="s">
        <v>281</v>
      </c>
      <c r="C262" s="98" t="s">
        <v>215</v>
      </c>
      <c r="D262" s="98" t="s">
        <v>383</v>
      </c>
      <c r="E262" s="98" t="s">
        <v>213</v>
      </c>
      <c r="F262" s="92">
        <v>30738.76</v>
      </c>
      <c r="G262" s="92">
        <v>5151</v>
      </c>
      <c r="I262" s="69"/>
    </row>
    <row r="263" spans="1:256" ht="15.75" x14ac:dyDescent="0.25">
      <c r="A263" s="77" t="s">
        <v>384</v>
      </c>
      <c r="B263" s="108" t="s">
        <v>385</v>
      </c>
      <c r="C263" s="108"/>
      <c r="D263" s="108"/>
      <c r="E263" s="108"/>
      <c r="F263" s="109">
        <f>SUM(F264+F269+F273+F295+F306)</f>
        <v>54362.87</v>
      </c>
      <c r="G263" s="109" t="e">
        <f>SUM(G264+G269+G273+G295+G306)</f>
        <v>#REF!</v>
      </c>
      <c r="I263" s="69"/>
    </row>
    <row r="264" spans="1:256" ht="14.25" x14ac:dyDescent="0.2">
      <c r="A264" s="80" t="s">
        <v>386</v>
      </c>
      <c r="B264" s="78" t="s">
        <v>385</v>
      </c>
      <c r="C264" s="78" t="s">
        <v>200</v>
      </c>
      <c r="D264" s="81" t="s">
        <v>387</v>
      </c>
      <c r="E264" s="78"/>
      <c r="F264" s="79">
        <f>SUM(F265)</f>
        <v>2100</v>
      </c>
      <c r="G264" s="79">
        <f>SUM(G265)</f>
        <v>2100</v>
      </c>
      <c r="I264" s="69"/>
    </row>
    <row r="265" spans="1:256" ht="27" x14ac:dyDescent="0.25">
      <c r="A265" s="83" t="s">
        <v>388</v>
      </c>
      <c r="B265" s="96" t="s">
        <v>385</v>
      </c>
      <c r="C265" s="96" t="s">
        <v>200</v>
      </c>
      <c r="D265" s="84" t="s">
        <v>387</v>
      </c>
      <c r="E265" s="96"/>
      <c r="F265" s="85">
        <f>SUM(F266)</f>
        <v>2100</v>
      </c>
      <c r="G265" s="85">
        <f>SUM(G266)</f>
        <v>2100</v>
      </c>
      <c r="I265" s="6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  <c r="EB265" s="89"/>
      <c r="EC265" s="89"/>
      <c r="ED265" s="89"/>
      <c r="EE265" s="89"/>
      <c r="EF265" s="89"/>
      <c r="EG265" s="89"/>
      <c r="EH265" s="89"/>
      <c r="EI265" s="89"/>
      <c r="EJ265" s="89"/>
      <c r="EK265" s="89"/>
      <c r="EL265" s="89"/>
      <c r="EM265" s="89"/>
      <c r="EN265" s="89"/>
      <c r="EO265" s="89"/>
      <c r="EP265" s="89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89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89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89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89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89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89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89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89"/>
      <c r="IQ265" s="89"/>
      <c r="IR265" s="89"/>
      <c r="IS265" s="89"/>
      <c r="IT265" s="89"/>
      <c r="IU265" s="89"/>
      <c r="IV265" s="89"/>
    </row>
    <row r="266" spans="1:256" ht="38.25" x14ac:dyDescent="0.2">
      <c r="A266" s="151" t="s">
        <v>389</v>
      </c>
      <c r="B266" s="103" t="s">
        <v>385</v>
      </c>
      <c r="C266" s="103" t="s">
        <v>200</v>
      </c>
      <c r="D266" s="87" t="s">
        <v>387</v>
      </c>
      <c r="E266" s="103"/>
      <c r="F266" s="88">
        <f>SUM(F268+F267)</f>
        <v>2100</v>
      </c>
      <c r="G266" s="88">
        <f>SUM(G268+G267)</f>
        <v>2100</v>
      </c>
      <c r="I266" s="69"/>
    </row>
    <row r="267" spans="1:256" ht="25.5" x14ac:dyDescent="0.2">
      <c r="A267" s="90" t="s">
        <v>220</v>
      </c>
      <c r="B267" s="98" t="s">
        <v>385</v>
      </c>
      <c r="C267" s="98" t="s">
        <v>200</v>
      </c>
      <c r="D267" s="91" t="s">
        <v>387</v>
      </c>
      <c r="E267" s="98" t="s">
        <v>213</v>
      </c>
      <c r="F267" s="92">
        <v>10</v>
      </c>
      <c r="G267" s="92">
        <v>10</v>
      </c>
      <c r="I267" s="69"/>
    </row>
    <row r="268" spans="1:256" x14ac:dyDescent="0.2">
      <c r="A268" s="90" t="s">
        <v>358</v>
      </c>
      <c r="B268" s="91" t="s">
        <v>385</v>
      </c>
      <c r="C268" s="91" t="s">
        <v>200</v>
      </c>
      <c r="D268" s="91" t="s">
        <v>387</v>
      </c>
      <c r="E268" s="91" t="s">
        <v>359</v>
      </c>
      <c r="F268" s="92">
        <v>2090</v>
      </c>
      <c r="G268" s="92">
        <v>2090</v>
      </c>
      <c r="I268" s="69"/>
    </row>
    <row r="269" spans="1:256" ht="14.25" x14ac:dyDescent="0.2">
      <c r="A269" s="80" t="s">
        <v>390</v>
      </c>
      <c r="B269" s="94" t="s">
        <v>385</v>
      </c>
      <c r="C269" s="94" t="s">
        <v>202</v>
      </c>
      <c r="D269" s="94"/>
      <c r="E269" s="94"/>
      <c r="F269" s="79">
        <f t="shared" ref="F269:G271" si="3">SUM(F270)</f>
        <v>9427.61</v>
      </c>
      <c r="G269" s="79">
        <f t="shared" si="3"/>
        <v>8537.74</v>
      </c>
      <c r="I269" s="69"/>
    </row>
    <row r="270" spans="1:256" ht="13.5" x14ac:dyDescent="0.25">
      <c r="A270" s="83" t="s">
        <v>391</v>
      </c>
      <c r="B270" s="84" t="s">
        <v>385</v>
      </c>
      <c r="C270" s="84" t="s">
        <v>202</v>
      </c>
      <c r="D270" s="81" t="s">
        <v>392</v>
      </c>
      <c r="E270" s="84"/>
      <c r="F270" s="85">
        <f t="shared" si="3"/>
        <v>9427.61</v>
      </c>
      <c r="G270" s="85">
        <f t="shared" si="3"/>
        <v>8537.74</v>
      </c>
      <c r="I270" s="69"/>
    </row>
    <row r="271" spans="1:256" x14ac:dyDescent="0.2">
      <c r="A271" s="90" t="s">
        <v>393</v>
      </c>
      <c r="B271" s="91" t="s">
        <v>385</v>
      </c>
      <c r="C271" s="91" t="s">
        <v>202</v>
      </c>
      <c r="D271" s="91" t="s">
        <v>392</v>
      </c>
      <c r="E271" s="91"/>
      <c r="F271" s="92">
        <f t="shared" si="3"/>
        <v>9427.61</v>
      </c>
      <c r="G271" s="92">
        <f t="shared" si="3"/>
        <v>8537.74</v>
      </c>
      <c r="I271" s="69"/>
    </row>
    <row r="272" spans="1:256" ht="25.5" x14ac:dyDescent="0.2">
      <c r="A272" s="86" t="s">
        <v>277</v>
      </c>
      <c r="B272" s="87" t="s">
        <v>385</v>
      </c>
      <c r="C272" s="87" t="s">
        <v>202</v>
      </c>
      <c r="D272" s="87" t="s">
        <v>392</v>
      </c>
      <c r="E272" s="87" t="s">
        <v>278</v>
      </c>
      <c r="F272" s="88">
        <v>9427.61</v>
      </c>
      <c r="G272" s="88">
        <v>8537.74</v>
      </c>
      <c r="I272" s="69"/>
    </row>
    <row r="273" spans="1:256" ht="14.25" x14ac:dyDescent="0.2">
      <c r="A273" s="152" t="s">
        <v>394</v>
      </c>
      <c r="B273" s="94" t="s">
        <v>385</v>
      </c>
      <c r="C273" s="94" t="s">
        <v>209</v>
      </c>
      <c r="D273" s="94"/>
      <c r="E273" s="94"/>
      <c r="F273" s="95">
        <f>SUM(F274)</f>
        <v>1596.6</v>
      </c>
      <c r="G273" s="95" t="e">
        <f>SUM(G274)</f>
        <v>#REF!</v>
      </c>
      <c r="I273" s="69"/>
    </row>
    <row r="274" spans="1:256" ht="13.5" x14ac:dyDescent="0.25">
      <c r="A274" s="153" t="s">
        <v>395</v>
      </c>
      <c r="B274" s="84" t="s">
        <v>385</v>
      </c>
      <c r="C274" s="84" t="s">
        <v>209</v>
      </c>
      <c r="D274" s="84"/>
      <c r="E274" s="84"/>
      <c r="F274" s="117">
        <f>SUM(F275+F292)</f>
        <v>1596.6</v>
      </c>
      <c r="G274" s="117" t="e">
        <f>SUM(G275+G292+#REF!)</f>
        <v>#REF!</v>
      </c>
      <c r="I274" s="69"/>
    </row>
    <row r="275" spans="1:256" ht="24.75" x14ac:dyDescent="0.25">
      <c r="A275" s="154" t="s">
        <v>388</v>
      </c>
      <c r="B275" s="84" t="s">
        <v>385</v>
      </c>
      <c r="C275" s="84" t="s">
        <v>209</v>
      </c>
      <c r="D275" s="84" t="s">
        <v>396</v>
      </c>
      <c r="E275" s="84"/>
      <c r="F275" s="117">
        <f>SUM(F276)</f>
        <v>1196.5999999999999</v>
      </c>
      <c r="G275" s="117" t="e">
        <f>SUM(G276)</f>
        <v>#REF!</v>
      </c>
      <c r="I275" s="69"/>
    </row>
    <row r="276" spans="1:256" x14ac:dyDescent="0.2">
      <c r="A276" s="90" t="s">
        <v>358</v>
      </c>
      <c r="B276" s="91" t="s">
        <v>385</v>
      </c>
      <c r="C276" s="91" t="s">
        <v>209</v>
      </c>
      <c r="D276" s="91" t="s">
        <v>396</v>
      </c>
      <c r="E276" s="91"/>
      <c r="F276" s="124">
        <f>SUM(F280+F283+F277+F286+F289)</f>
        <v>1196.5999999999999</v>
      </c>
      <c r="G276" s="124" t="e">
        <f>SUM(G280+G283+G277+#REF!+G286+G289)</f>
        <v>#REF!</v>
      </c>
      <c r="I276" s="69"/>
    </row>
    <row r="277" spans="1:256" ht="38.25" x14ac:dyDescent="0.2">
      <c r="A277" s="149" t="s">
        <v>397</v>
      </c>
      <c r="B277" s="87" t="s">
        <v>385</v>
      </c>
      <c r="C277" s="87" t="s">
        <v>209</v>
      </c>
      <c r="D277" s="87" t="s">
        <v>398</v>
      </c>
      <c r="E277" s="87"/>
      <c r="F277" s="113">
        <f>SUM(F279+F278)</f>
        <v>120</v>
      </c>
      <c r="G277" s="113">
        <f>SUM(G279+G278)</f>
        <v>120</v>
      </c>
      <c r="I277" s="69"/>
    </row>
    <row r="278" spans="1:256" ht="25.5" x14ac:dyDescent="0.2">
      <c r="A278" s="90" t="s">
        <v>220</v>
      </c>
      <c r="B278" s="91" t="s">
        <v>385</v>
      </c>
      <c r="C278" s="91" t="s">
        <v>209</v>
      </c>
      <c r="D278" s="91" t="s">
        <v>398</v>
      </c>
      <c r="E278" s="91" t="s">
        <v>213</v>
      </c>
      <c r="F278" s="124">
        <v>1</v>
      </c>
      <c r="G278" s="124">
        <v>1</v>
      </c>
      <c r="I278" s="69"/>
    </row>
    <row r="279" spans="1:256" x14ac:dyDescent="0.2">
      <c r="A279" s="90" t="s">
        <v>358</v>
      </c>
      <c r="B279" s="91" t="s">
        <v>385</v>
      </c>
      <c r="C279" s="91" t="s">
        <v>209</v>
      </c>
      <c r="D279" s="91" t="s">
        <v>398</v>
      </c>
      <c r="E279" s="91" t="s">
        <v>359</v>
      </c>
      <c r="F279" s="124">
        <v>119</v>
      </c>
      <c r="G279" s="124">
        <v>119</v>
      </c>
      <c r="I279" s="69"/>
    </row>
    <row r="280" spans="1:256" ht="38.25" x14ac:dyDescent="0.2">
      <c r="A280" s="149" t="s">
        <v>399</v>
      </c>
      <c r="B280" s="87" t="s">
        <v>385</v>
      </c>
      <c r="C280" s="87" t="s">
        <v>209</v>
      </c>
      <c r="D280" s="87" t="s">
        <v>400</v>
      </c>
      <c r="E280" s="87"/>
      <c r="F280" s="113">
        <f>SUM(F282+F281)</f>
        <v>274</v>
      </c>
      <c r="G280" s="113">
        <f>SUM(G282+G281)</f>
        <v>325</v>
      </c>
      <c r="I280" s="6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  <c r="EG280" s="89"/>
      <c r="EH280" s="89"/>
      <c r="EI280" s="89"/>
      <c r="EJ280" s="89"/>
      <c r="EK280" s="89"/>
      <c r="EL280" s="89"/>
      <c r="EM280" s="89"/>
      <c r="EN280" s="89"/>
      <c r="EO280" s="89"/>
      <c r="EP280" s="89"/>
      <c r="EQ280" s="89"/>
      <c r="ER280" s="89"/>
      <c r="ES280" s="89"/>
      <c r="ET280" s="89"/>
      <c r="EU280" s="89"/>
      <c r="EV280" s="89"/>
      <c r="EW280" s="89"/>
      <c r="EX280" s="89"/>
      <c r="EY280" s="89"/>
      <c r="EZ280" s="89"/>
      <c r="FA280" s="89"/>
      <c r="FB280" s="89"/>
      <c r="FC280" s="89"/>
      <c r="FD280" s="89"/>
      <c r="FE280" s="89"/>
      <c r="FF280" s="89"/>
      <c r="FG280" s="89"/>
      <c r="FH280" s="89"/>
      <c r="FI280" s="89"/>
      <c r="FJ280" s="89"/>
      <c r="FK280" s="89"/>
      <c r="FL280" s="89"/>
      <c r="FM280" s="89"/>
      <c r="FN280" s="89"/>
      <c r="FO280" s="89"/>
      <c r="FP280" s="89"/>
      <c r="FQ280" s="89"/>
      <c r="FR280" s="89"/>
      <c r="FS280" s="89"/>
      <c r="FT280" s="89"/>
      <c r="FU280" s="89"/>
      <c r="FV280" s="89"/>
      <c r="FW280" s="89"/>
      <c r="FX280" s="89"/>
      <c r="FY280" s="89"/>
      <c r="FZ280" s="89"/>
      <c r="GA280" s="89"/>
      <c r="GB280" s="89"/>
      <c r="GC280" s="89"/>
      <c r="GD280" s="89"/>
      <c r="GE280" s="89"/>
      <c r="GF280" s="89"/>
      <c r="GG280" s="89"/>
      <c r="GH280" s="89"/>
      <c r="GI280" s="89"/>
      <c r="GJ280" s="89"/>
      <c r="GK280" s="89"/>
      <c r="GL280" s="89"/>
      <c r="GM280" s="89"/>
      <c r="GN280" s="89"/>
      <c r="GO280" s="89"/>
      <c r="GP280" s="89"/>
      <c r="GQ280" s="89"/>
      <c r="GR280" s="89"/>
      <c r="GS280" s="89"/>
      <c r="GT280" s="89"/>
      <c r="GU280" s="89"/>
      <c r="GV280" s="89"/>
      <c r="GW280" s="89"/>
      <c r="GX280" s="89"/>
      <c r="GY280" s="89"/>
      <c r="GZ280" s="89"/>
      <c r="HA280" s="89"/>
      <c r="HB280" s="89"/>
      <c r="HC280" s="89"/>
      <c r="HD280" s="89"/>
      <c r="HE280" s="89"/>
      <c r="HF280" s="89"/>
      <c r="HG280" s="89"/>
      <c r="HH280" s="89"/>
      <c r="HI280" s="89"/>
      <c r="HJ280" s="89"/>
      <c r="HK280" s="89"/>
      <c r="HL280" s="89"/>
      <c r="HM280" s="89"/>
      <c r="HN280" s="89"/>
      <c r="HO280" s="89"/>
      <c r="HP280" s="89"/>
      <c r="HQ280" s="89"/>
      <c r="HR280" s="89"/>
      <c r="HS280" s="89"/>
      <c r="HT280" s="89"/>
      <c r="HU280" s="89"/>
      <c r="HV280" s="89"/>
      <c r="HW280" s="89"/>
      <c r="HX280" s="89"/>
      <c r="HY280" s="89"/>
      <c r="HZ280" s="89"/>
      <c r="IA280" s="89"/>
      <c r="IB280" s="89"/>
      <c r="IC280" s="89"/>
      <c r="ID280" s="89"/>
      <c r="IE280" s="89"/>
      <c r="IF280" s="89"/>
      <c r="IG280" s="89"/>
      <c r="IH280" s="89"/>
      <c r="II280" s="89"/>
      <c r="IJ280" s="89"/>
      <c r="IK280" s="89"/>
      <c r="IL280" s="89"/>
      <c r="IM280" s="89"/>
      <c r="IN280" s="89"/>
      <c r="IO280" s="89"/>
      <c r="IP280" s="89"/>
      <c r="IQ280" s="89"/>
      <c r="IR280" s="89"/>
      <c r="IS280" s="89"/>
      <c r="IT280" s="89"/>
      <c r="IU280" s="89"/>
      <c r="IV280" s="89"/>
    </row>
    <row r="281" spans="1:256" ht="25.5" x14ac:dyDescent="0.2">
      <c r="A281" s="90" t="s">
        <v>220</v>
      </c>
      <c r="B281" s="91" t="s">
        <v>385</v>
      </c>
      <c r="C281" s="91" t="s">
        <v>209</v>
      </c>
      <c r="D281" s="91" t="s">
        <v>400</v>
      </c>
      <c r="E281" s="91" t="s">
        <v>213</v>
      </c>
      <c r="F281" s="124">
        <v>1</v>
      </c>
      <c r="G281" s="124">
        <v>1</v>
      </c>
      <c r="I281" s="69"/>
    </row>
    <row r="282" spans="1:256" x14ac:dyDescent="0.2">
      <c r="A282" s="90" t="s">
        <v>358</v>
      </c>
      <c r="B282" s="91" t="s">
        <v>385</v>
      </c>
      <c r="C282" s="91" t="s">
        <v>209</v>
      </c>
      <c r="D282" s="91" t="s">
        <v>400</v>
      </c>
      <c r="E282" s="91" t="s">
        <v>359</v>
      </c>
      <c r="F282" s="124">
        <v>273</v>
      </c>
      <c r="G282" s="124">
        <v>324</v>
      </c>
      <c r="I282" s="69"/>
    </row>
    <row r="283" spans="1:256" ht="38.25" x14ac:dyDescent="0.2">
      <c r="A283" s="149" t="s">
        <v>401</v>
      </c>
      <c r="B283" s="87" t="s">
        <v>385</v>
      </c>
      <c r="C283" s="87" t="s">
        <v>209</v>
      </c>
      <c r="D283" s="87" t="s">
        <v>402</v>
      </c>
      <c r="E283" s="87"/>
      <c r="F283" s="113">
        <f>SUM(F285+F284)</f>
        <v>252.6</v>
      </c>
      <c r="G283" s="113">
        <f>SUM(G285+G284)</f>
        <v>252.6</v>
      </c>
      <c r="I283" s="6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  <c r="EL283" s="89"/>
      <c r="EM283" s="89"/>
      <c r="EN283" s="89"/>
      <c r="EO283" s="89"/>
      <c r="EP283" s="89"/>
      <c r="EQ283" s="89"/>
      <c r="ER283" s="89"/>
      <c r="ES283" s="89"/>
      <c r="ET283" s="89"/>
      <c r="EU283" s="89"/>
      <c r="EV283" s="89"/>
      <c r="EW283" s="89"/>
      <c r="EX283" s="89"/>
      <c r="EY283" s="89"/>
      <c r="EZ283" s="89"/>
      <c r="FA283" s="89"/>
      <c r="FB283" s="89"/>
      <c r="FC283" s="89"/>
      <c r="FD283" s="89"/>
      <c r="FE283" s="89"/>
      <c r="FF283" s="89"/>
      <c r="FG283" s="89"/>
      <c r="FH283" s="89"/>
      <c r="FI283" s="89"/>
      <c r="FJ283" s="89"/>
      <c r="FK283" s="89"/>
      <c r="FL283" s="89"/>
      <c r="FM283" s="89"/>
      <c r="FN283" s="89"/>
      <c r="FO283" s="89"/>
      <c r="FP283" s="89"/>
      <c r="FQ283" s="89"/>
      <c r="FR283" s="89"/>
      <c r="FS283" s="89"/>
      <c r="FT283" s="89"/>
      <c r="FU283" s="89"/>
      <c r="FV283" s="89"/>
      <c r="FW283" s="89"/>
      <c r="FX283" s="89"/>
      <c r="FY283" s="89"/>
      <c r="FZ283" s="89"/>
      <c r="GA283" s="89"/>
      <c r="GB283" s="89"/>
      <c r="GC283" s="89"/>
      <c r="GD283" s="89"/>
      <c r="GE283" s="89"/>
      <c r="GF283" s="89"/>
      <c r="GG283" s="89"/>
      <c r="GH283" s="89"/>
      <c r="GI283" s="89"/>
      <c r="GJ283" s="89"/>
      <c r="GK283" s="89"/>
      <c r="GL283" s="89"/>
      <c r="GM283" s="89"/>
      <c r="GN283" s="89"/>
      <c r="GO283" s="89"/>
      <c r="GP283" s="89"/>
      <c r="GQ283" s="89"/>
      <c r="GR283" s="89"/>
      <c r="GS283" s="89"/>
      <c r="GT283" s="89"/>
      <c r="GU283" s="89"/>
      <c r="GV283" s="89"/>
      <c r="GW283" s="89"/>
      <c r="GX283" s="89"/>
      <c r="GY283" s="89"/>
      <c r="GZ283" s="89"/>
      <c r="HA283" s="89"/>
      <c r="HB283" s="89"/>
      <c r="HC283" s="89"/>
      <c r="HD283" s="89"/>
      <c r="HE283" s="89"/>
      <c r="HF283" s="89"/>
      <c r="HG283" s="89"/>
      <c r="HH283" s="89"/>
      <c r="HI283" s="89"/>
      <c r="HJ283" s="89"/>
      <c r="HK283" s="89"/>
      <c r="HL283" s="89"/>
      <c r="HM283" s="89"/>
      <c r="HN283" s="89"/>
      <c r="HO283" s="89"/>
      <c r="HP283" s="89"/>
      <c r="HQ283" s="89"/>
      <c r="HR283" s="89"/>
      <c r="HS283" s="89"/>
      <c r="HT283" s="89"/>
      <c r="HU283" s="89"/>
      <c r="HV283" s="89"/>
      <c r="HW283" s="89"/>
      <c r="HX283" s="89"/>
      <c r="HY283" s="89"/>
      <c r="HZ283" s="89"/>
      <c r="IA283" s="89"/>
      <c r="IB283" s="89"/>
      <c r="IC283" s="89"/>
      <c r="ID283" s="89"/>
      <c r="IE283" s="89"/>
      <c r="IF283" s="89"/>
      <c r="IG283" s="89"/>
      <c r="IH283" s="89"/>
      <c r="II283" s="89"/>
      <c r="IJ283" s="89"/>
      <c r="IK283" s="89"/>
      <c r="IL283" s="89"/>
      <c r="IM283" s="89"/>
      <c r="IN283" s="89"/>
      <c r="IO283" s="89"/>
      <c r="IP283" s="89"/>
      <c r="IQ283" s="89"/>
      <c r="IR283" s="89"/>
      <c r="IS283" s="89"/>
      <c r="IT283" s="89"/>
      <c r="IU283" s="89"/>
      <c r="IV283" s="89"/>
    </row>
    <row r="284" spans="1:256" ht="25.5" x14ac:dyDescent="0.2">
      <c r="A284" s="90" t="s">
        <v>220</v>
      </c>
      <c r="B284" s="91" t="s">
        <v>385</v>
      </c>
      <c r="C284" s="91" t="s">
        <v>209</v>
      </c>
      <c r="D284" s="91" t="s">
        <v>402</v>
      </c>
      <c r="E284" s="91" t="s">
        <v>213</v>
      </c>
      <c r="F284" s="124">
        <v>0.6</v>
      </c>
      <c r="G284" s="124">
        <v>0.6</v>
      </c>
      <c r="I284" s="6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89"/>
      <c r="EB284" s="89"/>
      <c r="EC284" s="89"/>
      <c r="ED284" s="89"/>
      <c r="EE284" s="89"/>
      <c r="EF284" s="89"/>
      <c r="EG284" s="89"/>
      <c r="EH284" s="89"/>
      <c r="EI284" s="89"/>
      <c r="EJ284" s="89"/>
      <c r="EK284" s="89"/>
      <c r="EL284" s="89"/>
      <c r="EM284" s="89"/>
      <c r="EN284" s="89"/>
      <c r="EO284" s="89"/>
      <c r="EP284" s="89"/>
      <c r="EQ284" s="89"/>
      <c r="ER284" s="89"/>
      <c r="ES284" s="89"/>
      <c r="ET284" s="89"/>
      <c r="EU284" s="89"/>
      <c r="EV284" s="89"/>
      <c r="EW284" s="89"/>
      <c r="EX284" s="89"/>
      <c r="EY284" s="89"/>
      <c r="EZ284" s="89"/>
      <c r="FA284" s="89"/>
      <c r="FB284" s="89"/>
      <c r="FC284" s="89"/>
      <c r="FD284" s="89"/>
      <c r="FE284" s="89"/>
      <c r="FF284" s="89"/>
      <c r="FG284" s="89"/>
      <c r="FH284" s="89"/>
      <c r="FI284" s="89"/>
      <c r="FJ284" s="89"/>
      <c r="FK284" s="89"/>
      <c r="FL284" s="89"/>
      <c r="FM284" s="89"/>
      <c r="FN284" s="89"/>
      <c r="FO284" s="89"/>
      <c r="FP284" s="89"/>
      <c r="FQ284" s="89"/>
      <c r="FR284" s="89"/>
      <c r="FS284" s="89"/>
      <c r="FT284" s="89"/>
      <c r="FU284" s="89"/>
      <c r="FV284" s="89"/>
      <c r="FW284" s="89"/>
      <c r="FX284" s="89"/>
      <c r="FY284" s="89"/>
      <c r="FZ284" s="89"/>
      <c r="GA284" s="89"/>
      <c r="GB284" s="89"/>
      <c r="GC284" s="89"/>
      <c r="GD284" s="89"/>
      <c r="GE284" s="89"/>
      <c r="GF284" s="89"/>
      <c r="GG284" s="89"/>
      <c r="GH284" s="89"/>
      <c r="GI284" s="89"/>
      <c r="GJ284" s="89"/>
      <c r="GK284" s="89"/>
      <c r="GL284" s="89"/>
      <c r="GM284" s="89"/>
      <c r="GN284" s="89"/>
      <c r="GO284" s="89"/>
      <c r="GP284" s="89"/>
      <c r="GQ284" s="89"/>
      <c r="GR284" s="89"/>
      <c r="GS284" s="89"/>
      <c r="GT284" s="89"/>
      <c r="GU284" s="89"/>
      <c r="GV284" s="89"/>
      <c r="GW284" s="89"/>
      <c r="GX284" s="89"/>
      <c r="GY284" s="89"/>
      <c r="GZ284" s="89"/>
      <c r="HA284" s="89"/>
      <c r="HB284" s="89"/>
      <c r="HC284" s="89"/>
      <c r="HD284" s="89"/>
      <c r="HE284" s="89"/>
      <c r="HF284" s="89"/>
      <c r="HG284" s="89"/>
      <c r="HH284" s="89"/>
      <c r="HI284" s="89"/>
      <c r="HJ284" s="89"/>
      <c r="HK284" s="89"/>
      <c r="HL284" s="89"/>
      <c r="HM284" s="89"/>
      <c r="HN284" s="89"/>
      <c r="HO284" s="89"/>
      <c r="HP284" s="89"/>
      <c r="HQ284" s="89"/>
      <c r="HR284" s="89"/>
      <c r="HS284" s="89"/>
      <c r="HT284" s="89"/>
      <c r="HU284" s="89"/>
      <c r="HV284" s="89"/>
      <c r="HW284" s="89"/>
      <c r="HX284" s="89"/>
      <c r="HY284" s="89"/>
      <c r="HZ284" s="89"/>
      <c r="IA284" s="89"/>
      <c r="IB284" s="89"/>
      <c r="IC284" s="89"/>
      <c r="ID284" s="89"/>
      <c r="IE284" s="89"/>
      <c r="IF284" s="89"/>
      <c r="IG284" s="89"/>
      <c r="IH284" s="89"/>
      <c r="II284" s="89"/>
      <c r="IJ284" s="89"/>
      <c r="IK284" s="89"/>
      <c r="IL284" s="89"/>
      <c r="IM284" s="89"/>
      <c r="IN284" s="89"/>
      <c r="IO284" s="89"/>
      <c r="IP284" s="89"/>
      <c r="IQ284" s="89"/>
      <c r="IR284" s="89"/>
      <c r="IS284" s="89"/>
      <c r="IT284" s="89"/>
      <c r="IU284" s="89"/>
      <c r="IV284" s="89"/>
    </row>
    <row r="285" spans="1:256" x14ac:dyDescent="0.2">
      <c r="A285" s="90" t="s">
        <v>358</v>
      </c>
      <c r="B285" s="91" t="s">
        <v>385</v>
      </c>
      <c r="C285" s="91" t="s">
        <v>209</v>
      </c>
      <c r="D285" s="91" t="s">
        <v>402</v>
      </c>
      <c r="E285" s="91" t="s">
        <v>359</v>
      </c>
      <c r="F285" s="124">
        <v>252</v>
      </c>
      <c r="G285" s="124">
        <v>252</v>
      </c>
      <c r="I285" s="69"/>
    </row>
    <row r="286" spans="1:256" ht="51" x14ac:dyDescent="0.2">
      <c r="A286" s="149" t="s">
        <v>403</v>
      </c>
      <c r="B286" s="87" t="s">
        <v>385</v>
      </c>
      <c r="C286" s="87" t="s">
        <v>209</v>
      </c>
      <c r="D286" s="87" t="s">
        <v>404</v>
      </c>
      <c r="E286" s="87"/>
      <c r="F286" s="124">
        <f>SUM(F287:F288)</f>
        <v>500</v>
      </c>
      <c r="G286" s="124">
        <f>SUM(G287:G288)</f>
        <v>500</v>
      </c>
      <c r="I286" s="69"/>
    </row>
    <row r="287" spans="1:256" ht="25.5" x14ac:dyDescent="0.2">
      <c r="A287" s="90" t="s">
        <v>220</v>
      </c>
      <c r="B287" s="91" t="s">
        <v>385</v>
      </c>
      <c r="C287" s="91" t="s">
        <v>209</v>
      </c>
      <c r="D287" s="91" t="s">
        <v>404</v>
      </c>
      <c r="E287" s="91" t="s">
        <v>213</v>
      </c>
      <c r="F287" s="124">
        <v>2</v>
      </c>
      <c r="G287" s="124">
        <v>2</v>
      </c>
      <c r="I287" s="69"/>
    </row>
    <row r="288" spans="1:256" x14ac:dyDescent="0.2">
      <c r="A288" s="90" t="s">
        <v>358</v>
      </c>
      <c r="B288" s="91" t="s">
        <v>385</v>
      </c>
      <c r="C288" s="91" t="s">
        <v>209</v>
      </c>
      <c r="D288" s="91" t="s">
        <v>404</v>
      </c>
      <c r="E288" s="91" t="s">
        <v>359</v>
      </c>
      <c r="F288" s="124">
        <v>498</v>
      </c>
      <c r="G288" s="124">
        <v>498</v>
      </c>
      <c r="I288" s="69"/>
    </row>
    <row r="289" spans="1:256" ht="76.5" x14ac:dyDescent="0.2">
      <c r="A289" s="155" t="s">
        <v>405</v>
      </c>
      <c r="B289" s="87" t="s">
        <v>385</v>
      </c>
      <c r="C289" s="87" t="s">
        <v>209</v>
      </c>
      <c r="D289" s="87" t="s">
        <v>406</v>
      </c>
      <c r="E289" s="87"/>
      <c r="F289" s="113">
        <f>SUM(F290:F291)</f>
        <v>50</v>
      </c>
      <c r="G289" s="113">
        <f>SUM(G290:G291)</f>
        <v>50</v>
      </c>
      <c r="I289" s="69"/>
    </row>
    <row r="290" spans="1:256" ht="25.5" x14ac:dyDescent="0.2">
      <c r="A290" s="90" t="s">
        <v>220</v>
      </c>
      <c r="B290" s="91" t="s">
        <v>385</v>
      </c>
      <c r="C290" s="91" t="s">
        <v>209</v>
      </c>
      <c r="D290" s="91" t="s">
        <v>406</v>
      </c>
      <c r="E290" s="91" t="s">
        <v>213</v>
      </c>
      <c r="F290" s="124">
        <v>1</v>
      </c>
      <c r="G290" s="124">
        <v>1</v>
      </c>
      <c r="I290" s="69"/>
    </row>
    <row r="291" spans="1:256" x14ac:dyDescent="0.2">
      <c r="A291" s="90" t="s">
        <v>358</v>
      </c>
      <c r="B291" s="91" t="s">
        <v>385</v>
      </c>
      <c r="C291" s="91" t="s">
        <v>209</v>
      </c>
      <c r="D291" s="91" t="s">
        <v>406</v>
      </c>
      <c r="E291" s="91" t="s">
        <v>359</v>
      </c>
      <c r="F291" s="124">
        <v>49</v>
      </c>
      <c r="G291" s="124">
        <v>49</v>
      </c>
      <c r="I291" s="69"/>
    </row>
    <row r="292" spans="1:256" ht="13.5" x14ac:dyDescent="0.25">
      <c r="A292" s="83" t="s">
        <v>257</v>
      </c>
      <c r="B292" s="84" t="s">
        <v>385</v>
      </c>
      <c r="C292" s="84" t="s">
        <v>209</v>
      </c>
      <c r="D292" s="84" t="s">
        <v>258</v>
      </c>
      <c r="E292" s="84"/>
      <c r="F292" s="117">
        <f>SUM(F293)</f>
        <v>400</v>
      </c>
      <c r="G292" s="117">
        <f>SUM(G304+G293)</f>
        <v>11097</v>
      </c>
      <c r="I292" s="69"/>
    </row>
    <row r="293" spans="1:256" ht="76.5" x14ac:dyDescent="0.2">
      <c r="A293" s="107" t="s">
        <v>409</v>
      </c>
      <c r="B293" s="98" t="s">
        <v>385</v>
      </c>
      <c r="C293" s="98" t="s">
        <v>209</v>
      </c>
      <c r="D293" s="98" t="s">
        <v>410</v>
      </c>
      <c r="E293" s="98"/>
      <c r="F293" s="92">
        <f>SUM(F294)</f>
        <v>400</v>
      </c>
      <c r="G293" s="92">
        <f>SUM(G294)</f>
        <v>450</v>
      </c>
      <c r="I293" s="69"/>
    </row>
    <row r="294" spans="1:256" ht="25.5" x14ac:dyDescent="0.2">
      <c r="A294" s="86" t="s">
        <v>220</v>
      </c>
      <c r="B294" s="103" t="s">
        <v>385</v>
      </c>
      <c r="C294" s="103" t="s">
        <v>209</v>
      </c>
      <c r="D294" s="103" t="s">
        <v>410</v>
      </c>
      <c r="E294" s="103" t="s">
        <v>213</v>
      </c>
      <c r="F294" s="88">
        <v>400</v>
      </c>
      <c r="G294" s="88">
        <v>450</v>
      </c>
      <c r="I294" s="6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  <c r="EB294" s="89"/>
      <c r="EC294" s="89"/>
      <c r="ED294" s="89"/>
      <c r="EE294" s="89"/>
      <c r="EF294" s="89"/>
      <c r="EG294" s="89"/>
      <c r="EH294" s="89"/>
      <c r="EI294" s="89"/>
      <c r="EJ294" s="89"/>
      <c r="EK294" s="89"/>
      <c r="EL294" s="89"/>
      <c r="EM294" s="89"/>
      <c r="EN294" s="89"/>
      <c r="EO294" s="89"/>
      <c r="EP294" s="89"/>
      <c r="EQ294" s="89"/>
      <c r="ER294" s="89"/>
      <c r="ES294" s="89"/>
      <c r="ET294" s="89"/>
      <c r="EU294" s="89"/>
      <c r="EV294" s="89"/>
      <c r="EW294" s="89"/>
      <c r="EX294" s="89"/>
      <c r="EY294" s="89"/>
      <c r="EZ294" s="89"/>
      <c r="FA294" s="89"/>
      <c r="FB294" s="89"/>
      <c r="FC294" s="89"/>
      <c r="FD294" s="89"/>
      <c r="FE294" s="89"/>
      <c r="FF294" s="89"/>
      <c r="FG294" s="89"/>
      <c r="FH294" s="89"/>
      <c r="FI294" s="89"/>
      <c r="FJ294" s="89"/>
      <c r="FK294" s="89"/>
      <c r="FL294" s="89"/>
      <c r="FM294" s="89"/>
      <c r="FN294" s="89"/>
      <c r="FO294" s="89"/>
      <c r="FP294" s="89"/>
      <c r="FQ294" s="89"/>
      <c r="FR294" s="89"/>
      <c r="FS294" s="89"/>
      <c r="FT294" s="89"/>
      <c r="FU294" s="89"/>
      <c r="FV294" s="89"/>
      <c r="FW294" s="89"/>
      <c r="FX294" s="89"/>
      <c r="FY294" s="89"/>
      <c r="FZ294" s="89"/>
      <c r="GA294" s="89"/>
      <c r="GB294" s="89"/>
      <c r="GC294" s="89"/>
      <c r="GD294" s="89"/>
      <c r="GE294" s="89"/>
      <c r="GF294" s="89"/>
      <c r="GG294" s="89"/>
      <c r="GH294" s="89"/>
      <c r="GI294" s="89"/>
      <c r="GJ294" s="89"/>
      <c r="GK294" s="89"/>
      <c r="GL294" s="89"/>
      <c r="GM294" s="89"/>
      <c r="GN294" s="89"/>
      <c r="GO294" s="89"/>
      <c r="GP294" s="89"/>
      <c r="GQ294" s="89"/>
      <c r="GR294" s="89"/>
      <c r="GS294" s="89"/>
      <c r="GT294" s="89"/>
      <c r="GU294" s="89"/>
      <c r="GV294" s="89"/>
      <c r="GW294" s="89"/>
      <c r="GX294" s="89"/>
      <c r="GY294" s="89"/>
      <c r="GZ294" s="89"/>
      <c r="HA294" s="89"/>
      <c r="HB294" s="89"/>
      <c r="HC294" s="89"/>
      <c r="HD294" s="89"/>
      <c r="HE294" s="89"/>
      <c r="HF294" s="89"/>
      <c r="HG294" s="89"/>
      <c r="HH294" s="89"/>
      <c r="HI294" s="89"/>
      <c r="HJ294" s="89"/>
      <c r="HK294" s="89"/>
      <c r="HL294" s="89"/>
      <c r="HM294" s="89"/>
      <c r="HN294" s="89"/>
      <c r="HO294" s="89"/>
      <c r="HP294" s="89"/>
      <c r="HQ294" s="89"/>
      <c r="HR294" s="89"/>
      <c r="HS294" s="89"/>
      <c r="HT294" s="89"/>
      <c r="HU294" s="89"/>
      <c r="HV294" s="89"/>
      <c r="HW294" s="89"/>
      <c r="HX294" s="89"/>
      <c r="HY294" s="89"/>
      <c r="HZ294" s="89"/>
      <c r="IA294" s="89"/>
      <c r="IB294" s="89"/>
      <c r="IC294" s="89"/>
      <c r="ID294" s="89"/>
      <c r="IE294" s="89"/>
      <c r="IF294" s="89"/>
      <c r="IG294" s="89"/>
      <c r="IH294" s="89"/>
      <c r="II294" s="89"/>
      <c r="IJ294" s="89"/>
      <c r="IK294" s="89"/>
      <c r="IL294" s="89"/>
      <c r="IM294" s="89"/>
      <c r="IN294" s="89"/>
      <c r="IO294" s="89"/>
      <c r="IP294" s="89"/>
      <c r="IQ294" s="89"/>
      <c r="IR294" s="89"/>
      <c r="IS294" s="89"/>
      <c r="IT294" s="89"/>
      <c r="IU294" s="89"/>
      <c r="IV294" s="89"/>
    </row>
    <row r="295" spans="1:256" ht="14.25" x14ac:dyDescent="0.2">
      <c r="A295" s="152" t="s">
        <v>411</v>
      </c>
      <c r="B295" s="94" t="s">
        <v>385</v>
      </c>
      <c r="C295" s="94" t="s">
        <v>215</v>
      </c>
      <c r="D295" s="94"/>
      <c r="E295" s="94"/>
      <c r="F295" s="95">
        <f>SUM(F296)</f>
        <v>34270</v>
      </c>
      <c r="G295" s="95">
        <f>SUM(G296)</f>
        <v>23393</v>
      </c>
      <c r="I295" s="69"/>
    </row>
    <row r="296" spans="1:256" ht="28.5" x14ac:dyDescent="0.2">
      <c r="A296" s="152" t="s">
        <v>412</v>
      </c>
      <c r="B296" s="94" t="s">
        <v>385</v>
      </c>
      <c r="C296" s="94" t="s">
        <v>215</v>
      </c>
      <c r="D296" s="94"/>
      <c r="E296" s="94"/>
      <c r="F296" s="95">
        <f>SUM(F297+F304)</f>
        <v>34270</v>
      </c>
      <c r="G296" s="95">
        <f>SUM(G297)</f>
        <v>23393</v>
      </c>
      <c r="I296" s="69"/>
    </row>
    <row r="297" spans="1:256" ht="13.5" x14ac:dyDescent="0.25">
      <c r="A297" s="153" t="s">
        <v>413</v>
      </c>
      <c r="B297" s="84" t="s">
        <v>385</v>
      </c>
      <c r="C297" s="84" t="s">
        <v>215</v>
      </c>
      <c r="D297" s="84"/>
      <c r="E297" s="84"/>
      <c r="F297" s="117">
        <f>SUM(F298+F300+F302)</f>
        <v>23245</v>
      </c>
      <c r="G297" s="117">
        <f>SUM(G298+G300+G302)</f>
        <v>23393</v>
      </c>
      <c r="I297" s="69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  <c r="CW297" s="102"/>
      <c r="CX297" s="102"/>
      <c r="CY297" s="102"/>
      <c r="CZ297" s="102"/>
      <c r="DA297" s="102"/>
      <c r="DB297" s="102"/>
      <c r="DC297" s="102"/>
      <c r="DD297" s="102"/>
      <c r="DE297" s="102"/>
      <c r="DF297" s="102"/>
      <c r="DG297" s="102"/>
      <c r="DH297" s="102"/>
      <c r="DI297" s="102"/>
      <c r="DJ297" s="102"/>
      <c r="DK297" s="102"/>
      <c r="DL297" s="102"/>
      <c r="DM297" s="102"/>
      <c r="DN297" s="102"/>
      <c r="DO297" s="102"/>
      <c r="DP297" s="102"/>
      <c r="DQ297" s="102"/>
      <c r="DR297" s="102"/>
      <c r="DS297" s="102"/>
      <c r="DT297" s="102"/>
      <c r="DU297" s="102"/>
      <c r="DV297" s="102"/>
      <c r="DW297" s="102"/>
      <c r="DX297" s="102"/>
      <c r="DY297" s="102"/>
      <c r="DZ297" s="102"/>
      <c r="EA297" s="102"/>
      <c r="EB297" s="102"/>
      <c r="EC297" s="102"/>
      <c r="ED297" s="102"/>
      <c r="EE297" s="102"/>
      <c r="EF297" s="102"/>
      <c r="EG297" s="102"/>
      <c r="EH297" s="102"/>
      <c r="EI297" s="102"/>
      <c r="EJ297" s="102"/>
      <c r="EK297" s="102"/>
      <c r="EL297" s="102"/>
      <c r="EM297" s="102"/>
      <c r="EN297" s="102"/>
      <c r="EO297" s="102"/>
      <c r="EP297" s="102"/>
      <c r="EQ297" s="102"/>
      <c r="ER297" s="102"/>
      <c r="ES297" s="102"/>
      <c r="ET297" s="102"/>
      <c r="EU297" s="102"/>
      <c r="EV297" s="102"/>
      <c r="EW297" s="102"/>
      <c r="EX297" s="102"/>
      <c r="EY297" s="102"/>
      <c r="EZ297" s="102"/>
      <c r="FA297" s="102"/>
      <c r="FB297" s="102"/>
      <c r="FC297" s="102"/>
      <c r="FD297" s="102"/>
      <c r="FE297" s="102"/>
      <c r="FF297" s="102"/>
      <c r="FG297" s="102"/>
      <c r="FH297" s="102"/>
      <c r="FI297" s="102"/>
      <c r="FJ297" s="102"/>
      <c r="FK297" s="102"/>
      <c r="FL297" s="102"/>
      <c r="FM297" s="102"/>
      <c r="FN297" s="102"/>
      <c r="FO297" s="102"/>
      <c r="FP297" s="102"/>
      <c r="FQ297" s="102"/>
      <c r="FR297" s="102"/>
      <c r="FS297" s="102"/>
      <c r="FT297" s="102"/>
      <c r="FU297" s="102"/>
      <c r="FV297" s="102"/>
      <c r="FW297" s="102"/>
      <c r="FX297" s="102"/>
      <c r="FY297" s="102"/>
      <c r="FZ297" s="102"/>
      <c r="GA297" s="102"/>
      <c r="GB297" s="102"/>
      <c r="GC297" s="102"/>
      <c r="GD297" s="102"/>
      <c r="GE297" s="102"/>
      <c r="GF297" s="102"/>
      <c r="GG297" s="102"/>
      <c r="GH297" s="102"/>
      <c r="GI297" s="102"/>
      <c r="GJ297" s="102"/>
      <c r="GK297" s="102"/>
      <c r="GL297" s="102"/>
      <c r="GM297" s="102"/>
      <c r="GN297" s="102"/>
      <c r="GO297" s="102"/>
      <c r="GP297" s="102"/>
      <c r="GQ297" s="102"/>
      <c r="GR297" s="102"/>
      <c r="GS297" s="102"/>
      <c r="GT297" s="102"/>
      <c r="GU297" s="102"/>
      <c r="GV297" s="102"/>
      <c r="GW297" s="102"/>
      <c r="GX297" s="102"/>
      <c r="GY297" s="102"/>
      <c r="GZ297" s="102"/>
      <c r="HA297" s="102"/>
      <c r="HB297" s="102"/>
      <c r="HC297" s="102"/>
      <c r="HD297" s="102"/>
      <c r="HE297" s="102"/>
      <c r="HF297" s="102"/>
      <c r="HG297" s="102"/>
      <c r="HH297" s="102"/>
      <c r="HI297" s="102"/>
      <c r="HJ297" s="102"/>
      <c r="HK297" s="102"/>
      <c r="HL297" s="102"/>
      <c r="HM297" s="102"/>
      <c r="HN297" s="102"/>
      <c r="HO297" s="102"/>
      <c r="HP297" s="102"/>
      <c r="HQ297" s="102"/>
      <c r="HR297" s="102"/>
      <c r="HS297" s="102"/>
      <c r="HT297" s="102"/>
      <c r="HU297" s="102"/>
      <c r="HV297" s="102"/>
      <c r="HW297" s="102"/>
      <c r="HX297" s="102"/>
      <c r="HY297" s="102"/>
      <c r="HZ297" s="102"/>
      <c r="IA297" s="102"/>
      <c r="IB297" s="102"/>
      <c r="IC297" s="102"/>
      <c r="ID297" s="102"/>
      <c r="IE297" s="102"/>
      <c r="IF297" s="102"/>
      <c r="IG297" s="102"/>
      <c r="IH297" s="102"/>
      <c r="II297" s="102"/>
      <c r="IJ297" s="102"/>
      <c r="IK297" s="102"/>
      <c r="IL297" s="102"/>
      <c r="IM297" s="102"/>
      <c r="IN297" s="102"/>
      <c r="IO297" s="102"/>
      <c r="IP297" s="102"/>
      <c r="IQ297" s="102"/>
      <c r="IR297" s="102"/>
      <c r="IS297" s="102"/>
      <c r="IT297" s="102"/>
      <c r="IU297" s="102"/>
      <c r="IV297" s="102"/>
    </row>
    <row r="298" spans="1:256" x14ac:dyDescent="0.2">
      <c r="A298" s="149" t="s">
        <v>414</v>
      </c>
      <c r="B298" s="87" t="s">
        <v>385</v>
      </c>
      <c r="C298" s="87" t="s">
        <v>215</v>
      </c>
      <c r="D298" s="87" t="s">
        <v>415</v>
      </c>
      <c r="E298" s="87"/>
      <c r="F298" s="113">
        <f>SUM(F299)</f>
        <v>6000</v>
      </c>
      <c r="G298" s="113">
        <f>SUM(G299)</f>
        <v>6000</v>
      </c>
      <c r="I298" s="6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9"/>
      <c r="DY298" s="89"/>
      <c r="DZ298" s="89"/>
      <c r="EA298" s="89"/>
      <c r="EB298" s="89"/>
      <c r="EC298" s="89"/>
      <c r="ED298" s="89"/>
      <c r="EE298" s="89"/>
      <c r="EF298" s="89"/>
      <c r="EG298" s="89"/>
      <c r="EH298" s="89"/>
      <c r="EI298" s="89"/>
      <c r="EJ298" s="89"/>
      <c r="EK298" s="89"/>
      <c r="EL298" s="89"/>
      <c r="EM298" s="89"/>
      <c r="EN298" s="89"/>
      <c r="EO298" s="89"/>
      <c r="EP298" s="89"/>
      <c r="EQ298" s="89"/>
      <c r="ER298" s="89"/>
      <c r="ES298" s="89"/>
      <c r="ET298" s="89"/>
      <c r="EU298" s="89"/>
      <c r="EV298" s="89"/>
      <c r="EW298" s="89"/>
      <c r="EX298" s="89"/>
      <c r="EY298" s="89"/>
      <c r="EZ298" s="89"/>
      <c r="FA298" s="89"/>
      <c r="FB298" s="89"/>
      <c r="FC298" s="89"/>
      <c r="FD298" s="89"/>
      <c r="FE298" s="89"/>
      <c r="FF298" s="89"/>
      <c r="FG298" s="89"/>
      <c r="FH298" s="89"/>
      <c r="FI298" s="89"/>
      <c r="FJ298" s="89"/>
      <c r="FK298" s="89"/>
      <c r="FL298" s="89"/>
      <c r="FM298" s="89"/>
      <c r="FN298" s="89"/>
      <c r="FO298" s="89"/>
      <c r="FP298" s="89"/>
      <c r="FQ298" s="89"/>
      <c r="FR298" s="89"/>
      <c r="FS298" s="89"/>
      <c r="FT298" s="89"/>
      <c r="FU298" s="89"/>
      <c r="FV298" s="89"/>
      <c r="FW298" s="89"/>
      <c r="FX298" s="89"/>
      <c r="FY298" s="89"/>
      <c r="FZ298" s="89"/>
      <c r="GA298" s="89"/>
      <c r="GB298" s="89"/>
      <c r="GC298" s="89"/>
      <c r="GD298" s="89"/>
      <c r="GE298" s="89"/>
      <c r="GF298" s="89"/>
      <c r="GG298" s="89"/>
      <c r="GH298" s="89"/>
      <c r="GI298" s="89"/>
      <c r="GJ298" s="89"/>
      <c r="GK298" s="89"/>
      <c r="GL298" s="89"/>
      <c r="GM298" s="89"/>
      <c r="GN298" s="89"/>
      <c r="GO298" s="89"/>
      <c r="GP298" s="89"/>
      <c r="GQ298" s="89"/>
      <c r="GR298" s="89"/>
      <c r="GS298" s="89"/>
      <c r="GT298" s="89"/>
      <c r="GU298" s="89"/>
      <c r="GV298" s="89"/>
      <c r="GW298" s="89"/>
      <c r="GX298" s="89"/>
      <c r="GY298" s="89"/>
      <c r="GZ298" s="89"/>
      <c r="HA298" s="89"/>
      <c r="HB298" s="89"/>
      <c r="HC298" s="89"/>
      <c r="HD298" s="89"/>
      <c r="HE298" s="89"/>
      <c r="HF298" s="89"/>
      <c r="HG298" s="89"/>
      <c r="HH298" s="89"/>
      <c r="HI298" s="89"/>
      <c r="HJ298" s="89"/>
      <c r="HK298" s="89"/>
      <c r="HL298" s="89"/>
      <c r="HM298" s="89"/>
      <c r="HN298" s="89"/>
      <c r="HO298" s="89"/>
      <c r="HP298" s="89"/>
      <c r="HQ298" s="89"/>
      <c r="HR298" s="89"/>
      <c r="HS298" s="89"/>
      <c r="HT298" s="89"/>
      <c r="HU298" s="89"/>
      <c r="HV298" s="89"/>
      <c r="HW298" s="89"/>
      <c r="HX298" s="89"/>
      <c r="HY298" s="89"/>
      <c r="HZ298" s="89"/>
      <c r="IA298" s="89"/>
      <c r="IB298" s="89"/>
      <c r="IC298" s="89"/>
      <c r="ID298" s="89"/>
      <c r="IE298" s="89"/>
      <c r="IF298" s="89"/>
      <c r="IG298" s="89"/>
      <c r="IH298" s="89"/>
      <c r="II298" s="89"/>
      <c r="IJ298" s="89"/>
      <c r="IK298" s="89"/>
      <c r="IL298" s="89"/>
      <c r="IM298" s="89"/>
      <c r="IN298" s="89"/>
      <c r="IO298" s="89"/>
      <c r="IP298" s="89"/>
      <c r="IQ298" s="89"/>
      <c r="IR298" s="89"/>
      <c r="IS298" s="89"/>
      <c r="IT298" s="89"/>
      <c r="IU298" s="89"/>
      <c r="IV298" s="89"/>
    </row>
    <row r="299" spans="1:256" x14ac:dyDescent="0.2">
      <c r="A299" s="90" t="s">
        <v>358</v>
      </c>
      <c r="B299" s="91" t="s">
        <v>385</v>
      </c>
      <c r="C299" s="91" t="s">
        <v>215</v>
      </c>
      <c r="D299" s="91" t="s">
        <v>415</v>
      </c>
      <c r="E299" s="91" t="s">
        <v>359</v>
      </c>
      <c r="F299" s="124">
        <v>6000</v>
      </c>
      <c r="G299" s="124">
        <v>6000</v>
      </c>
      <c r="I299" s="69"/>
    </row>
    <row r="300" spans="1:256" x14ac:dyDescent="0.2">
      <c r="A300" s="149" t="s">
        <v>416</v>
      </c>
      <c r="B300" s="87" t="s">
        <v>385</v>
      </c>
      <c r="C300" s="87" t="s">
        <v>215</v>
      </c>
      <c r="D300" s="91" t="s">
        <v>417</v>
      </c>
      <c r="E300" s="87"/>
      <c r="F300" s="113">
        <f>SUM(F301)</f>
        <v>5750</v>
      </c>
      <c r="G300" s="113">
        <f>SUM(G301)</f>
        <v>5750</v>
      </c>
      <c r="I300" s="6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  <c r="EB300" s="89"/>
      <c r="EC300" s="89"/>
      <c r="ED300" s="89"/>
      <c r="EE300" s="89"/>
      <c r="EF300" s="89"/>
      <c r="EG300" s="89"/>
      <c r="EH300" s="89"/>
      <c r="EI300" s="89"/>
      <c r="EJ300" s="89"/>
      <c r="EK300" s="89"/>
      <c r="EL300" s="89"/>
      <c r="EM300" s="89"/>
      <c r="EN300" s="89"/>
      <c r="EO300" s="89"/>
      <c r="EP300" s="89"/>
      <c r="EQ300" s="89"/>
      <c r="ER300" s="89"/>
      <c r="ES300" s="89"/>
      <c r="ET300" s="89"/>
      <c r="EU300" s="89"/>
      <c r="EV300" s="89"/>
      <c r="EW300" s="89"/>
      <c r="EX300" s="89"/>
      <c r="EY300" s="89"/>
      <c r="EZ300" s="89"/>
      <c r="FA300" s="89"/>
      <c r="FB300" s="89"/>
      <c r="FC300" s="89"/>
      <c r="FD300" s="89"/>
      <c r="FE300" s="89"/>
      <c r="FF300" s="89"/>
      <c r="FG300" s="89"/>
      <c r="FH300" s="89"/>
      <c r="FI300" s="89"/>
      <c r="FJ300" s="89"/>
      <c r="FK300" s="89"/>
      <c r="FL300" s="89"/>
      <c r="FM300" s="89"/>
      <c r="FN300" s="89"/>
      <c r="FO300" s="89"/>
      <c r="FP300" s="89"/>
      <c r="FQ300" s="89"/>
      <c r="FR300" s="89"/>
      <c r="FS300" s="89"/>
      <c r="FT300" s="89"/>
      <c r="FU300" s="89"/>
      <c r="FV300" s="89"/>
      <c r="FW300" s="89"/>
      <c r="FX300" s="89"/>
      <c r="FY300" s="89"/>
      <c r="FZ300" s="89"/>
      <c r="GA300" s="89"/>
      <c r="GB300" s="89"/>
      <c r="GC300" s="89"/>
      <c r="GD300" s="89"/>
      <c r="GE300" s="89"/>
      <c r="GF300" s="89"/>
      <c r="GG300" s="89"/>
      <c r="GH300" s="89"/>
      <c r="GI300" s="89"/>
      <c r="GJ300" s="89"/>
      <c r="GK300" s="89"/>
      <c r="GL300" s="89"/>
      <c r="GM300" s="89"/>
      <c r="GN300" s="89"/>
      <c r="GO300" s="89"/>
      <c r="GP300" s="89"/>
      <c r="GQ300" s="89"/>
      <c r="GR300" s="89"/>
      <c r="GS300" s="89"/>
      <c r="GT300" s="89"/>
      <c r="GU300" s="89"/>
      <c r="GV300" s="89"/>
      <c r="GW300" s="89"/>
      <c r="GX300" s="89"/>
      <c r="GY300" s="89"/>
      <c r="GZ300" s="89"/>
      <c r="HA300" s="89"/>
      <c r="HB300" s="89"/>
      <c r="HC300" s="89"/>
      <c r="HD300" s="89"/>
      <c r="HE300" s="89"/>
      <c r="HF300" s="89"/>
      <c r="HG300" s="89"/>
      <c r="HH300" s="89"/>
      <c r="HI300" s="89"/>
      <c r="HJ300" s="89"/>
      <c r="HK300" s="89"/>
      <c r="HL300" s="89"/>
      <c r="HM300" s="89"/>
      <c r="HN300" s="89"/>
      <c r="HO300" s="89"/>
      <c r="HP300" s="89"/>
      <c r="HQ300" s="89"/>
      <c r="HR300" s="89"/>
      <c r="HS300" s="89"/>
      <c r="HT300" s="89"/>
      <c r="HU300" s="89"/>
      <c r="HV300" s="89"/>
      <c r="HW300" s="89"/>
      <c r="HX300" s="89"/>
      <c r="HY300" s="89"/>
      <c r="HZ300" s="89"/>
      <c r="IA300" s="89"/>
      <c r="IB300" s="89"/>
      <c r="IC300" s="89"/>
      <c r="ID300" s="89"/>
      <c r="IE300" s="89"/>
      <c r="IF300" s="89"/>
      <c r="IG300" s="89"/>
      <c r="IH300" s="89"/>
      <c r="II300" s="89"/>
      <c r="IJ300" s="89"/>
      <c r="IK300" s="89"/>
      <c r="IL300" s="89"/>
      <c r="IM300" s="89"/>
      <c r="IN300" s="89"/>
      <c r="IO300" s="89"/>
      <c r="IP300" s="89"/>
      <c r="IQ300" s="89"/>
      <c r="IR300" s="89"/>
      <c r="IS300" s="89"/>
      <c r="IT300" s="89"/>
      <c r="IU300" s="89"/>
      <c r="IV300" s="89"/>
    </row>
    <row r="301" spans="1:256" x14ac:dyDescent="0.2">
      <c r="A301" s="86" t="s">
        <v>358</v>
      </c>
      <c r="B301" s="87" t="s">
        <v>385</v>
      </c>
      <c r="C301" s="87" t="s">
        <v>215</v>
      </c>
      <c r="D301" s="87" t="s">
        <v>417</v>
      </c>
      <c r="E301" s="87" t="s">
        <v>359</v>
      </c>
      <c r="F301" s="113">
        <v>5750</v>
      </c>
      <c r="G301" s="113">
        <v>5750</v>
      </c>
      <c r="I301" s="6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89"/>
      <c r="EB301" s="89"/>
      <c r="EC301" s="89"/>
      <c r="ED301" s="89"/>
      <c r="EE301" s="89"/>
      <c r="EF301" s="89"/>
      <c r="EG301" s="89"/>
      <c r="EH301" s="89"/>
      <c r="EI301" s="89"/>
      <c r="EJ301" s="89"/>
      <c r="EK301" s="89"/>
      <c r="EL301" s="89"/>
      <c r="EM301" s="89"/>
      <c r="EN301" s="89"/>
      <c r="EO301" s="89"/>
      <c r="EP301" s="89"/>
      <c r="EQ301" s="89"/>
      <c r="ER301" s="89"/>
      <c r="ES301" s="89"/>
      <c r="ET301" s="89"/>
      <c r="EU301" s="89"/>
      <c r="EV301" s="89"/>
      <c r="EW301" s="89"/>
      <c r="EX301" s="89"/>
      <c r="EY301" s="89"/>
      <c r="EZ301" s="89"/>
      <c r="FA301" s="89"/>
      <c r="FB301" s="89"/>
      <c r="FC301" s="89"/>
      <c r="FD301" s="89"/>
      <c r="FE301" s="89"/>
      <c r="FF301" s="89"/>
      <c r="FG301" s="89"/>
      <c r="FH301" s="89"/>
      <c r="FI301" s="89"/>
      <c r="FJ301" s="89"/>
      <c r="FK301" s="89"/>
      <c r="FL301" s="89"/>
      <c r="FM301" s="89"/>
      <c r="FN301" s="89"/>
      <c r="FO301" s="89"/>
      <c r="FP301" s="89"/>
      <c r="FQ301" s="89"/>
      <c r="FR301" s="89"/>
      <c r="FS301" s="89"/>
      <c r="FT301" s="89"/>
      <c r="FU301" s="89"/>
      <c r="FV301" s="89"/>
      <c r="FW301" s="89"/>
      <c r="FX301" s="89"/>
      <c r="FY301" s="89"/>
      <c r="FZ301" s="89"/>
      <c r="GA301" s="89"/>
      <c r="GB301" s="89"/>
      <c r="GC301" s="89"/>
      <c r="GD301" s="89"/>
      <c r="GE301" s="89"/>
      <c r="GF301" s="89"/>
      <c r="GG301" s="89"/>
      <c r="GH301" s="89"/>
      <c r="GI301" s="89"/>
      <c r="GJ301" s="89"/>
      <c r="GK301" s="89"/>
      <c r="GL301" s="89"/>
      <c r="GM301" s="89"/>
      <c r="GN301" s="89"/>
      <c r="GO301" s="89"/>
      <c r="GP301" s="89"/>
      <c r="GQ301" s="89"/>
      <c r="GR301" s="89"/>
      <c r="GS301" s="89"/>
      <c r="GT301" s="89"/>
      <c r="GU301" s="89"/>
      <c r="GV301" s="89"/>
      <c r="GW301" s="89"/>
      <c r="GX301" s="89"/>
      <c r="GY301" s="89"/>
      <c r="GZ301" s="89"/>
      <c r="HA301" s="89"/>
      <c r="HB301" s="89"/>
      <c r="HC301" s="89"/>
      <c r="HD301" s="89"/>
      <c r="HE301" s="89"/>
      <c r="HF301" s="89"/>
      <c r="HG301" s="89"/>
      <c r="HH301" s="89"/>
      <c r="HI301" s="89"/>
      <c r="HJ301" s="89"/>
      <c r="HK301" s="89"/>
      <c r="HL301" s="89"/>
      <c r="HM301" s="89"/>
      <c r="HN301" s="89"/>
      <c r="HO301" s="89"/>
      <c r="HP301" s="89"/>
      <c r="HQ301" s="89"/>
      <c r="HR301" s="89"/>
      <c r="HS301" s="89"/>
      <c r="HT301" s="89"/>
      <c r="HU301" s="89"/>
      <c r="HV301" s="89"/>
      <c r="HW301" s="89"/>
      <c r="HX301" s="89"/>
      <c r="HY301" s="89"/>
      <c r="HZ301" s="89"/>
      <c r="IA301" s="89"/>
      <c r="IB301" s="89"/>
      <c r="IC301" s="89"/>
      <c r="ID301" s="89"/>
      <c r="IE301" s="89"/>
      <c r="IF301" s="89"/>
      <c r="IG301" s="89"/>
      <c r="IH301" s="89"/>
      <c r="II301" s="89"/>
      <c r="IJ301" s="89"/>
      <c r="IK301" s="89"/>
      <c r="IL301" s="89"/>
      <c r="IM301" s="89"/>
      <c r="IN301" s="89"/>
      <c r="IO301" s="89"/>
      <c r="IP301" s="89"/>
      <c r="IQ301" s="89"/>
      <c r="IR301" s="89"/>
      <c r="IS301" s="89"/>
      <c r="IT301" s="89"/>
      <c r="IU301" s="89"/>
      <c r="IV301" s="89"/>
    </row>
    <row r="302" spans="1:256" x14ac:dyDescent="0.2">
      <c r="A302" s="149" t="s">
        <v>414</v>
      </c>
      <c r="B302" s="87" t="s">
        <v>385</v>
      </c>
      <c r="C302" s="87" t="s">
        <v>215</v>
      </c>
      <c r="D302" s="91" t="s">
        <v>418</v>
      </c>
      <c r="E302" s="87"/>
      <c r="F302" s="113">
        <f>SUM(F303)</f>
        <v>11495</v>
      </c>
      <c r="G302" s="113">
        <f>SUM(G303)</f>
        <v>11643</v>
      </c>
      <c r="I302" s="6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9"/>
      <c r="EK302" s="89"/>
      <c r="EL302" s="89"/>
      <c r="EM302" s="89"/>
      <c r="EN302" s="89"/>
      <c r="EO302" s="89"/>
      <c r="EP302" s="89"/>
      <c r="EQ302" s="89"/>
      <c r="ER302" s="89"/>
      <c r="ES302" s="89"/>
      <c r="ET302" s="89"/>
      <c r="EU302" s="89"/>
      <c r="EV302" s="89"/>
      <c r="EW302" s="89"/>
      <c r="EX302" s="89"/>
      <c r="EY302" s="89"/>
      <c r="EZ302" s="89"/>
      <c r="FA302" s="89"/>
      <c r="FB302" s="89"/>
      <c r="FC302" s="89"/>
      <c r="FD302" s="89"/>
      <c r="FE302" s="89"/>
      <c r="FF302" s="89"/>
      <c r="FG302" s="89"/>
      <c r="FH302" s="89"/>
      <c r="FI302" s="89"/>
      <c r="FJ302" s="89"/>
      <c r="FK302" s="89"/>
      <c r="FL302" s="89"/>
      <c r="FM302" s="89"/>
      <c r="FN302" s="89"/>
      <c r="FO302" s="89"/>
      <c r="FP302" s="89"/>
      <c r="FQ302" s="89"/>
      <c r="FR302" s="89"/>
      <c r="FS302" s="89"/>
      <c r="FT302" s="89"/>
      <c r="FU302" s="89"/>
      <c r="FV302" s="89"/>
      <c r="FW302" s="89"/>
      <c r="FX302" s="89"/>
      <c r="FY302" s="89"/>
      <c r="FZ302" s="89"/>
      <c r="GA302" s="89"/>
      <c r="GB302" s="89"/>
      <c r="GC302" s="89"/>
      <c r="GD302" s="89"/>
      <c r="GE302" s="89"/>
      <c r="GF302" s="89"/>
      <c r="GG302" s="89"/>
      <c r="GH302" s="89"/>
      <c r="GI302" s="89"/>
      <c r="GJ302" s="89"/>
      <c r="GK302" s="89"/>
      <c r="GL302" s="89"/>
      <c r="GM302" s="89"/>
      <c r="GN302" s="89"/>
      <c r="GO302" s="89"/>
      <c r="GP302" s="89"/>
      <c r="GQ302" s="89"/>
      <c r="GR302" s="89"/>
      <c r="GS302" s="89"/>
      <c r="GT302" s="89"/>
      <c r="GU302" s="89"/>
      <c r="GV302" s="89"/>
      <c r="GW302" s="89"/>
      <c r="GX302" s="89"/>
      <c r="GY302" s="89"/>
      <c r="GZ302" s="89"/>
      <c r="HA302" s="89"/>
      <c r="HB302" s="89"/>
      <c r="HC302" s="89"/>
      <c r="HD302" s="89"/>
      <c r="HE302" s="89"/>
      <c r="HF302" s="89"/>
      <c r="HG302" s="89"/>
      <c r="HH302" s="89"/>
      <c r="HI302" s="89"/>
      <c r="HJ302" s="89"/>
      <c r="HK302" s="89"/>
      <c r="HL302" s="89"/>
      <c r="HM302" s="89"/>
      <c r="HN302" s="89"/>
      <c r="HO302" s="89"/>
      <c r="HP302" s="89"/>
      <c r="HQ302" s="89"/>
      <c r="HR302" s="89"/>
      <c r="HS302" s="89"/>
      <c r="HT302" s="89"/>
      <c r="HU302" s="89"/>
      <c r="HV302" s="89"/>
      <c r="HW302" s="89"/>
      <c r="HX302" s="89"/>
      <c r="HY302" s="89"/>
      <c r="HZ302" s="89"/>
      <c r="IA302" s="89"/>
      <c r="IB302" s="89"/>
      <c r="IC302" s="89"/>
      <c r="ID302" s="89"/>
      <c r="IE302" s="89"/>
      <c r="IF302" s="89"/>
      <c r="IG302" s="89"/>
      <c r="IH302" s="89"/>
      <c r="II302" s="89"/>
      <c r="IJ302" s="89"/>
      <c r="IK302" s="89"/>
      <c r="IL302" s="89"/>
      <c r="IM302" s="89"/>
      <c r="IN302" s="89"/>
      <c r="IO302" s="89"/>
      <c r="IP302" s="89"/>
      <c r="IQ302" s="89"/>
      <c r="IR302" s="89"/>
      <c r="IS302" s="89"/>
      <c r="IT302" s="89"/>
      <c r="IU302" s="89"/>
      <c r="IV302" s="89"/>
    </row>
    <row r="303" spans="1:256" x14ac:dyDescent="0.2">
      <c r="A303" s="86" t="s">
        <v>358</v>
      </c>
      <c r="B303" s="91" t="s">
        <v>385</v>
      </c>
      <c r="C303" s="91" t="s">
        <v>215</v>
      </c>
      <c r="D303" s="91" t="s">
        <v>418</v>
      </c>
      <c r="E303" s="91" t="s">
        <v>359</v>
      </c>
      <c r="F303" s="124">
        <v>11495</v>
      </c>
      <c r="G303" s="124">
        <v>11643</v>
      </c>
      <c r="I303" s="69"/>
    </row>
    <row r="304" spans="1:256" ht="63.75" x14ac:dyDescent="0.2">
      <c r="A304" s="90" t="s">
        <v>407</v>
      </c>
      <c r="B304" s="91" t="s">
        <v>385</v>
      </c>
      <c r="C304" s="91" t="s">
        <v>215</v>
      </c>
      <c r="D304" s="91" t="s">
        <v>408</v>
      </c>
      <c r="E304" s="91"/>
      <c r="F304" s="124">
        <f>SUM(F305)</f>
        <v>11025</v>
      </c>
      <c r="G304" s="124">
        <f>SUM(G305)</f>
        <v>10647</v>
      </c>
      <c r="I304" s="69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  <c r="BV304" s="118"/>
      <c r="BW304" s="118"/>
      <c r="BX304" s="118"/>
      <c r="BY304" s="118"/>
      <c r="BZ304" s="118"/>
      <c r="CA304" s="118"/>
      <c r="CB304" s="118"/>
      <c r="CC304" s="118"/>
      <c r="CD304" s="118"/>
      <c r="CE304" s="118"/>
      <c r="CF304" s="118"/>
      <c r="CG304" s="118"/>
      <c r="CH304" s="118"/>
      <c r="CI304" s="118"/>
      <c r="CJ304" s="118"/>
      <c r="CK304" s="118"/>
      <c r="CL304" s="118"/>
      <c r="CM304" s="118"/>
      <c r="CN304" s="118"/>
      <c r="CO304" s="118"/>
      <c r="CP304" s="118"/>
      <c r="CQ304" s="118"/>
      <c r="CR304" s="118"/>
      <c r="CS304" s="118"/>
      <c r="CT304" s="118"/>
      <c r="CU304" s="118"/>
      <c r="CV304" s="118"/>
      <c r="CW304" s="118"/>
      <c r="CX304" s="118"/>
      <c r="CY304" s="118"/>
      <c r="CZ304" s="118"/>
      <c r="DA304" s="118"/>
      <c r="DB304" s="118"/>
      <c r="DC304" s="118"/>
      <c r="DD304" s="118"/>
      <c r="DE304" s="118"/>
      <c r="DF304" s="118"/>
      <c r="DG304" s="118"/>
      <c r="DH304" s="118"/>
      <c r="DI304" s="118"/>
      <c r="DJ304" s="118"/>
      <c r="DK304" s="118"/>
      <c r="DL304" s="118"/>
      <c r="DM304" s="118"/>
      <c r="DN304" s="118"/>
      <c r="DO304" s="118"/>
      <c r="DP304" s="118"/>
      <c r="DQ304" s="118"/>
      <c r="DR304" s="118"/>
      <c r="DS304" s="118"/>
      <c r="DT304" s="118"/>
      <c r="DU304" s="118"/>
      <c r="DV304" s="118"/>
      <c r="DW304" s="118"/>
      <c r="DX304" s="118"/>
      <c r="DY304" s="118"/>
      <c r="DZ304" s="118"/>
      <c r="EA304" s="118"/>
      <c r="EB304" s="118"/>
      <c r="EC304" s="118"/>
      <c r="ED304" s="118"/>
      <c r="EE304" s="118"/>
      <c r="EF304" s="118"/>
      <c r="EG304" s="118"/>
      <c r="EH304" s="118"/>
      <c r="EI304" s="118"/>
      <c r="EJ304" s="118"/>
      <c r="EK304" s="118"/>
      <c r="EL304" s="118"/>
      <c r="EM304" s="118"/>
      <c r="EN304" s="118"/>
      <c r="EO304" s="118"/>
      <c r="EP304" s="118"/>
      <c r="EQ304" s="118"/>
      <c r="ER304" s="118"/>
      <c r="ES304" s="118"/>
      <c r="ET304" s="118"/>
      <c r="EU304" s="118"/>
      <c r="EV304" s="118"/>
      <c r="EW304" s="118"/>
      <c r="EX304" s="118"/>
      <c r="EY304" s="118"/>
      <c r="EZ304" s="118"/>
      <c r="FA304" s="118"/>
      <c r="FB304" s="118"/>
      <c r="FC304" s="118"/>
      <c r="FD304" s="118"/>
      <c r="FE304" s="118"/>
      <c r="FF304" s="118"/>
      <c r="FG304" s="118"/>
      <c r="FH304" s="118"/>
      <c r="FI304" s="118"/>
      <c r="FJ304" s="118"/>
      <c r="FK304" s="118"/>
      <c r="FL304" s="118"/>
      <c r="FM304" s="118"/>
      <c r="FN304" s="118"/>
      <c r="FO304" s="118"/>
      <c r="FP304" s="118"/>
      <c r="FQ304" s="118"/>
      <c r="FR304" s="118"/>
      <c r="FS304" s="118"/>
      <c r="FT304" s="118"/>
      <c r="FU304" s="118"/>
      <c r="FV304" s="118"/>
      <c r="FW304" s="118"/>
      <c r="FX304" s="118"/>
      <c r="FY304" s="118"/>
      <c r="FZ304" s="118"/>
      <c r="GA304" s="118"/>
      <c r="GB304" s="118"/>
      <c r="GC304" s="118"/>
      <c r="GD304" s="118"/>
      <c r="GE304" s="118"/>
      <c r="GF304" s="118"/>
      <c r="GG304" s="118"/>
      <c r="GH304" s="118"/>
      <c r="GI304" s="118"/>
      <c r="GJ304" s="118"/>
      <c r="GK304" s="118"/>
      <c r="GL304" s="118"/>
      <c r="GM304" s="118"/>
      <c r="GN304" s="118"/>
      <c r="GO304" s="118"/>
      <c r="GP304" s="118"/>
      <c r="GQ304" s="118"/>
      <c r="GR304" s="118"/>
      <c r="GS304" s="118"/>
      <c r="GT304" s="118"/>
      <c r="GU304" s="118"/>
      <c r="GV304" s="118"/>
      <c r="GW304" s="118"/>
      <c r="GX304" s="118"/>
      <c r="GY304" s="118"/>
      <c r="GZ304" s="118"/>
      <c r="HA304" s="118"/>
      <c r="HB304" s="118"/>
      <c r="HC304" s="118"/>
      <c r="HD304" s="118"/>
      <c r="HE304" s="118"/>
      <c r="HF304" s="118"/>
      <c r="HG304" s="118"/>
      <c r="HH304" s="118"/>
      <c r="HI304" s="118"/>
      <c r="HJ304" s="118"/>
      <c r="HK304" s="118"/>
      <c r="HL304" s="118"/>
      <c r="HM304" s="118"/>
      <c r="HN304" s="118"/>
      <c r="HO304" s="118"/>
      <c r="HP304" s="118"/>
      <c r="HQ304" s="118"/>
      <c r="HR304" s="118"/>
      <c r="HS304" s="118"/>
      <c r="HT304" s="118"/>
      <c r="HU304" s="118"/>
      <c r="HV304" s="118"/>
      <c r="HW304" s="118"/>
      <c r="HX304" s="118"/>
      <c r="HY304" s="118"/>
      <c r="HZ304" s="118"/>
      <c r="IA304" s="118"/>
      <c r="IB304" s="118"/>
      <c r="IC304" s="118"/>
      <c r="ID304" s="118"/>
      <c r="IE304" s="118"/>
      <c r="IF304" s="118"/>
      <c r="IG304" s="118"/>
      <c r="IH304" s="118"/>
      <c r="II304" s="118"/>
      <c r="IJ304" s="118"/>
      <c r="IK304" s="118"/>
      <c r="IL304" s="118"/>
      <c r="IM304" s="118"/>
      <c r="IN304" s="118"/>
      <c r="IO304" s="118"/>
      <c r="IP304" s="118"/>
      <c r="IQ304" s="118"/>
      <c r="IR304" s="118"/>
      <c r="IS304" s="118"/>
      <c r="IT304" s="118"/>
      <c r="IU304" s="118"/>
      <c r="IV304" s="118"/>
    </row>
    <row r="305" spans="1:256" x14ac:dyDescent="0.2">
      <c r="A305" s="86" t="s">
        <v>358</v>
      </c>
      <c r="B305" s="87" t="s">
        <v>385</v>
      </c>
      <c r="C305" s="87" t="s">
        <v>215</v>
      </c>
      <c r="D305" s="87" t="s">
        <v>408</v>
      </c>
      <c r="E305" s="87" t="s">
        <v>359</v>
      </c>
      <c r="F305" s="113">
        <v>11025</v>
      </c>
      <c r="G305" s="113">
        <v>10647</v>
      </c>
      <c r="I305" s="6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  <c r="CZ305" s="119"/>
      <c r="DA305" s="119"/>
      <c r="DB305" s="119"/>
      <c r="DC305" s="119"/>
      <c r="DD305" s="119"/>
      <c r="DE305" s="119"/>
      <c r="DF305" s="119"/>
      <c r="DG305" s="119"/>
      <c r="DH305" s="119"/>
      <c r="DI305" s="119"/>
      <c r="DJ305" s="119"/>
      <c r="DK305" s="119"/>
      <c r="DL305" s="119"/>
      <c r="DM305" s="119"/>
      <c r="DN305" s="119"/>
      <c r="DO305" s="119"/>
      <c r="DP305" s="119"/>
      <c r="DQ305" s="119"/>
      <c r="DR305" s="119"/>
      <c r="DS305" s="119"/>
      <c r="DT305" s="119"/>
      <c r="DU305" s="119"/>
      <c r="DV305" s="119"/>
      <c r="DW305" s="119"/>
      <c r="DX305" s="119"/>
      <c r="DY305" s="119"/>
      <c r="DZ305" s="119"/>
      <c r="EA305" s="119"/>
      <c r="EB305" s="119"/>
      <c r="EC305" s="119"/>
      <c r="ED305" s="119"/>
      <c r="EE305" s="119"/>
      <c r="EF305" s="119"/>
      <c r="EG305" s="119"/>
      <c r="EH305" s="119"/>
      <c r="EI305" s="119"/>
      <c r="EJ305" s="119"/>
      <c r="EK305" s="119"/>
      <c r="EL305" s="119"/>
      <c r="EM305" s="119"/>
      <c r="EN305" s="119"/>
      <c r="EO305" s="119"/>
      <c r="EP305" s="119"/>
      <c r="EQ305" s="119"/>
      <c r="ER305" s="119"/>
      <c r="ES305" s="119"/>
      <c r="ET305" s="119"/>
      <c r="EU305" s="119"/>
      <c r="EV305" s="119"/>
      <c r="EW305" s="119"/>
      <c r="EX305" s="119"/>
      <c r="EY305" s="119"/>
      <c r="EZ305" s="119"/>
      <c r="FA305" s="119"/>
      <c r="FB305" s="119"/>
      <c r="FC305" s="119"/>
      <c r="FD305" s="119"/>
      <c r="FE305" s="119"/>
      <c r="FF305" s="119"/>
      <c r="FG305" s="119"/>
      <c r="FH305" s="119"/>
      <c r="FI305" s="119"/>
      <c r="FJ305" s="119"/>
      <c r="FK305" s="119"/>
      <c r="FL305" s="119"/>
      <c r="FM305" s="119"/>
      <c r="FN305" s="119"/>
      <c r="FO305" s="119"/>
      <c r="FP305" s="119"/>
      <c r="FQ305" s="119"/>
      <c r="FR305" s="119"/>
      <c r="FS305" s="119"/>
      <c r="FT305" s="119"/>
      <c r="FU305" s="119"/>
      <c r="FV305" s="119"/>
      <c r="FW305" s="119"/>
      <c r="FX305" s="119"/>
      <c r="FY305" s="119"/>
      <c r="FZ305" s="119"/>
      <c r="GA305" s="119"/>
      <c r="GB305" s="119"/>
      <c r="GC305" s="119"/>
      <c r="GD305" s="119"/>
      <c r="GE305" s="119"/>
      <c r="GF305" s="119"/>
      <c r="GG305" s="119"/>
      <c r="GH305" s="119"/>
      <c r="GI305" s="119"/>
      <c r="GJ305" s="119"/>
      <c r="GK305" s="119"/>
      <c r="GL305" s="119"/>
      <c r="GM305" s="119"/>
      <c r="GN305" s="119"/>
      <c r="GO305" s="119"/>
      <c r="GP305" s="119"/>
      <c r="GQ305" s="119"/>
      <c r="GR305" s="119"/>
      <c r="GS305" s="119"/>
      <c r="GT305" s="119"/>
      <c r="GU305" s="119"/>
      <c r="GV305" s="119"/>
      <c r="GW305" s="119"/>
      <c r="GX305" s="119"/>
      <c r="GY305" s="119"/>
      <c r="GZ305" s="119"/>
      <c r="HA305" s="119"/>
      <c r="HB305" s="119"/>
      <c r="HC305" s="119"/>
      <c r="HD305" s="119"/>
      <c r="HE305" s="119"/>
      <c r="HF305" s="119"/>
      <c r="HG305" s="119"/>
      <c r="HH305" s="119"/>
      <c r="HI305" s="119"/>
      <c r="HJ305" s="119"/>
      <c r="HK305" s="119"/>
      <c r="HL305" s="119"/>
      <c r="HM305" s="119"/>
      <c r="HN305" s="119"/>
      <c r="HO305" s="119"/>
      <c r="HP305" s="119"/>
      <c r="HQ305" s="119"/>
      <c r="HR305" s="119"/>
      <c r="HS305" s="119"/>
      <c r="HT305" s="119"/>
      <c r="HU305" s="119"/>
      <c r="HV305" s="119"/>
      <c r="HW305" s="119"/>
      <c r="HX305" s="119"/>
      <c r="HY305" s="119"/>
      <c r="HZ305" s="119"/>
      <c r="IA305" s="119"/>
      <c r="IB305" s="119"/>
      <c r="IC305" s="119"/>
      <c r="ID305" s="119"/>
      <c r="IE305" s="119"/>
      <c r="IF305" s="119"/>
      <c r="IG305" s="119"/>
      <c r="IH305" s="119"/>
      <c r="II305" s="119"/>
      <c r="IJ305" s="119"/>
      <c r="IK305" s="119"/>
      <c r="IL305" s="119"/>
      <c r="IM305" s="119"/>
      <c r="IN305" s="119"/>
      <c r="IO305" s="119"/>
      <c r="IP305" s="119"/>
      <c r="IQ305" s="119"/>
      <c r="IR305" s="119"/>
      <c r="IS305" s="119"/>
      <c r="IT305" s="119"/>
      <c r="IU305" s="119"/>
      <c r="IV305" s="119"/>
    </row>
    <row r="306" spans="1:256" ht="31.5" x14ac:dyDescent="0.25">
      <c r="A306" s="77" t="s">
        <v>419</v>
      </c>
      <c r="B306" s="108" t="s">
        <v>385</v>
      </c>
      <c r="C306" s="108" t="s">
        <v>331</v>
      </c>
      <c r="D306" s="108"/>
      <c r="E306" s="108"/>
      <c r="F306" s="109">
        <f>SUM(F307)</f>
        <v>6968.6600000000008</v>
      </c>
      <c r="G306" s="109">
        <f>SUM(G307)</f>
        <v>6354.99</v>
      </c>
      <c r="I306" s="69"/>
    </row>
    <row r="307" spans="1:256" ht="25.5" x14ac:dyDescent="0.2">
      <c r="A307" s="104" t="s">
        <v>241</v>
      </c>
      <c r="B307" s="105" t="s">
        <v>385</v>
      </c>
      <c r="C307" s="105" t="s">
        <v>331</v>
      </c>
      <c r="D307" s="105"/>
      <c r="E307" s="105"/>
      <c r="F307" s="82">
        <f>SUM(F308+F317+F311)</f>
        <v>6968.6600000000008</v>
      </c>
      <c r="G307" s="82">
        <f>SUM(G308+G317+G311)</f>
        <v>6354.99</v>
      </c>
      <c r="I307" s="69"/>
    </row>
    <row r="308" spans="1:256" x14ac:dyDescent="0.2">
      <c r="A308" s="90" t="s">
        <v>211</v>
      </c>
      <c r="B308" s="98" t="s">
        <v>385</v>
      </c>
      <c r="C308" s="98" t="s">
        <v>331</v>
      </c>
      <c r="D308" s="98"/>
      <c r="E308" s="98"/>
      <c r="F308" s="92">
        <f>SUM(F314+F309)</f>
        <v>2831.9100000000003</v>
      </c>
      <c r="G308" s="92">
        <f>SUM(G314+G309)</f>
        <v>2468.52</v>
      </c>
      <c r="I308" s="69"/>
    </row>
    <row r="309" spans="1:256" ht="38.25" x14ac:dyDescent="0.2">
      <c r="A309" s="86" t="s">
        <v>420</v>
      </c>
      <c r="B309" s="103" t="s">
        <v>385</v>
      </c>
      <c r="C309" s="103" t="s">
        <v>331</v>
      </c>
      <c r="D309" s="103" t="s">
        <v>421</v>
      </c>
      <c r="E309" s="103"/>
      <c r="F309" s="88">
        <f>SUM(F310)</f>
        <v>250</v>
      </c>
      <c r="G309" s="88">
        <f>SUM(G310)</f>
        <v>250</v>
      </c>
      <c r="I309" s="6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89"/>
      <c r="EK309" s="89"/>
      <c r="EL309" s="89"/>
      <c r="EM309" s="89"/>
      <c r="EN309" s="89"/>
      <c r="EO309" s="89"/>
      <c r="EP309" s="89"/>
      <c r="EQ309" s="89"/>
      <c r="ER309" s="89"/>
      <c r="ES309" s="89"/>
      <c r="ET309" s="89"/>
      <c r="EU309" s="89"/>
      <c r="EV309" s="89"/>
      <c r="EW309" s="89"/>
      <c r="EX309" s="89"/>
      <c r="EY309" s="89"/>
      <c r="EZ309" s="89"/>
      <c r="FA309" s="89"/>
      <c r="FB309" s="89"/>
      <c r="FC309" s="89"/>
      <c r="FD309" s="89"/>
      <c r="FE309" s="89"/>
      <c r="FF309" s="89"/>
      <c r="FG309" s="89"/>
      <c r="FH309" s="89"/>
      <c r="FI309" s="89"/>
      <c r="FJ309" s="89"/>
      <c r="FK309" s="89"/>
      <c r="FL309" s="89"/>
      <c r="FM309" s="89"/>
      <c r="FN309" s="89"/>
      <c r="FO309" s="89"/>
      <c r="FP309" s="89"/>
      <c r="FQ309" s="89"/>
      <c r="FR309" s="89"/>
      <c r="FS309" s="89"/>
      <c r="FT309" s="89"/>
      <c r="FU309" s="89"/>
      <c r="FV309" s="89"/>
      <c r="FW309" s="89"/>
      <c r="FX309" s="89"/>
      <c r="FY309" s="89"/>
      <c r="FZ309" s="89"/>
      <c r="GA309" s="89"/>
      <c r="GB309" s="89"/>
      <c r="GC309" s="89"/>
      <c r="GD309" s="89"/>
      <c r="GE309" s="89"/>
      <c r="GF309" s="89"/>
      <c r="GG309" s="89"/>
      <c r="GH309" s="89"/>
      <c r="GI309" s="89"/>
      <c r="GJ309" s="89"/>
      <c r="GK309" s="89"/>
      <c r="GL309" s="89"/>
      <c r="GM309" s="89"/>
      <c r="GN309" s="89"/>
      <c r="GO309" s="89"/>
      <c r="GP309" s="89"/>
      <c r="GQ309" s="89"/>
      <c r="GR309" s="89"/>
      <c r="GS309" s="89"/>
      <c r="GT309" s="89"/>
      <c r="GU309" s="89"/>
      <c r="GV309" s="89"/>
      <c r="GW309" s="89"/>
      <c r="GX309" s="89"/>
      <c r="GY309" s="89"/>
      <c r="GZ309" s="89"/>
      <c r="HA309" s="89"/>
      <c r="HB309" s="89"/>
      <c r="HC309" s="89"/>
      <c r="HD309" s="89"/>
      <c r="HE309" s="89"/>
      <c r="HF309" s="89"/>
      <c r="HG309" s="89"/>
      <c r="HH309" s="89"/>
      <c r="HI309" s="89"/>
      <c r="HJ309" s="89"/>
      <c r="HK309" s="89"/>
      <c r="HL309" s="89"/>
      <c r="HM309" s="89"/>
      <c r="HN309" s="89"/>
      <c r="HO309" s="89"/>
      <c r="HP309" s="89"/>
      <c r="HQ309" s="89"/>
      <c r="HR309" s="89"/>
      <c r="HS309" s="89"/>
      <c r="HT309" s="89"/>
      <c r="HU309" s="89"/>
      <c r="HV309" s="89"/>
      <c r="HW309" s="89"/>
      <c r="HX309" s="89"/>
      <c r="HY309" s="89"/>
      <c r="HZ309" s="89"/>
      <c r="IA309" s="89"/>
      <c r="IB309" s="89"/>
      <c r="IC309" s="89"/>
      <c r="ID309" s="89"/>
      <c r="IE309" s="89"/>
      <c r="IF309" s="89"/>
      <c r="IG309" s="89"/>
      <c r="IH309" s="89"/>
      <c r="II309" s="89"/>
      <c r="IJ309" s="89"/>
      <c r="IK309" s="89"/>
      <c r="IL309" s="89"/>
      <c r="IM309" s="89"/>
      <c r="IN309" s="89"/>
      <c r="IO309" s="89"/>
      <c r="IP309" s="89"/>
      <c r="IQ309" s="89"/>
      <c r="IR309" s="89"/>
      <c r="IS309" s="89"/>
      <c r="IT309" s="89"/>
      <c r="IU309" s="89"/>
      <c r="IV309" s="89"/>
    </row>
    <row r="310" spans="1:256" ht="25.5" x14ac:dyDescent="0.2">
      <c r="A310" s="90" t="s">
        <v>220</v>
      </c>
      <c r="B310" s="98" t="s">
        <v>385</v>
      </c>
      <c r="C310" s="98" t="s">
        <v>331</v>
      </c>
      <c r="D310" s="98" t="s">
        <v>421</v>
      </c>
      <c r="E310" s="91" t="s">
        <v>213</v>
      </c>
      <c r="F310" s="92">
        <v>250</v>
      </c>
      <c r="G310" s="92">
        <v>250</v>
      </c>
      <c r="I310" s="69"/>
    </row>
    <row r="311" spans="1:256" ht="38.25" x14ac:dyDescent="0.2">
      <c r="A311" s="86" t="s">
        <v>422</v>
      </c>
      <c r="B311" s="98" t="s">
        <v>385</v>
      </c>
      <c r="C311" s="98" t="s">
        <v>331</v>
      </c>
      <c r="D311" s="103" t="s">
        <v>423</v>
      </c>
      <c r="E311" s="98"/>
      <c r="F311" s="92">
        <f>SUM(F312+F313)</f>
        <v>2836.34</v>
      </c>
      <c r="G311" s="92">
        <f>SUM(G312+G313)</f>
        <v>2715.3900000000003</v>
      </c>
      <c r="I311" s="69"/>
    </row>
    <row r="312" spans="1:256" ht="57.75" customHeight="1" x14ac:dyDescent="0.2">
      <c r="A312" s="90" t="s">
        <v>206</v>
      </c>
      <c r="B312" s="91" t="s">
        <v>385</v>
      </c>
      <c r="C312" s="91" t="s">
        <v>331</v>
      </c>
      <c r="D312" s="98" t="s">
        <v>423</v>
      </c>
      <c r="E312" s="91" t="s">
        <v>207</v>
      </c>
      <c r="F312" s="92">
        <v>2537.8000000000002</v>
      </c>
      <c r="G312" s="92">
        <v>2517.8000000000002</v>
      </c>
      <c r="I312" s="69"/>
    </row>
    <row r="313" spans="1:256" ht="25.5" x14ac:dyDescent="0.2">
      <c r="A313" s="90" t="s">
        <v>220</v>
      </c>
      <c r="B313" s="91" t="s">
        <v>385</v>
      </c>
      <c r="C313" s="91" t="s">
        <v>331</v>
      </c>
      <c r="D313" s="98" t="s">
        <v>423</v>
      </c>
      <c r="E313" s="91" t="s">
        <v>213</v>
      </c>
      <c r="F313" s="92">
        <v>298.54000000000002</v>
      </c>
      <c r="G313" s="92">
        <v>197.59</v>
      </c>
      <c r="I313" s="69"/>
    </row>
    <row r="314" spans="1:256" ht="38.25" x14ac:dyDescent="0.2">
      <c r="A314" s="86" t="s">
        <v>424</v>
      </c>
      <c r="B314" s="103" t="s">
        <v>385</v>
      </c>
      <c r="C314" s="103" t="s">
        <v>331</v>
      </c>
      <c r="D314" s="103" t="s">
        <v>425</v>
      </c>
      <c r="E314" s="103"/>
      <c r="F314" s="88">
        <f>SUM(F315+F316)</f>
        <v>2581.9100000000003</v>
      </c>
      <c r="G314" s="88">
        <f>SUM(G315+G316)</f>
        <v>2218.52</v>
      </c>
      <c r="I314" s="69"/>
    </row>
    <row r="315" spans="1:256" ht="52.5" customHeight="1" x14ac:dyDescent="0.2">
      <c r="A315" s="90" t="s">
        <v>206</v>
      </c>
      <c r="B315" s="98" t="s">
        <v>385</v>
      </c>
      <c r="C315" s="98" t="s">
        <v>331</v>
      </c>
      <c r="D315" s="98" t="s">
        <v>425</v>
      </c>
      <c r="E315" s="91" t="s">
        <v>207</v>
      </c>
      <c r="F315" s="92">
        <v>2573.34</v>
      </c>
      <c r="G315" s="92">
        <v>2216.8000000000002</v>
      </c>
      <c r="I315" s="69"/>
    </row>
    <row r="316" spans="1:256" ht="25.5" x14ac:dyDescent="0.2">
      <c r="A316" s="86" t="s">
        <v>220</v>
      </c>
      <c r="B316" s="103" t="s">
        <v>385</v>
      </c>
      <c r="C316" s="103" t="s">
        <v>331</v>
      </c>
      <c r="D316" s="103" t="s">
        <v>425</v>
      </c>
      <c r="E316" s="87" t="s">
        <v>213</v>
      </c>
      <c r="F316" s="88">
        <v>8.57</v>
      </c>
      <c r="G316" s="88">
        <v>1.72</v>
      </c>
      <c r="I316" s="69"/>
    </row>
    <row r="317" spans="1:256" ht="25.5" x14ac:dyDescent="0.2">
      <c r="A317" s="86" t="s">
        <v>426</v>
      </c>
      <c r="B317" s="103" t="s">
        <v>385</v>
      </c>
      <c r="C317" s="103" t="s">
        <v>331</v>
      </c>
      <c r="D317" s="103" t="s">
        <v>427</v>
      </c>
      <c r="E317" s="103"/>
      <c r="F317" s="88">
        <f>SUM(F318+F319)</f>
        <v>1300.4100000000001</v>
      </c>
      <c r="G317" s="88">
        <f>SUM(G318+G319)</f>
        <v>1171.08</v>
      </c>
      <c r="I317" s="6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9"/>
      <c r="EK317" s="89"/>
      <c r="EL317" s="89"/>
      <c r="EM317" s="89"/>
      <c r="EN317" s="89"/>
      <c r="EO317" s="89"/>
      <c r="EP317" s="89"/>
      <c r="EQ317" s="89"/>
      <c r="ER317" s="89"/>
      <c r="ES317" s="89"/>
      <c r="ET317" s="89"/>
      <c r="EU317" s="89"/>
      <c r="EV317" s="89"/>
      <c r="EW317" s="89"/>
      <c r="EX317" s="89"/>
      <c r="EY317" s="89"/>
      <c r="EZ317" s="89"/>
      <c r="FA317" s="89"/>
      <c r="FB317" s="89"/>
      <c r="FC317" s="89"/>
      <c r="FD317" s="89"/>
      <c r="FE317" s="89"/>
      <c r="FF317" s="89"/>
      <c r="FG317" s="89"/>
      <c r="FH317" s="89"/>
      <c r="FI317" s="89"/>
      <c r="FJ317" s="89"/>
      <c r="FK317" s="89"/>
      <c r="FL317" s="89"/>
      <c r="FM317" s="89"/>
      <c r="FN317" s="89"/>
      <c r="FO317" s="89"/>
      <c r="FP317" s="89"/>
      <c r="FQ317" s="89"/>
      <c r="FR317" s="89"/>
      <c r="FS317" s="89"/>
      <c r="FT317" s="89"/>
      <c r="FU317" s="89"/>
      <c r="FV317" s="89"/>
      <c r="FW317" s="89"/>
      <c r="FX317" s="89"/>
      <c r="FY317" s="89"/>
      <c r="FZ317" s="89"/>
      <c r="GA317" s="89"/>
      <c r="GB317" s="89"/>
      <c r="GC317" s="89"/>
      <c r="GD317" s="89"/>
      <c r="GE317" s="89"/>
      <c r="GF317" s="89"/>
      <c r="GG317" s="89"/>
      <c r="GH317" s="89"/>
      <c r="GI317" s="89"/>
      <c r="GJ317" s="89"/>
      <c r="GK317" s="89"/>
      <c r="GL317" s="89"/>
      <c r="GM317" s="89"/>
      <c r="GN317" s="89"/>
      <c r="GO317" s="89"/>
      <c r="GP317" s="89"/>
      <c r="GQ317" s="89"/>
      <c r="GR317" s="89"/>
      <c r="GS317" s="89"/>
      <c r="GT317" s="89"/>
      <c r="GU317" s="89"/>
      <c r="GV317" s="89"/>
      <c r="GW317" s="89"/>
      <c r="GX317" s="89"/>
      <c r="GY317" s="89"/>
      <c r="GZ317" s="89"/>
      <c r="HA317" s="89"/>
      <c r="HB317" s="89"/>
      <c r="HC317" s="89"/>
      <c r="HD317" s="89"/>
      <c r="HE317" s="89"/>
      <c r="HF317" s="89"/>
      <c r="HG317" s="89"/>
      <c r="HH317" s="89"/>
      <c r="HI317" s="89"/>
      <c r="HJ317" s="89"/>
      <c r="HK317" s="89"/>
      <c r="HL317" s="89"/>
      <c r="HM317" s="89"/>
      <c r="HN317" s="89"/>
      <c r="HO317" s="89"/>
      <c r="HP317" s="89"/>
      <c r="HQ317" s="89"/>
      <c r="HR317" s="89"/>
      <c r="HS317" s="89"/>
      <c r="HT317" s="89"/>
      <c r="HU317" s="89"/>
      <c r="HV317" s="89"/>
      <c r="HW317" s="89"/>
      <c r="HX317" s="89"/>
      <c r="HY317" s="89"/>
      <c r="HZ317" s="89"/>
      <c r="IA317" s="89"/>
      <c r="IB317" s="89"/>
      <c r="IC317" s="89"/>
      <c r="ID317" s="89"/>
      <c r="IE317" s="89"/>
      <c r="IF317" s="89"/>
      <c r="IG317" s="89"/>
      <c r="IH317" s="89"/>
      <c r="II317" s="89"/>
      <c r="IJ317" s="89"/>
      <c r="IK317" s="89"/>
      <c r="IL317" s="89"/>
      <c r="IM317" s="89"/>
      <c r="IN317" s="89"/>
      <c r="IO317" s="89"/>
      <c r="IP317" s="89"/>
      <c r="IQ317" s="89"/>
      <c r="IR317" s="89"/>
      <c r="IS317" s="89"/>
      <c r="IT317" s="89"/>
      <c r="IU317" s="89"/>
      <c r="IV317" s="89"/>
    </row>
    <row r="318" spans="1:256" ht="57" customHeight="1" x14ac:dyDescent="0.2">
      <c r="A318" s="90" t="s">
        <v>206</v>
      </c>
      <c r="B318" s="98" t="s">
        <v>385</v>
      </c>
      <c r="C318" s="98" t="s">
        <v>331</v>
      </c>
      <c r="D318" s="98" t="s">
        <v>427</v>
      </c>
      <c r="E318" s="91" t="s">
        <v>207</v>
      </c>
      <c r="F318" s="92">
        <v>1129.96</v>
      </c>
      <c r="G318" s="92">
        <v>1031</v>
      </c>
      <c r="I318" s="69"/>
    </row>
    <row r="319" spans="1:256" ht="25.5" x14ac:dyDescent="0.2">
      <c r="A319" s="86" t="s">
        <v>220</v>
      </c>
      <c r="B319" s="103" t="s">
        <v>385</v>
      </c>
      <c r="C319" s="103" t="s">
        <v>331</v>
      </c>
      <c r="D319" s="103" t="s">
        <v>427</v>
      </c>
      <c r="E319" s="87" t="s">
        <v>213</v>
      </c>
      <c r="F319" s="88">
        <v>170.45</v>
      </c>
      <c r="G319" s="88">
        <v>140.08000000000001</v>
      </c>
      <c r="I319" s="69"/>
    </row>
    <row r="320" spans="1:256" ht="15.75" x14ac:dyDescent="0.25">
      <c r="A320" s="77" t="s">
        <v>428</v>
      </c>
      <c r="B320" s="108" t="s">
        <v>232</v>
      </c>
      <c r="C320" s="108"/>
      <c r="D320" s="108"/>
      <c r="E320" s="108"/>
      <c r="F320" s="109">
        <f>SUM(F321+F328+F324)</f>
        <v>46784.97</v>
      </c>
      <c r="G320" s="109" t="e">
        <f>SUM(G321+G328)</f>
        <v>#REF!</v>
      </c>
      <c r="I320" s="69"/>
    </row>
    <row r="321" spans="1:256" ht="15" x14ac:dyDescent="0.25">
      <c r="A321" s="114" t="s">
        <v>429</v>
      </c>
      <c r="B321" s="115" t="s">
        <v>232</v>
      </c>
      <c r="C321" s="115" t="s">
        <v>200</v>
      </c>
      <c r="D321" s="115"/>
      <c r="E321" s="115"/>
      <c r="F321" s="116">
        <f>SUM(F322)</f>
        <v>4682</v>
      </c>
      <c r="G321" s="116">
        <f>SUM(G322)</f>
        <v>4350</v>
      </c>
      <c r="I321" s="69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01"/>
      <c r="BI321" s="101"/>
      <c r="BJ321" s="101"/>
      <c r="BK321" s="101"/>
      <c r="BL321" s="101"/>
      <c r="BM321" s="101"/>
      <c r="BN321" s="101"/>
      <c r="BO321" s="101"/>
      <c r="BP321" s="101"/>
      <c r="BQ321" s="101"/>
      <c r="BR321" s="101"/>
      <c r="BS321" s="101"/>
      <c r="BT321" s="101"/>
      <c r="BU321" s="101"/>
      <c r="BV321" s="101"/>
      <c r="BW321" s="101"/>
      <c r="BX321" s="101"/>
      <c r="BY321" s="101"/>
      <c r="BZ321" s="101"/>
      <c r="CA321" s="101"/>
      <c r="CB321" s="101"/>
      <c r="CC321" s="101"/>
      <c r="CD321" s="101"/>
      <c r="CE321" s="101"/>
      <c r="CF321" s="101"/>
      <c r="CG321" s="101"/>
      <c r="CH321" s="101"/>
      <c r="CI321" s="101"/>
      <c r="CJ321" s="101"/>
      <c r="CK321" s="101"/>
      <c r="CL321" s="101"/>
      <c r="CM321" s="101"/>
      <c r="CN321" s="101"/>
      <c r="CO321" s="101"/>
      <c r="CP321" s="101"/>
      <c r="CQ321" s="101"/>
      <c r="CR321" s="101"/>
      <c r="CS321" s="101"/>
      <c r="CT321" s="101"/>
      <c r="CU321" s="101"/>
      <c r="CV321" s="101"/>
      <c r="CW321" s="101"/>
      <c r="CX321" s="101"/>
      <c r="CY321" s="101"/>
      <c r="CZ321" s="101"/>
      <c r="DA321" s="101"/>
      <c r="DB321" s="101"/>
      <c r="DC321" s="101"/>
      <c r="DD321" s="101"/>
      <c r="DE321" s="101"/>
      <c r="DF321" s="101"/>
      <c r="DG321" s="101"/>
      <c r="DH321" s="101"/>
      <c r="DI321" s="101"/>
      <c r="DJ321" s="101"/>
      <c r="DK321" s="101"/>
      <c r="DL321" s="101"/>
      <c r="DM321" s="101"/>
      <c r="DN321" s="101"/>
      <c r="DO321" s="101"/>
      <c r="DP321" s="101"/>
      <c r="DQ321" s="101"/>
      <c r="DR321" s="101"/>
      <c r="DS321" s="101"/>
      <c r="DT321" s="101"/>
      <c r="DU321" s="101"/>
      <c r="DV321" s="101"/>
      <c r="DW321" s="101"/>
      <c r="DX321" s="101"/>
      <c r="DY321" s="101"/>
      <c r="DZ321" s="101"/>
      <c r="EA321" s="101"/>
      <c r="EB321" s="101"/>
      <c r="EC321" s="101"/>
      <c r="ED321" s="101"/>
      <c r="EE321" s="101"/>
      <c r="EF321" s="101"/>
      <c r="EG321" s="101"/>
      <c r="EH321" s="101"/>
      <c r="EI321" s="101"/>
      <c r="EJ321" s="101"/>
      <c r="EK321" s="101"/>
      <c r="EL321" s="101"/>
      <c r="EM321" s="101"/>
      <c r="EN321" s="101"/>
      <c r="EO321" s="101"/>
      <c r="EP321" s="101"/>
      <c r="EQ321" s="101"/>
      <c r="ER321" s="101"/>
      <c r="ES321" s="101"/>
      <c r="ET321" s="101"/>
      <c r="EU321" s="101"/>
      <c r="EV321" s="101"/>
      <c r="EW321" s="101"/>
      <c r="EX321" s="101"/>
      <c r="EY321" s="101"/>
      <c r="EZ321" s="101"/>
      <c r="FA321" s="101"/>
      <c r="FB321" s="101"/>
      <c r="FC321" s="101"/>
      <c r="FD321" s="101"/>
      <c r="FE321" s="101"/>
      <c r="FF321" s="101"/>
      <c r="FG321" s="101"/>
      <c r="FH321" s="101"/>
      <c r="FI321" s="101"/>
      <c r="FJ321" s="101"/>
      <c r="FK321" s="101"/>
      <c r="FL321" s="101"/>
      <c r="FM321" s="101"/>
      <c r="FN321" s="101"/>
      <c r="FO321" s="101"/>
      <c r="FP321" s="101"/>
      <c r="FQ321" s="101"/>
      <c r="FR321" s="101"/>
      <c r="FS321" s="101"/>
      <c r="FT321" s="101"/>
      <c r="FU321" s="101"/>
      <c r="FV321" s="101"/>
      <c r="FW321" s="101"/>
      <c r="FX321" s="101"/>
      <c r="FY321" s="101"/>
      <c r="FZ321" s="101"/>
      <c r="GA321" s="101"/>
      <c r="GB321" s="101"/>
      <c r="GC321" s="101"/>
      <c r="GD321" s="101"/>
      <c r="GE321" s="101"/>
      <c r="GF321" s="101"/>
      <c r="GG321" s="101"/>
      <c r="GH321" s="101"/>
      <c r="GI321" s="101"/>
      <c r="GJ321" s="101"/>
      <c r="GK321" s="101"/>
      <c r="GL321" s="101"/>
      <c r="GM321" s="101"/>
      <c r="GN321" s="101"/>
      <c r="GO321" s="101"/>
      <c r="GP321" s="101"/>
      <c r="GQ321" s="101"/>
      <c r="GR321" s="101"/>
      <c r="GS321" s="101"/>
      <c r="GT321" s="101"/>
      <c r="GU321" s="101"/>
      <c r="GV321" s="101"/>
      <c r="GW321" s="101"/>
      <c r="GX321" s="101"/>
      <c r="GY321" s="101"/>
      <c r="GZ321" s="101"/>
      <c r="HA321" s="101"/>
      <c r="HB321" s="101"/>
      <c r="HC321" s="101"/>
      <c r="HD321" s="101"/>
      <c r="HE321" s="101"/>
      <c r="HF321" s="101"/>
      <c r="HG321" s="101"/>
      <c r="HH321" s="101"/>
      <c r="HI321" s="101"/>
      <c r="HJ321" s="101"/>
      <c r="HK321" s="101"/>
      <c r="HL321" s="101"/>
      <c r="HM321" s="101"/>
      <c r="HN321" s="101"/>
      <c r="HO321" s="101"/>
      <c r="HP321" s="101"/>
      <c r="HQ321" s="101"/>
      <c r="HR321" s="101"/>
      <c r="HS321" s="101"/>
      <c r="HT321" s="101"/>
      <c r="HU321" s="101"/>
      <c r="HV321" s="101"/>
      <c r="HW321" s="101"/>
      <c r="HX321" s="101"/>
      <c r="HY321" s="101"/>
      <c r="HZ321" s="101"/>
      <c r="IA321" s="101"/>
      <c r="IB321" s="101"/>
      <c r="IC321" s="101"/>
      <c r="ID321" s="101"/>
      <c r="IE321" s="101"/>
      <c r="IF321" s="101"/>
      <c r="IG321" s="101"/>
      <c r="IH321" s="101"/>
      <c r="II321" s="101"/>
      <c r="IJ321" s="101"/>
      <c r="IK321" s="101"/>
      <c r="IL321" s="101"/>
      <c r="IM321" s="101"/>
      <c r="IN321" s="101"/>
      <c r="IO321" s="101"/>
      <c r="IP321" s="101"/>
      <c r="IQ321" s="101"/>
      <c r="IR321" s="101"/>
      <c r="IS321" s="101"/>
      <c r="IT321" s="101"/>
      <c r="IU321" s="101"/>
      <c r="IV321" s="101"/>
    </row>
    <row r="322" spans="1:256" ht="38.25" x14ac:dyDescent="0.2">
      <c r="A322" s="90" t="s">
        <v>430</v>
      </c>
      <c r="B322" s="98" t="s">
        <v>232</v>
      </c>
      <c r="C322" s="98" t="s">
        <v>200</v>
      </c>
      <c r="D322" s="98" t="s">
        <v>431</v>
      </c>
      <c r="E322" s="98"/>
      <c r="F322" s="92">
        <f>SUM(F323)</f>
        <v>4682</v>
      </c>
      <c r="G322" s="92">
        <f>SUM(G323)</f>
        <v>4350</v>
      </c>
      <c r="I322" s="69"/>
    </row>
    <row r="323" spans="1:256" ht="25.5" x14ac:dyDescent="0.2">
      <c r="A323" s="86" t="s">
        <v>277</v>
      </c>
      <c r="B323" s="103" t="s">
        <v>232</v>
      </c>
      <c r="C323" s="103" t="s">
        <v>200</v>
      </c>
      <c r="D323" s="103" t="s">
        <v>431</v>
      </c>
      <c r="E323" s="103" t="s">
        <v>278</v>
      </c>
      <c r="F323" s="88">
        <v>4682</v>
      </c>
      <c r="G323" s="88">
        <v>4350</v>
      </c>
      <c r="I323" s="6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  <c r="CW323" s="89"/>
      <c r="CX323" s="89"/>
      <c r="CY323" s="89"/>
      <c r="CZ323" s="89"/>
      <c r="DA323" s="89"/>
      <c r="DB323" s="89"/>
      <c r="DC323" s="89"/>
      <c r="DD323" s="89"/>
      <c r="DE323" s="89"/>
      <c r="DF323" s="89"/>
      <c r="DG323" s="89"/>
      <c r="DH323" s="89"/>
      <c r="DI323" s="89"/>
      <c r="DJ323" s="89"/>
      <c r="DK323" s="89"/>
      <c r="DL323" s="89"/>
      <c r="DM323" s="89"/>
      <c r="DN323" s="89"/>
      <c r="DO323" s="89"/>
      <c r="DP323" s="89"/>
      <c r="DQ323" s="89"/>
      <c r="DR323" s="89"/>
      <c r="DS323" s="89"/>
      <c r="DT323" s="89"/>
      <c r="DU323" s="89"/>
      <c r="DV323" s="89"/>
      <c r="DW323" s="89"/>
      <c r="DX323" s="89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89"/>
      <c r="EK323" s="89"/>
      <c r="EL323" s="89"/>
      <c r="EM323" s="89"/>
      <c r="EN323" s="89"/>
      <c r="EO323" s="89"/>
      <c r="EP323" s="89"/>
      <c r="EQ323" s="89"/>
      <c r="ER323" s="89"/>
      <c r="ES323" s="89"/>
      <c r="ET323" s="89"/>
      <c r="EU323" s="89"/>
      <c r="EV323" s="89"/>
      <c r="EW323" s="89"/>
      <c r="EX323" s="89"/>
      <c r="EY323" s="89"/>
      <c r="EZ323" s="89"/>
      <c r="FA323" s="89"/>
      <c r="FB323" s="89"/>
      <c r="FC323" s="89"/>
      <c r="FD323" s="89"/>
      <c r="FE323" s="89"/>
      <c r="FF323" s="89"/>
      <c r="FG323" s="89"/>
      <c r="FH323" s="89"/>
      <c r="FI323" s="89"/>
      <c r="FJ323" s="89"/>
      <c r="FK323" s="89"/>
      <c r="FL323" s="89"/>
      <c r="FM323" s="89"/>
      <c r="FN323" s="89"/>
      <c r="FO323" s="89"/>
      <c r="FP323" s="89"/>
      <c r="FQ323" s="89"/>
      <c r="FR323" s="89"/>
      <c r="FS323" s="89"/>
      <c r="FT323" s="89"/>
      <c r="FU323" s="89"/>
      <c r="FV323" s="89"/>
      <c r="FW323" s="89"/>
      <c r="FX323" s="89"/>
      <c r="FY323" s="89"/>
      <c r="FZ323" s="89"/>
      <c r="GA323" s="89"/>
      <c r="GB323" s="89"/>
      <c r="GC323" s="89"/>
      <c r="GD323" s="89"/>
      <c r="GE323" s="89"/>
      <c r="GF323" s="89"/>
      <c r="GG323" s="89"/>
      <c r="GH323" s="89"/>
      <c r="GI323" s="89"/>
      <c r="GJ323" s="89"/>
      <c r="GK323" s="89"/>
      <c r="GL323" s="89"/>
      <c r="GM323" s="89"/>
      <c r="GN323" s="89"/>
      <c r="GO323" s="89"/>
      <c r="GP323" s="89"/>
      <c r="GQ323" s="89"/>
      <c r="GR323" s="89"/>
      <c r="GS323" s="89"/>
      <c r="GT323" s="89"/>
      <c r="GU323" s="89"/>
      <c r="GV323" s="89"/>
      <c r="GW323" s="89"/>
      <c r="GX323" s="89"/>
      <c r="GY323" s="89"/>
      <c r="GZ323" s="89"/>
      <c r="HA323" s="89"/>
      <c r="HB323" s="89"/>
      <c r="HC323" s="89"/>
      <c r="HD323" s="89"/>
      <c r="HE323" s="89"/>
      <c r="HF323" s="89"/>
      <c r="HG323" s="89"/>
      <c r="HH323" s="89"/>
      <c r="HI323" s="89"/>
      <c r="HJ323" s="89"/>
      <c r="HK323" s="89"/>
      <c r="HL323" s="89"/>
      <c r="HM323" s="89"/>
      <c r="HN323" s="89"/>
      <c r="HO323" s="89"/>
      <c r="HP323" s="89"/>
      <c r="HQ323" s="89"/>
      <c r="HR323" s="89"/>
      <c r="HS323" s="89"/>
      <c r="HT323" s="89"/>
      <c r="HU323" s="89"/>
      <c r="HV323" s="89"/>
      <c r="HW323" s="89"/>
      <c r="HX323" s="89"/>
      <c r="HY323" s="89"/>
      <c r="HZ323" s="89"/>
      <c r="IA323" s="89"/>
      <c r="IB323" s="89"/>
      <c r="IC323" s="89"/>
      <c r="ID323" s="89"/>
      <c r="IE323" s="89"/>
      <c r="IF323" s="89"/>
      <c r="IG323" s="89"/>
      <c r="IH323" s="89"/>
      <c r="II323" s="89"/>
      <c r="IJ323" s="89"/>
      <c r="IK323" s="89"/>
      <c r="IL323" s="89"/>
      <c r="IM323" s="89"/>
      <c r="IN323" s="89"/>
      <c r="IO323" s="89"/>
      <c r="IP323" s="89"/>
      <c r="IQ323" s="89"/>
      <c r="IR323" s="89"/>
      <c r="IS323" s="89"/>
      <c r="IT323" s="89"/>
      <c r="IU323" s="89"/>
      <c r="IV323" s="89"/>
    </row>
    <row r="324" spans="1:256" ht="15" x14ac:dyDescent="0.25">
      <c r="A324" s="114" t="s">
        <v>461</v>
      </c>
      <c r="B324" s="115" t="s">
        <v>232</v>
      </c>
      <c r="C324" s="115" t="s">
        <v>202</v>
      </c>
      <c r="D324" s="115"/>
      <c r="E324" s="115"/>
      <c r="F324" s="88">
        <f>SUM(F326:F327)</f>
        <v>40702.97</v>
      </c>
      <c r="G324" s="88"/>
      <c r="I324" s="6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89"/>
      <c r="EK324" s="89"/>
      <c r="EL324" s="89"/>
      <c r="EM324" s="89"/>
      <c r="EN324" s="89"/>
      <c r="EO324" s="89"/>
      <c r="EP324" s="89"/>
      <c r="EQ324" s="89"/>
      <c r="ER324" s="89"/>
      <c r="ES324" s="89"/>
      <c r="ET324" s="89"/>
      <c r="EU324" s="89"/>
      <c r="EV324" s="89"/>
      <c r="EW324" s="89"/>
      <c r="EX324" s="89"/>
      <c r="EY324" s="89"/>
      <c r="EZ324" s="89"/>
      <c r="FA324" s="89"/>
      <c r="FB324" s="89"/>
      <c r="FC324" s="89"/>
      <c r="FD324" s="89"/>
      <c r="FE324" s="89"/>
      <c r="FF324" s="89"/>
      <c r="FG324" s="89"/>
      <c r="FH324" s="89"/>
      <c r="FI324" s="89"/>
      <c r="FJ324" s="89"/>
      <c r="FK324" s="89"/>
      <c r="FL324" s="89"/>
      <c r="FM324" s="89"/>
      <c r="FN324" s="89"/>
      <c r="FO324" s="89"/>
      <c r="FP324" s="89"/>
      <c r="FQ324" s="89"/>
      <c r="FR324" s="89"/>
      <c r="FS324" s="89"/>
      <c r="FT324" s="89"/>
      <c r="FU324" s="89"/>
      <c r="FV324" s="89"/>
      <c r="FW324" s="89"/>
      <c r="FX324" s="89"/>
      <c r="FY324" s="89"/>
      <c r="FZ324" s="89"/>
      <c r="GA324" s="89"/>
      <c r="GB324" s="89"/>
      <c r="GC324" s="89"/>
      <c r="GD324" s="89"/>
      <c r="GE324" s="89"/>
      <c r="GF324" s="89"/>
      <c r="GG324" s="89"/>
      <c r="GH324" s="89"/>
      <c r="GI324" s="89"/>
      <c r="GJ324" s="89"/>
      <c r="GK324" s="89"/>
      <c r="GL324" s="89"/>
      <c r="GM324" s="89"/>
      <c r="GN324" s="89"/>
      <c r="GO324" s="89"/>
      <c r="GP324" s="89"/>
      <c r="GQ324" s="89"/>
      <c r="GR324" s="89"/>
      <c r="GS324" s="89"/>
      <c r="GT324" s="89"/>
      <c r="GU324" s="89"/>
      <c r="GV324" s="89"/>
      <c r="GW324" s="89"/>
      <c r="GX324" s="89"/>
      <c r="GY324" s="89"/>
      <c r="GZ324" s="89"/>
      <c r="HA324" s="89"/>
      <c r="HB324" s="89"/>
      <c r="HC324" s="89"/>
      <c r="HD324" s="89"/>
      <c r="HE324" s="89"/>
      <c r="HF324" s="89"/>
      <c r="HG324" s="89"/>
      <c r="HH324" s="89"/>
      <c r="HI324" s="89"/>
      <c r="HJ324" s="89"/>
      <c r="HK324" s="89"/>
      <c r="HL324" s="89"/>
      <c r="HM324" s="89"/>
      <c r="HN324" s="89"/>
      <c r="HO324" s="89"/>
      <c r="HP324" s="89"/>
      <c r="HQ324" s="89"/>
      <c r="HR324" s="89"/>
      <c r="HS324" s="89"/>
      <c r="HT324" s="89"/>
      <c r="HU324" s="89"/>
      <c r="HV324" s="89"/>
      <c r="HW324" s="89"/>
      <c r="HX324" s="89"/>
      <c r="HY324" s="89"/>
      <c r="HZ324" s="89"/>
      <c r="IA324" s="89"/>
      <c r="IB324" s="89"/>
      <c r="IC324" s="89"/>
      <c r="ID324" s="89"/>
      <c r="IE324" s="89"/>
      <c r="IF324" s="89"/>
      <c r="IG324" s="89"/>
      <c r="IH324" s="89"/>
      <c r="II324" s="89"/>
      <c r="IJ324" s="89"/>
      <c r="IK324" s="89"/>
      <c r="IL324" s="89"/>
      <c r="IM324" s="89"/>
      <c r="IN324" s="89"/>
      <c r="IO324" s="89"/>
      <c r="IP324" s="89"/>
      <c r="IQ324" s="89"/>
      <c r="IR324" s="89"/>
      <c r="IS324" s="89"/>
      <c r="IT324" s="89"/>
      <c r="IU324" s="89"/>
      <c r="IV324" s="89"/>
    </row>
    <row r="325" spans="1:256" ht="39" x14ac:dyDescent="0.25">
      <c r="A325" s="90" t="s">
        <v>430</v>
      </c>
      <c r="B325" s="308" t="s">
        <v>232</v>
      </c>
      <c r="C325" s="308" t="s">
        <v>202</v>
      </c>
      <c r="D325" s="308"/>
      <c r="E325" s="308"/>
      <c r="F325" s="92">
        <f>SUM(F326:F327)</f>
        <v>40702.97</v>
      </c>
      <c r="G325" s="88"/>
      <c r="I325" s="6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9"/>
      <c r="EK325" s="89"/>
      <c r="EL325" s="89"/>
      <c r="EM325" s="89"/>
      <c r="EN325" s="89"/>
      <c r="EO325" s="89"/>
      <c r="EP325" s="89"/>
      <c r="EQ325" s="89"/>
      <c r="ER325" s="89"/>
      <c r="ES325" s="89"/>
      <c r="ET325" s="89"/>
      <c r="EU325" s="89"/>
      <c r="EV325" s="89"/>
      <c r="EW325" s="89"/>
      <c r="EX325" s="89"/>
      <c r="EY325" s="89"/>
      <c r="EZ325" s="89"/>
      <c r="FA325" s="89"/>
      <c r="FB325" s="89"/>
      <c r="FC325" s="89"/>
      <c r="FD325" s="89"/>
      <c r="FE325" s="89"/>
      <c r="FF325" s="89"/>
      <c r="FG325" s="89"/>
      <c r="FH325" s="89"/>
      <c r="FI325" s="89"/>
      <c r="FJ325" s="89"/>
      <c r="FK325" s="89"/>
      <c r="FL325" s="89"/>
      <c r="FM325" s="89"/>
      <c r="FN325" s="89"/>
      <c r="FO325" s="89"/>
      <c r="FP325" s="89"/>
      <c r="FQ325" s="89"/>
      <c r="FR325" s="89"/>
      <c r="FS325" s="89"/>
      <c r="FT325" s="89"/>
      <c r="FU325" s="89"/>
      <c r="FV325" s="89"/>
      <c r="FW325" s="89"/>
      <c r="FX325" s="89"/>
      <c r="FY325" s="89"/>
      <c r="FZ325" s="89"/>
      <c r="GA325" s="89"/>
      <c r="GB325" s="89"/>
      <c r="GC325" s="89"/>
      <c r="GD325" s="89"/>
      <c r="GE325" s="89"/>
      <c r="GF325" s="89"/>
      <c r="GG325" s="89"/>
      <c r="GH325" s="89"/>
      <c r="GI325" s="89"/>
      <c r="GJ325" s="89"/>
      <c r="GK325" s="89"/>
      <c r="GL325" s="89"/>
      <c r="GM325" s="89"/>
      <c r="GN325" s="89"/>
      <c r="GO325" s="89"/>
      <c r="GP325" s="89"/>
      <c r="GQ325" s="89"/>
      <c r="GR325" s="89"/>
      <c r="GS325" s="89"/>
      <c r="GT325" s="89"/>
      <c r="GU325" s="89"/>
      <c r="GV325" s="89"/>
      <c r="GW325" s="89"/>
      <c r="GX325" s="89"/>
      <c r="GY325" s="89"/>
      <c r="GZ325" s="89"/>
      <c r="HA325" s="89"/>
      <c r="HB325" s="89"/>
      <c r="HC325" s="89"/>
      <c r="HD325" s="89"/>
      <c r="HE325" s="89"/>
      <c r="HF325" s="89"/>
      <c r="HG325" s="89"/>
      <c r="HH325" s="89"/>
      <c r="HI325" s="89"/>
      <c r="HJ325" s="89"/>
      <c r="HK325" s="89"/>
      <c r="HL325" s="89"/>
      <c r="HM325" s="89"/>
      <c r="HN325" s="89"/>
      <c r="HO325" s="89"/>
      <c r="HP325" s="89"/>
      <c r="HQ325" s="89"/>
      <c r="HR325" s="89"/>
      <c r="HS325" s="89"/>
      <c r="HT325" s="89"/>
      <c r="HU325" s="89"/>
      <c r="HV325" s="89"/>
      <c r="HW325" s="89"/>
      <c r="HX325" s="89"/>
      <c r="HY325" s="89"/>
      <c r="HZ325" s="89"/>
      <c r="IA325" s="89"/>
      <c r="IB325" s="89"/>
      <c r="IC325" s="89"/>
      <c r="ID325" s="89"/>
      <c r="IE325" s="89"/>
      <c r="IF325" s="89"/>
      <c r="IG325" s="89"/>
      <c r="IH325" s="89"/>
      <c r="II325" s="89"/>
      <c r="IJ325" s="89"/>
      <c r="IK325" s="89"/>
      <c r="IL325" s="89"/>
      <c r="IM325" s="89"/>
      <c r="IN325" s="89"/>
      <c r="IO325" s="89"/>
      <c r="IP325" s="89"/>
      <c r="IQ325" s="89"/>
      <c r="IR325" s="89"/>
      <c r="IS325" s="89"/>
      <c r="IT325" s="89"/>
      <c r="IU325" s="89"/>
      <c r="IV325" s="89"/>
    </row>
    <row r="326" spans="1:256" ht="25.5" x14ac:dyDescent="0.2">
      <c r="A326" s="86" t="s">
        <v>303</v>
      </c>
      <c r="B326" s="103" t="s">
        <v>232</v>
      </c>
      <c r="C326" s="103" t="s">
        <v>202</v>
      </c>
      <c r="D326" s="103" t="s">
        <v>431</v>
      </c>
      <c r="E326" s="103" t="s">
        <v>304</v>
      </c>
      <c r="F326" s="88">
        <v>9902.9699999999993</v>
      </c>
      <c r="G326" s="88"/>
      <c r="I326" s="6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  <c r="CW326" s="89"/>
      <c r="CX326" s="89"/>
      <c r="CY326" s="89"/>
      <c r="CZ326" s="89"/>
      <c r="DA326" s="89"/>
      <c r="DB326" s="89"/>
      <c r="DC326" s="89"/>
      <c r="DD326" s="89"/>
      <c r="DE326" s="89"/>
      <c r="DF326" s="89"/>
      <c r="DG326" s="89"/>
      <c r="DH326" s="89"/>
      <c r="DI326" s="89"/>
      <c r="DJ326" s="89"/>
      <c r="DK326" s="89"/>
      <c r="DL326" s="89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89"/>
      <c r="EK326" s="89"/>
      <c r="EL326" s="89"/>
      <c r="EM326" s="89"/>
      <c r="EN326" s="89"/>
      <c r="EO326" s="89"/>
      <c r="EP326" s="89"/>
      <c r="EQ326" s="89"/>
      <c r="ER326" s="89"/>
      <c r="ES326" s="89"/>
      <c r="ET326" s="89"/>
      <c r="EU326" s="89"/>
      <c r="EV326" s="89"/>
      <c r="EW326" s="89"/>
      <c r="EX326" s="89"/>
      <c r="EY326" s="89"/>
      <c r="EZ326" s="89"/>
      <c r="FA326" s="89"/>
      <c r="FB326" s="89"/>
      <c r="FC326" s="89"/>
      <c r="FD326" s="89"/>
      <c r="FE326" s="89"/>
      <c r="FF326" s="89"/>
      <c r="FG326" s="89"/>
      <c r="FH326" s="89"/>
      <c r="FI326" s="89"/>
      <c r="FJ326" s="89"/>
      <c r="FK326" s="89"/>
      <c r="FL326" s="89"/>
      <c r="FM326" s="89"/>
      <c r="FN326" s="89"/>
      <c r="FO326" s="89"/>
      <c r="FP326" s="89"/>
      <c r="FQ326" s="89"/>
      <c r="FR326" s="89"/>
      <c r="FS326" s="89"/>
      <c r="FT326" s="89"/>
      <c r="FU326" s="89"/>
      <c r="FV326" s="89"/>
      <c r="FW326" s="89"/>
      <c r="FX326" s="89"/>
      <c r="FY326" s="89"/>
      <c r="FZ326" s="89"/>
      <c r="GA326" s="89"/>
      <c r="GB326" s="89"/>
      <c r="GC326" s="89"/>
      <c r="GD326" s="89"/>
      <c r="GE326" s="89"/>
      <c r="GF326" s="89"/>
      <c r="GG326" s="89"/>
      <c r="GH326" s="89"/>
      <c r="GI326" s="89"/>
      <c r="GJ326" s="89"/>
      <c r="GK326" s="89"/>
      <c r="GL326" s="89"/>
      <c r="GM326" s="89"/>
      <c r="GN326" s="89"/>
      <c r="GO326" s="89"/>
      <c r="GP326" s="89"/>
      <c r="GQ326" s="89"/>
      <c r="GR326" s="89"/>
      <c r="GS326" s="89"/>
      <c r="GT326" s="89"/>
      <c r="GU326" s="89"/>
      <c r="GV326" s="89"/>
      <c r="GW326" s="89"/>
      <c r="GX326" s="89"/>
      <c r="GY326" s="89"/>
      <c r="GZ326" s="89"/>
      <c r="HA326" s="89"/>
      <c r="HB326" s="89"/>
      <c r="HC326" s="89"/>
      <c r="HD326" s="89"/>
      <c r="HE326" s="89"/>
      <c r="HF326" s="89"/>
      <c r="HG326" s="89"/>
      <c r="HH326" s="89"/>
      <c r="HI326" s="89"/>
      <c r="HJ326" s="89"/>
      <c r="HK326" s="89"/>
      <c r="HL326" s="89"/>
      <c r="HM326" s="89"/>
      <c r="HN326" s="89"/>
      <c r="HO326" s="89"/>
      <c r="HP326" s="89"/>
      <c r="HQ326" s="89"/>
      <c r="HR326" s="89"/>
      <c r="HS326" s="89"/>
      <c r="HT326" s="89"/>
      <c r="HU326" s="89"/>
      <c r="HV326" s="89"/>
      <c r="HW326" s="89"/>
      <c r="HX326" s="89"/>
      <c r="HY326" s="89"/>
      <c r="HZ326" s="89"/>
      <c r="IA326" s="89"/>
      <c r="IB326" s="89"/>
      <c r="IC326" s="89"/>
      <c r="ID326" s="89"/>
      <c r="IE326" s="89"/>
      <c r="IF326" s="89"/>
      <c r="IG326" s="89"/>
      <c r="IH326" s="89"/>
      <c r="II326" s="89"/>
      <c r="IJ326" s="89"/>
      <c r="IK326" s="89"/>
      <c r="IL326" s="89"/>
      <c r="IM326" s="89"/>
      <c r="IN326" s="89"/>
      <c r="IO326" s="89"/>
      <c r="IP326" s="89"/>
      <c r="IQ326" s="89"/>
      <c r="IR326" s="89"/>
      <c r="IS326" s="89"/>
      <c r="IT326" s="89"/>
      <c r="IU326" s="89"/>
      <c r="IV326" s="89"/>
    </row>
    <row r="327" spans="1:256" ht="25.5" x14ac:dyDescent="0.2">
      <c r="A327" s="86" t="s">
        <v>303</v>
      </c>
      <c r="B327" s="103" t="s">
        <v>232</v>
      </c>
      <c r="C327" s="103" t="s">
        <v>202</v>
      </c>
      <c r="D327" s="103" t="s">
        <v>434</v>
      </c>
      <c r="E327" s="103" t="s">
        <v>304</v>
      </c>
      <c r="F327" s="88">
        <v>30800</v>
      </c>
      <c r="G327" s="88"/>
      <c r="I327" s="6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  <c r="EL327" s="89"/>
      <c r="EM327" s="89"/>
      <c r="EN327" s="89"/>
      <c r="EO327" s="89"/>
      <c r="EP327" s="89"/>
      <c r="EQ327" s="89"/>
      <c r="ER327" s="89"/>
      <c r="ES327" s="89"/>
      <c r="ET327" s="89"/>
      <c r="EU327" s="89"/>
      <c r="EV327" s="89"/>
      <c r="EW327" s="89"/>
      <c r="EX327" s="89"/>
      <c r="EY327" s="89"/>
      <c r="EZ327" s="89"/>
      <c r="FA327" s="89"/>
      <c r="FB327" s="89"/>
      <c r="FC327" s="89"/>
      <c r="FD327" s="89"/>
      <c r="FE327" s="89"/>
      <c r="FF327" s="89"/>
      <c r="FG327" s="89"/>
      <c r="FH327" s="89"/>
      <c r="FI327" s="89"/>
      <c r="FJ327" s="89"/>
      <c r="FK327" s="89"/>
      <c r="FL327" s="89"/>
      <c r="FM327" s="89"/>
      <c r="FN327" s="89"/>
      <c r="FO327" s="89"/>
      <c r="FP327" s="89"/>
      <c r="FQ327" s="89"/>
      <c r="FR327" s="89"/>
      <c r="FS327" s="89"/>
      <c r="FT327" s="89"/>
      <c r="FU327" s="89"/>
      <c r="FV327" s="89"/>
      <c r="FW327" s="89"/>
      <c r="FX327" s="89"/>
      <c r="FY327" s="89"/>
      <c r="FZ327" s="89"/>
      <c r="GA327" s="89"/>
      <c r="GB327" s="89"/>
      <c r="GC327" s="89"/>
      <c r="GD327" s="89"/>
      <c r="GE327" s="89"/>
      <c r="GF327" s="89"/>
      <c r="GG327" s="89"/>
      <c r="GH327" s="89"/>
      <c r="GI327" s="89"/>
      <c r="GJ327" s="89"/>
      <c r="GK327" s="89"/>
      <c r="GL327" s="89"/>
      <c r="GM327" s="89"/>
      <c r="GN327" s="89"/>
      <c r="GO327" s="89"/>
      <c r="GP327" s="89"/>
      <c r="GQ327" s="89"/>
      <c r="GR327" s="89"/>
      <c r="GS327" s="89"/>
      <c r="GT327" s="89"/>
      <c r="GU327" s="89"/>
      <c r="GV327" s="89"/>
      <c r="GW327" s="89"/>
      <c r="GX327" s="89"/>
      <c r="GY327" s="89"/>
      <c r="GZ327" s="89"/>
      <c r="HA327" s="89"/>
      <c r="HB327" s="89"/>
      <c r="HC327" s="89"/>
      <c r="HD327" s="89"/>
      <c r="HE327" s="89"/>
      <c r="HF327" s="89"/>
      <c r="HG327" s="89"/>
      <c r="HH327" s="89"/>
      <c r="HI327" s="89"/>
      <c r="HJ327" s="89"/>
      <c r="HK327" s="89"/>
      <c r="HL327" s="89"/>
      <c r="HM327" s="89"/>
      <c r="HN327" s="89"/>
      <c r="HO327" s="89"/>
      <c r="HP327" s="89"/>
      <c r="HQ327" s="89"/>
      <c r="HR327" s="89"/>
      <c r="HS327" s="89"/>
      <c r="HT327" s="89"/>
      <c r="HU327" s="89"/>
      <c r="HV327" s="89"/>
      <c r="HW327" s="89"/>
      <c r="HX327" s="89"/>
      <c r="HY327" s="89"/>
      <c r="HZ327" s="89"/>
      <c r="IA327" s="89"/>
      <c r="IB327" s="89"/>
      <c r="IC327" s="89"/>
      <c r="ID327" s="89"/>
      <c r="IE327" s="89"/>
      <c r="IF327" s="89"/>
      <c r="IG327" s="89"/>
      <c r="IH327" s="89"/>
      <c r="II327" s="89"/>
      <c r="IJ327" s="89"/>
      <c r="IK327" s="89"/>
      <c r="IL327" s="89"/>
      <c r="IM327" s="89"/>
      <c r="IN327" s="89"/>
      <c r="IO327" s="89"/>
      <c r="IP327" s="89"/>
      <c r="IQ327" s="89"/>
      <c r="IR327" s="89"/>
      <c r="IS327" s="89"/>
      <c r="IT327" s="89"/>
      <c r="IU327" s="89"/>
      <c r="IV327" s="89"/>
    </row>
    <row r="328" spans="1:256" ht="30" x14ac:dyDescent="0.25">
      <c r="A328" s="114" t="s">
        <v>432</v>
      </c>
      <c r="B328" s="115" t="s">
        <v>232</v>
      </c>
      <c r="C328" s="115" t="s">
        <v>224</v>
      </c>
      <c r="D328" s="115"/>
      <c r="E328" s="115"/>
      <c r="F328" s="116">
        <f>SUM(F329)</f>
        <v>1400</v>
      </c>
      <c r="G328" s="116" t="e">
        <f>SUM(G329)</f>
        <v>#REF!</v>
      </c>
      <c r="I328" s="69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1"/>
      <c r="BN328" s="101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1"/>
      <c r="BZ328" s="101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1"/>
      <c r="CM328" s="101"/>
      <c r="CN328" s="101"/>
      <c r="CO328" s="101"/>
      <c r="CP328" s="101"/>
      <c r="CQ328" s="101"/>
      <c r="CR328" s="101"/>
      <c r="CS328" s="101"/>
      <c r="CT328" s="101"/>
      <c r="CU328" s="101"/>
      <c r="CV328" s="101"/>
      <c r="CW328" s="101"/>
      <c r="CX328" s="101"/>
      <c r="CY328" s="101"/>
      <c r="CZ328" s="101"/>
      <c r="DA328" s="101"/>
      <c r="DB328" s="101"/>
      <c r="DC328" s="101"/>
      <c r="DD328" s="101"/>
      <c r="DE328" s="101"/>
      <c r="DF328" s="101"/>
      <c r="DG328" s="101"/>
      <c r="DH328" s="101"/>
      <c r="DI328" s="101"/>
      <c r="DJ328" s="101"/>
      <c r="DK328" s="101"/>
      <c r="DL328" s="101"/>
      <c r="DM328" s="101"/>
      <c r="DN328" s="101"/>
      <c r="DO328" s="101"/>
      <c r="DP328" s="101"/>
      <c r="DQ328" s="101"/>
      <c r="DR328" s="101"/>
      <c r="DS328" s="101"/>
      <c r="DT328" s="101"/>
      <c r="DU328" s="101"/>
      <c r="DV328" s="101"/>
      <c r="DW328" s="101"/>
      <c r="DX328" s="101"/>
      <c r="DY328" s="101"/>
      <c r="DZ328" s="101"/>
      <c r="EA328" s="101"/>
      <c r="EB328" s="101"/>
      <c r="EC328" s="101"/>
      <c r="ED328" s="101"/>
      <c r="EE328" s="101"/>
      <c r="EF328" s="101"/>
      <c r="EG328" s="101"/>
      <c r="EH328" s="101"/>
      <c r="EI328" s="101"/>
      <c r="EJ328" s="101"/>
      <c r="EK328" s="101"/>
      <c r="EL328" s="101"/>
      <c r="EM328" s="101"/>
      <c r="EN328" s="101"/>
      <c r="EO328" s="101"/>
      <c r="EP328" s="101"/>
      <c r="EQ328" s="101"/>
      <c r="ER328" s="101"/>
      <c r="ES328" s="101"/>
      <c r="ET328" s="101"/>
      <c r="EU328" s="101"/>
      <c r="EV328" s="101"/>
      <c r="EW328" s="101"/>
      <c r="EX328" s="101"/>
      <c r="EY328" s="101"/>
      <c r="EZ328" s="101"/>
      <c r="FA328" s="101"/>
      <c r="FB328" s="101"/>
      <c r="FC328" s="101"/>
      <c r="FD328" s="101"/>
      <c r="FE328" s="101"/>
      <c r="FF328" s="101"/>
      <c r="FG328" s="101"/>
      <c r="FH328" s="101"/>
      <c r="FI328" s="101"/>
      <c r="FJ328" s="101"/>
      <c r="FK328" s="101"/>
      <c r="FL328" s="101"/>
      <c r="FM328" s="101"/>
      <c r="FN328" s="101"/>
      <c r="FO328" s="101"/>
      <c r="FP328" s="101"/>
      <c r="FQ328" s="101"/>
      <c r="FR328" s="101"/>
      <c r="FS328" s="101"/>
      <c r="FT328" s="101"/>
      <c r="FU328" s="101"/>
      <c r="FV328" s="101"/>
      <c r="FW328" s="101"/>
      <c r="FX328" s="101"/>
      <c r="FY328" s="101"/>
      <c r="FZ328" s="101"/>
      <c r="GA328" s="101"/>
      <c r="GB328" s="101"/>
      <c r="GC328" s="101"/>
      <c r="GD328" s="101"/>
      <c r="GE328" s="101"/>
      <c r="GF328" s="101"/>
      <c r="GG328" s="101"/>
      <c r="GH328" s="101"/>
      <c r="GI328" s="101"/>
      <c r="GJ328" s="101"/>
      <c r="GK328" s="101"/>
      <c r="GL328" s="101"/>
      <c r="GM328" s="101"/>
      <c r="GN328" s="101"/>
      <c r="GO328" s="101"/>
      <c r="GP328" s="101"/>
      <c r="GQ328" s="101"/>
      <c r="GR328" s="101"/>
      <c r="GS328" s="101"/>
      <c r="GT328" s="101"/>
      <c r="GU328" s="101"/>
      <c r="GV328" s="101"/>
      <c r="GW328" s="101"/>
      <c r="GX328" s="101"/>
      <c r="GY328" s="101"/>
      <c r="GZ328" s="101"/>
      <c r="HA328" s="101"/>
      <c r="HB328" s="101"/>
      <c r="HC328" s="101"/>
      <c r="HD328" s="101"/>
      <c r="HE328" s="101"/>
      <c r="HF328" s="101"/>
      <c r="HG328" s="101"/>
      <c r="HH328" s="101"/>
      <c r="HI328" s="101"/>
      <c r="HJ328" s="101"/>
      <c r="HK328" s="101"/>
      <c r="HL328" s="101"/>
      <c r="HM328" s="101"/>
      <c r="HN328" s="101"/>
      <c r="HO328" s="101"/>
      <c r="HP328" s="101"/>
      <c r="HQ328" s="101"/>
      <c r="HR328" s="101"/>
      <c r="HS328" s="101"/>
      <c r="HT328" s="101"/>
      <c r="HU328" s="101"/>
      <c r="HV328" s="101"/>
      <c r="HW328" s="101"/>
      <c r="HX328" s="101"/>
      <c r="HY328" s="101"/>
      <c r="HZ328" s="101"/>
      <c r="IA328" s="101"/>
      <c r="IB328" s="101"/>
      <c r="IC328" s="101"/>
      <c r="ID328" s="101"/>
      <c r="IE328" s="101"/>
      <c r="IF328" s="101"/>
      <c r="IG328" s="101"/>
      <c r="IH328" s="101"/>
      <c r="II328" s="101"/>
      <c r="IJ328" s="101"/>
      <c r="IK328" s="101"/>
      <c r="IL328" s="101"/>
      <c r="IM328" s="101"/>
      <c r="IN328" s="101"/>
      <c r="IO328" s="101"/>
      <c r="IP328" s="101"/>
      <c r="IQ328" s="101"/>
      <c r="IR328" s="101"/>
      <c r="IS328" s="101"/>
      <c r="IT328" s="101"/>
      <c r="IU328" s="101"/>
      <c r="IV328" s="101"/>
    </row>
    <row r="329" spans="1:256" ht="38.25" x14ac:dyDescent="0.2">
      <c r="A329" s="90" t="s">
        <v>433</v>
      </c>
      <c r="B329" s="98" t="s">
        <v>232</v>
      </c>
      <c r="C329" s="98" t="s">
        <v>224</v>
      </c>
      <c r="D329" s="98" t="s">
        <v>431</v>
      </c>
      <c r="E329" s="98"/>
      <c r="F329" s="92">
        <f>SUM(F330+F331)</f>
        <v>1400</v>
      </c>
      <c r="G329" s="92" t="e">
        <f>SUM(G330+G331+#REF!+#REF!)</f>
        <v>#REF!</v>
      </c>
      <c r="I329" s="69"/>
    </row>
    <row r="330" spans="1:256" ht="25.5" x14ac:dyDescent="0.2">
      <c r="A330" s="86" t="s">
        <v>220</v>
      </c>
      <c r="B330" s="103" t="s">
        <v>232</v>
      </c>
      <c r="C330" s="103" t="s">
        <v>224</v>
      </c>
      <c r="D330" s="103" t="s">
        <v>431</v>
      </c>
      <c r="E330" s="103" t="s">
        <v>213</v>
      </c>
      <c r="F330" s="88">
        <v>200</v>
      </c>
      <c r="G330" s="88">
        <v>200</v>
      </c>
      <c r="I330" s="6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  <c r="CW330" s="89"/>
      <c r="CX330" s="89"/>
      <c r="CY330" s="89"/>
      <c r="CZ330" s="89"/>
      <c r="DA330" s="89"/>
      <c r="DB330" s="89"/>
      <c r="DC330" s="89"/>
      <c r="DD330" s="89"/>
      <c r="DE330" s="89"/>
      <c r="DF330" s="89"/>
      <c r="DG330" s="89"/>
      <c r="DH330" s="89"/>
      <c r="DI330" s="89"/>
      <c r="DJ330" s="89"/>
      <c r="DK330" s="89"/>
      <c r="DL330" s="89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89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89"/>
      <c r="EK330" s="89"/>
      <c r="EL330" s="89"/>
      <c r="EM330" s="89"/>
      <c r="EN330" s="89"/>
      <c r="EO330" s="89"/>
      <c r="EP330" s="89"/>
      <c r="EQ330" s="89"/>
      <c r="ER330" s="89"/>
      <c r="ES330" s="89"/>
      <c r="ET330" s="89"/>
      <c r="EU330" s="89"/>
      <c r="EV330" s="89"/>
      <c r="EW330" s="89"/>
      <c r="EX330" s="89"/>
      <c r="EY330" s="89"/>
      <c r="EZ330" s="89"/>
      <c r="FA330" s="89"/>
      <c r="FB330" s="89"/>
      <c r="FC330" s="89"/>
      <c r="FD330" s="89"/>
      <c r="FE330" s="89"/>
      <c r="FF330" s="89"/>
      <c r="FG330" s="89"/>
      <c r="FH330" s="89"/>
      <c r="FI330" s="89"/>
      <c r="FJ330" s="89"/>
      <c r="FK330" s="89"/>
      <c r="FL330" s="89"/>
      <c r="FM330" s="89"/>
      <c r="FN330" s="89"/>
      <c r="FO330" s="89"/>
      <c r="FP330" s="89"/>
      <c r="FQ330" s="89"/>
      <c r="FR330" s="89"/>
      <c r="FS330" s="89"/>
      <c r="FT330" s="89"/>
      <c r="FU330" s="89"/>
      <c r="FV330" s="89"/>
      <c r="FW330" s="89"/>
      <c r="FX330" s="89"/>
      <c r="FY330" s="89"/>
      <c r="FZ330" s="89"/>
      <c r="GA330" s="89"/>
      <c r="GB330" s="89"/>
      <c r="GC330" s="89"/>
      <c r="GD330" s="89"/>
      <c r="GE330" s="89"/>
      <c r="GF330" s="89"/>
      <c r="GG330" s="89"/>
      <c r="GH330" s="89"/>
      <c r="GI330" s="89"/>
      <c r="GJ330" s="89"/>
      <c r="GK330" s="89"/>
      <c r="GL330" s="89"/>
      <c r="GM330" s="89"/>
      <c r="GN330" s="89"/>
      <c r="GO330" s="89"/>
      <c r="GP330" s="89"/>
      <c r="GQ330" s="89"/>
      <c r="GR330" s="89"/>
      <c r="GS330" s="89"/>
      <c r="GT330" s="89"/>
      <c r="GU330" s="89"/>
      <c r="GV330" s="89"/>
      <c r="GW330" s="89"/>
      <c r="GX330" s="89"/>
      <c r="GY330" s="89"/>
      <c r="GZ330" s="89"/>
      <c r="HA330" s="89"/>
      <c r="HB330" s="89"/>
      <c r="HC330" s="89"/>
      <c r="HD330" s="89"/>
      <c r="HE330" s="89"/>
      <c r="HF330" s="89"/>
      <c r="HG330" s="89"/>
      <c r="HH330" s="89"/>
      <c r="HI330" s="89"/>
      <c r="HJ330" s="89"/>
      <c r="HK330" s="89"/>
      <c r="HL330" s="89"/>
      <c r="HM330" s="89"/>
      <c r="HN330" s="89"/>
      <c r="HO330" s="89"/>
      <c r="HP330" s="89"/>
      <c r="HQ330" s="89"/>
      <c r="HR330" s="89"/>
      <c r="HS330" s="89"/>
      <c r="HT330" s="89"/>
      <c r="HU330" s="89"/>
      <c r="HV330" s="89"/>
      <c r="HW330" s="89"/>
      <c r="HX330" s="89"/>
      <c r="HY330" s="89"/>
      <c r="HZ330" s="89"/>
      <c r="IA330" s="89"/>
      <c r="IB330" s="89"/>
      <c r="IC330" s="89"/>
      <c r="ID330" s="89"/>
      <c r="IE330" s="89"/>
      <c r="IF330" s="89"/>
      <c r="IG330" s="89"/>
      <c r="IH330" s="89"/>
      <c r="II330" s="89"/>
      <c r="IJ330" s="89"/>
      <c r="IK330" s="89"/>
      <c r="IL330" s="89"/>
      <c r="IM330" s="89"/>
      <c r="IN330" s="89"/>
      <c r="IO330" s="89"/>
      <c r="IP330" s="89"/>
      <c r="IQ330" s="89"/>
      <c r="IR330" s="89"/>
      <c r="IS330" s="89"/>
      <c r="IT330" s="89"/>
      <c r="IU330" s="89"/>
      <c r="IV330" s="89"/>
    </row>
    <row r="331" spans="1:256" ht="25.5" x14ac:dyDescent="0.2">
      <c r="A331" s="86" t="s">
        <v>277</v>
      </c>
      <c r="B331" s="103" t="s">
        <v>232</v>
      </c>
      <c r="C331" s="103" t="s">
        <v>224</v>
      </c>
      <c r="D331" s="103" t="s">
        <v>431</v>
      </c>
      <c r="E331" s="103" t="s">
        <v>278</v>
      </c>
      <c r="F331" s="88">
        <v>1200</v>
      </c>
      <c r="G331" s="88">
        <v>800</v>
      </c>
      <c r="I331" s="6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89"/>
      <c r="EK331" s="89"/>
      <c r="EL331" s="89"/>
      <c r="EM331" s="89"/>
      <c r="EN331" s="89"/>
      <c r="EO331" s="89"/>
      <c r="EP331" s="89"/>
      <c r="EQ331" s="89"/>
      <c r="ER331" s="89"/>
      <c r="ES331" s="89"/>
      <c r="ET331" s="89"/>
      <c r="EU331" s="89"/>
      <c r="EV331" s="89"/>
      <c r="EW331" s="89"/>
      <c r="EX331" s="89"/>
      <c r="EY331" s="89"/>
      <c r="EZ331" s="89"/>
      <c r="FA331" s="89"/>
      <c r="FB331" s="89"/>
      <c r="FC331" s="89"/>
      <c r="FD331" s="89"/>
      <c r="FE331" s="89"/>
      <c r="FF331" s="89"/>
      <c r="FG331" s="89"/>
      <c r="FH331" s="89"/>
      <c r="FI331" s="89"/>
      <c r="FJ331" s="89"/>
      <c r="FK331" s="89"/>
      <c r="FL331" s="89"/>
      <c r="FM331" s="89"/>
      <c r="FN331" s="89"/>
      <c r="FO331" s="89"/>
      <c r="FP331" s="89"/>
      <c r="FQ331" s="89"/>
      <c r="FR331" s="89"/>
      <c r="FS331" s="89"/>
      <c r="FT331" s="89"/>
      <c r="FU331" s="89"/>
      <c r="FV331" s="89"/>
      <c r="FW331" s="89"/>
      <c r="FX331" s="89"/>
      <c r="FY331" s="89"/>
      <c r="FZ331" s="89"/>
      <c r="GA331" s="89"/>
      <c r="GB331" s="89"/>
      <c r="GC331" s="89"/>
      <c r="GD331" s="89"/>
      <c r="GE331" s="89"/>
      <c r="GF331" s="89"/>
      <c r="GG331" s="89"/>
      <c r="GH331" s="89"/>
      <c r="GI331" s="89"/>
      <c r="GJ331" s="89"/>
      <c r="GK331" s="89"/>
      <c r="GL331" s="89"/>
      <c r="GM331" s="89"/>
      <c r="GN331" s="89"/>
      <c r="GO331" s="89"/>
      <c r="GP331" s="89"/>
      <c r="GQ331" s="89"/>
      <c r="GR331" s="89"/>
      <c r="GS331" s="89"/>
      <c r="GT331" s="89"/>
      <c r="GU331" s="89"/>
      <c r="GV331" s="89"/>
      <c r="GW331" s="89"/>
      <c r="GX331" s="89"/>
      <c r="GY331" s="89"/>
      <c r="GZ331" s="89"/>
      <c r="HA331" s="89"/>
      <c r="HB331" s="89"/>
      <c r="HC331" s="89"/>
      <c r="HD331" s="89"/>
      <c r="HE331" s="89"/>
      <c r="HF331" s="89"/>
      <c r="HG331" s="89"/>
      <c r="HH331" s="89"/>
      <c r="HI331" s="89"/>
      <c r="HJ331" s="89"/>
      <c r="HK331" s="89"/>
      <c r="HL331" s="89"/>
      <c r="HM331" s="89"/>
      <c r="HN331" s="89"/>
      <c r="HO331" s="89"/>
      <c r="HP331" s="89"/>
      <c r="HQ331" s="89"/>
      <c r="HR331" s="89"/>
      <c r="HS331" s="89"/>
      <c r="HT331" s="89"/>
      <c r="HU331" s="89"/>
      <c r="HV331" s="89"/>
      <c r="HW331" s="89"/>
      <c r="HX331" s="89"/>
      <c r="HY331" s="89"/>
      <c r="HZ331" s="89"/>
      <c r="IA331" s="89"/>
      <c r="IB331" s="89"/>
      <c r="IC331" s="89"/>
      <c r="ID331" s="89"/>
      <c r="IE331" s="89"/>
      <c r="IF331" s="89"/>
      <c r="IG331" s="89"/>
      <c r="IH331" s="89"/>
      <c r="II331" s="89"/>
      <c r="IJ331" s="89"/>
      <c r="IK331" s="89"/>
      <c r="IL331" s="89"/>
      <c r="IM331" s="89"/>
      <c r="IN331" s="89"/>
      <c r="IO331" s="89"/>
      <c r="IP331" s="89"/>
      <c r="IQ331" s="89"/>
      <c r="IR331" s="89"/>
      <c r="IS331" s="89"/>
      <c r="IT331" s="89"/>
      <c r="IU331" s="89"/>
      <c r="IV331" s="89"/>
    </row>
    <row r="332" spans="1:256" ht="15.75" x14ac:dyDescent="0.25">
      <c r="A332" s="77" t="s">
        <v>435</v>
      </c>
      <c r="B332" s="108" t="s">
        <v>291</v>
      </c>
      <c r="C332" s="108"/>
      <c r="D332" s="108"/>
      <c r="E332" s="108"/>
      <c r="F332" s="109">
        <f>SUM(F333)</f>
        <v>2178.6</v>
      </c>
      <c r="G332" s="109">
        <f>SUM(G333)</f>
        <v>1958.5</v>
      </c>
      <c r="I332" s="69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/>
      <c r="CH332" s="110"/>
      <c r="CI332" s="110"/>
      <c r="CJ332" s="110"/>
      <c r="CK332" s="110"/>
      <c r="CL332" s="110"/>
      <c r="CM332" s="110"/>
      <c r="CN332" s="110"/>
      <c r="CO332" s="110"/>
      <c r="CP332" s="110"/>
      <c r="CQ332" s="110"/>
      <c r="CR332" s="110"/>
      <c r="CS332" s="110"/>
      <c r="CT332" s="110"/>
      <c r="CU332" s="110"/>
      <c r="CV332" s="110"/>
      <c r="CW332" s="110"/>
      <c r="CX332" s="110"/>
      <c r="CY332" s="110"/>
      <c r="CZ332" s="110"/>
      <c r="DA332" s="110"/>
      <c r="DB332" s="110"/>
      <c r="DC332" s="110"/>
      <c r="DD332" s="110"/>
      <c r="DE332" s="110"/>
      <c r="DF332" s="110"/>
      <c r="DG332" s="110"/>
      <c r="DH332" s="110"/>
      <c r="DI332" s="110"/>
      <c r="DJ332" s="110"/>
      <c r="DK332" s="110"/>
      <c r="DL332" s="110"/>
      <c r="DM332" s="110"/>
      <c r="DN332" s="110"/>
      <c r="DO332" s="110"/>
      <c r="DP332" s="110"/>
      <c r="DQ332" s="110"/>
      <c r="DR332" s="110"/>
      <c r="DS332" s="110"/>
      <c r="DT332" s="110"/>
      <c r="DU332" s="110"/>
      <c r="DV332" s="110"/>
      <c r="DW332" s="110"/>
      <c r="DX332" s="110"/>
      <c r="DY332" s="110"/>
      <c r="DZ332" s="110"/>
      <c r="EA332" s="110"/>
      <c r="EB332" s="110"/>
      <c r="EC332" s="110"/>
      <c r="ED332" s="110"/>
      <c r="EE332" s="110"/>
      <c r="EF332" s="110"/>
      <c r="EG332" s="110"/>
      <c r="EH332" s="110"/>
      <c r="EI332" s="110"/>
      <c r="EJ332" s="110"/>
      <c r="EK332" s="110"/>
      <c r="EL332" s="110"/>
      <c r="EM332" s="110"/>
      <c r="EN332" s="110"/>
      <c r="EO332" s="110"/>
      <c r="EP332" s="110"/>
      <c r="EQ332" s="110"/>
      <c r="ER332" s="110"/>
      <c r="ES332" s="110"/>
      <c r="ET332" s="110"/>
      <c r="EU332" s="110"/>
      <c r="EV332" s="110"/>
      <c r="EW332" s="110"/>
      <c r="EX332" s="110"/>
      <c r="EY332" s="110"/>
      <c r="EZ332" s="110"/>
      <c r="FA332" s="110"/>
      <c r="FB332" s="110"/>
      <c r="FC332" s="110"/>
      <c r="FD332" s="110"/>
      <c r="FE332" s="110"/>
      <c r="FF332" s="110"/>
      <c r="FG332" s="110"/>
      <c r="FH332" s="110"/>
      <c r="FI332" s="110"/>
      <c r="FJ332" s="110"/>
      <c r="FK332" s="110"/>
      <c r="FL332" s="110"/>
      <c r="FM332" s="110"/>
      <c r="FN332" s="110"/>
      <c r="FO332" s="110"/>
      <c r="FP332" s="110"/>
      <c r="FQ332" s="110"/>
      <c r="FR332" s="110"/>
      <c r="FS332" s="110"/>
      <c r="FT332" s="110"/>
      <c r="FU332" s="110"/>
      <c r="FV332" s="110"/>
      <c r="FW332" s="110"/>
      <c r="FX332" s="110"/>
      <c r="FY332" s="110"/>
      <c r="FZ332" s="110"/>
      <c r="GA332" s="110"/>
      <c r="GB332" s="110"/>
      <c r="GC332" s="110"/>
      <c r="GD332" s="110"/>
      <c r="GE332" s="110"/>
      <c r="GF332" s="110"/>
      <c r="GG332" s="110"/>
      <c r="GH332" s="110"/>
      <c r="GI332" s="110"/>
      <c r="GJ332" s="110"/>
      <c r="GK332" s="110"/>
      <c r="GL332" s="110"/>
      <c r="GM332" s="110"/>
      <c r="GN332" s="110"/>
      <c r="GO332" s="110"/>
      <c r="GP332" s="110"/>
      <c r="GQ332" s="110"/>
      <c r="GR332" s="110"/>
      <c r="GS332" s="110"/>
      <c r="GT332" s="110"/>
      <c r="GU332" s="110"/>
      <c r="GV332" s="110"/>
      <c r="GW332" s="110"/>
      <c r="GX332" s="110"/>
      <c r="GY332" s="110"/>
      <c r="GZ332" s="110"/>
      <c r="HA332" s="110"/>
      <c r="HB332" s="110"/>
      <c r="HC332" s="110"/>
      <c r="HD332" s="110"/>
      <c r="HE332" s="110"/>
      <c r="HF332" s="110"/>
      <c r="HG332" s="110"/>
      <c r="HH332" s="110"/>
      <c r="HI332" s="110"/>
      <c r="HJ332" s="110"/>
      <c r="HK332" s="110"/>
      <c r="HL332" s="110"/>
      <c r="HM332" s="110"/>
      <c r="HN332" s="110"/>
      <c r="HO332" s="110"/>
      <c r="HP332" s="110"/>
      <c r="HQ332" s="110"/>
      <c r="HR332" s="110"/>
      <c r="HS332" s="110"/>
      <c r="HT332" s="110"/>
      <c r="HU332" s="110"/>
      <c r="HV332" s="110"/>
      <c r="HW332" s="110"/>
      <c r="HX332" s="110"/>
      <c r="HY332" s="110"/>
      <c r="HZ332" s="110"/>
      <c r="IA332" s="110"/>
      <c r="IB332" s="110"/>
      <c r="IC332" s="110"/>
      <c r="ID332" s="110"/>
      <c r="IE332" s="110"/>
      <c r="IF332" s="110"/>
      <c r="IG332" s="110"/>
      <c r="IH332" s="110"/>
      <c r="II332" s="110"/>
      <c r="IJ332" s="110"/>
      <c r="IK332" s="110"/>
      <c r="IL332" s="110"/>
      <c r="IM332" s="110"/>
      <c r="IN332" s="110"/>
      <c r="IO332" s="110"/>
      <c r="IP332" s="110"/>
      <c r="IQ332" s="110"/>
      <c r="IR332" s="110"/>
      <c r="IS332" s="110"/>
      <c r="IT332" s="110"/>
      <c r="IU332" s="110"/>
      <c r="IV332" s="110"/>
    </row>
    <row r="333" spans="1:256" ht="15" x14ac:dyDescent="0.25">
      <c r="A333" s="114" t="s">
        <v>436</v>
      </c>
      <c r="B333" s="115" t="s">
        <v>291</v>
      </c>
      <c r="C333" s="115" t="s">
        <v>202</v>
      </c>
      <c r="D333" s="115"/>
      <c r="E333" s="115"/>
      <c r="F333" s="116">
        <f>SUM(F334+F336)</f>
        <v>2178.6</v>
      </c>
      <c r="G333" s="116">
        <f>SUM(G334+G336)</f>
        <v>1958.5</v>
      </c>
      <c r="I333" s="69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  <c r="BC333" s="156"/>
      <c r="BD333" s="156"/>
      <c r="BE333" s="156"/>
      <c r="BF333" s="156"/>
      <c r="BG333" s="156"/>
      <c r="BH333" s="156"/>
      <c r="BI333" s="156"/>
      <c r="BJ333" s="156"/>
      <c r="BK333" s="156"/>
      <c r="BL333" s="156"/>
      <c r="BM333" s="156"/>
      <c r="BN333" s="156"/>
      <c r="BO333" s="156"/>
      <c r="BP333" s="156"/>
      <c r="BQ333" s="156"/>
      <c r="BR333" s="156"/>
      <c r="BS333" s="156"/>
      <c r="BT333" s="156"/>
      <c r="BU333" s="156"/>
      <c r="BV333" s="156"/>
      <c r="BW333" s="156"/>
      <c r="BX333" s="156"/>
      <c r="BY333" s="156"/>
      <c r="BZ333" s="156"/>
      <c r="CA333" s="156"/>
      <c r="CB333" s="156"/>
      <c r="CC333" s="156"/>
      <c r="CD333" s="156"/>
      <c r="CE333" s="156"/>
      <c r="CF333" s="156"/>
      <c r="CG333" s="156"/>
      <c r="CH333" s="156"/>
      <c r="CI333" s="156"/>
      <c r="CJ333" s="156"/>
      <c r="CK333" s="156"/>
      <c r="CL333" s="156"/>
      <c r="CM333" s="156"/>
      <c r="CN333" s="156"/>
      <c r="CO333" s="156"/>
      <c r="CP333" s="156"/>
      <c r="CQ333" s="156"/>
      <c r="CR333" s="156"/>
      <c r="CS333" s="156"/>
      <c r="CT333" s="156"/>
      <c r="CU333" s="156"/>
      <c r="CV333" s="156"/>
      <c r="CW333" s="156"/>
      <c r="CX333" s="156"/>
      <c r="CY333" s="156"/>
      <c r="CZ333" s="156"/>
      <c r="DA333" s="156"/>
      <c r="DB333" s="156"/>
      <c r="DC333" s="156"/>
      <c r="DD333" s="156"/>
      <c r="DE333" s="156"/>
      <c r="DF333" s="156"/>
      <c r="DG333" s="156"/>
      <c r="DH333" s="156"/>
      <c r="DI333" s="156"/>
      <c r="DJ333" s="156"/>
      <c r="DK333" s="156"/>
      <c r="DL333" s="156"/>
      <c r="DM333" s="156"/>
      <c r="DN333" s="156"/>
      <c r="DO333" s="156"/>
      <c r="DP333" s="156"/>
      <c r="DQ333" s="156"/>
      <c r="DR333" s="156"/>
      <c r="DS333" s="156"/>
      <c r="DT333" s="156"/>
      <c r="DU333" s="156"/>
      <c r="DV333" s="156"/>
      <c r="DW333" s="156"/>
      <c r="DX333" s="156"/>
      <c r="DY333" s="156"/>
      <c r="DZ333" s="156"/>
      <c r="EA333" s="156"/>
      <c r="EB333" s="156"/>
      <c r="EC333" s="156"/>
      <c r="ED333" s="156"/>
      <c r="EE333" s="156"/>
      <c r="EF333" s="156"/>
      <c r="EG333" s="156"/>
      <c r="EH333" s="156"/>
      <c r="EI333" s="156"/>
      <c r="EJ333" s="156"/>
      <c r="EK333" s="156"/>
      <c r="EL333" s="156"/>
      <c r="EM333" s="156"/>
      <c r="EN333" s="156"/>
      <c r="EO333" s="156"/>
      <c r="EP333" s="156"/>
      <c r="EQ333" s="156"/>
      <c r="ER333" s="156"/>
      <c r="ES333" s="156"/>
      <c r="ET333" s="156"/>
      <c r="EU333" s="156"/>
      <c r="EV333" s="156"/>
      <c r="EW333" s="156"/>
      <c r="EX333" s="156"/>
      <c r="EY333" s="156"/>
      <c r="EZ333" s="156"/>
      <c r="FA333" s="156"/>
      <c r="FB333" s="156"/>
      <c r="FC333" s="156"/>
      <c r="FD333" s="156"/>
      <c r="FE333" s="156"/>
      <c r="FF333" s="156"/>
      <c r="FG333" s="156"/>
      <c r="FH333" s="156"/>
      <c r="FI333" s="156"/>
      <c r="FJ333" s="156"/>
      <c r="FK333" s="156"/>
      <c r="FL333" s="156"/>
      <c r="FM333" s="156"/>
      <c r="FN333" s="156"/>
      <c r="FO333" s="156"/>
      <c r="FP333" s="156"/>
      <c r="FQ333" s="156"/>
      <c r="FR333" s="156"/>
      <c r="FS333" s="156"/>
      <c r="FT333" s="156"/>
      <c r="FU333" s="156"/>
      <c r="FV333" s="156"/>
      <c r="FW333" s="156"/>
      <c r="FX333" s="156"/>
      <c r="FY333" s="156"/>
      <c r="FZ333" s="156"/>
      <c r="GA333" s="156"/>
      <c r="GB333" s="156"/>
      <c r="GC333" s="156"/>
      <c r="GD333" s="156"/>
      <c r="GE333" s="156"/>
      <c r="GF333" s="156"/>
      <c r="GG333" s="156"/>
      <c r="GH333" s="156"/>
      <c r="GI333" s="156"/>
      <c r="GJ333" s="156"/>
      <c r="GK333" s="156"/>
      <c r="GL333" s="156"/>
      <c r="GM333" s="156"/>
      <c r="GN333" s="156"/>
      <c r="GO333" s="156"/>
      <c r="GP333" s="156"/>
      <c r="GQ333" s="156"/>
      <c r="GR333" s="156"/>
      <c r="GS333" s="156"/>
      <c r="GT333" s="156"/>
      <c r="GU333" s="156"/>
      <c r="GV333" s="156"/>
      <c r="GW333" s="156"/>
      <c r="GX333" s="156"/>
      <c r="GY333" s="156"/>
      <c r="GZ333" s="156"/>
      <c r="HA333" s="156"/>
      <c r="HB333" s="156"/>
      <c r="HC333" s="156"/>
      <c r="HD333" s="156"/>
      <c r="HE333" s="156"/>
      <c r="HF333" s="156"/>
      <c r="HG333" s="156"/>
      <c r="HH333" s="156"/>
      <c r="HI333" s="156"/>
      <c r="HJ333" s="156"/>
      <c r="HK333" s="156"/>
      <c r="HL333" s="156"/>
      <c r="HM333" s="156"/>
      <c r="HN333" s="156"/>
      <c r="HO333" s="156"/>
      <c r="HP333" s="156"/>
      <c r="HQ333" s="156"/>
      <c r="HR333" s="156"/>
      <c r="HS333" s="156"/>
      <c r="HT333" s="156"/>
      <c r="HU333" s="156"/>
      <c r="HV333" s="156"/>
      <c r="HW333" s="156"/>
      <c r="HX333" s="156"/>
      <c r="HY333" s="156"/>
      <c r="HZ333" s="156"/>
      <c r="IA333" s="156"/>
      <c r="IB333" s="156"/>
      <c r="IC333" s="156"/>
      <c r="ID333" s="156"/>
      <c r="IE333" s="156"/>
      <c r="IF333" s="156"/>
      <c r="IG333" s="156"/>
      <c r="IH333" s="156"/>
      <c r="II333" s="156"/>
      <c r="IJ333" s="156"/>
      <c r="IK333" s="156"/>
      <c r="IL333" s="156"/>
      <c r="IM333" s="156"/>
      <c r="IN333" s="156"/>
      <c r="IO333" s="156"/>
      <c r="IP333" s="156"/>
      <c r="IQ333" s="156"/>
      <c r="IR333" s="156"/>
      <c r="IS333" s="156"/>
      <c r="IT333" s="156"/>
      <c r="IU333" s="156"/>
      <c r="IV333" s="156"/>
    </row>
    <row r="334" spans="1:256" x14ac:dyDescent="0.2">
      <c r="A334" s="86" t="s">
        <v>436</v>
      </c>
      <c r="B334" s="103" t="s">
        <v>291</v>
      </c>
      <c r="C334" s="103" t="s">
        <v>202</v>
      </c>
      <c r="D334" s="103" t="s">
        <v>437</v>
      </c>
      <c r="E334" s="103"/>
      <c r="F334" s="88">
        <f>SUM(F335)</f>
        <v>2000</v>
      </c>
      <c r="G334" s="88">
        <f>SUM(G335)</f>
        <v>1600</v>
      </c>
      <c r="I334" s="6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9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89"/>
      <c r="EK334" s="89"/>
      <c r="EL334" s="89"/>
      <c r="EM334" s="89"/>
      <c r="EN334" s="89"/>
      <c r="EO334" s="89"/>
      <c r="EP334" s="89"/>
      <c r="EQ334" s="89"/>
      <c r="ER334" s="89"/>
      <c r="ES334" s="89"/>
      <c r="ET334" s="89"/>
      <c r="EU334" s="89"/>
      <c r="EV334" s="89"/>
      <c r="EW334" s="89"/>
      <c r="EX334" s="89"/>
      <c r="EY334" s="89"/>
      <c r="EZ334" s="89"/>
      <c r="FA334" s="89"/>
      <c r="FB334" s="89"/>
      <c r="FC334" s="89"/>
      <c r="FD334" s="89"/>
      <c r="FE334" s="89"/>
      <c r="FF334" s="89"/>
      <c r="FG334" s="89"/>
      <c r="FH334" s="89"/>
      <c r="FI334" s="89"/>
      <c r="FJ334" s="89"/>
      <c r="FK334" s="89"/>
      <c r="FL334" s="89"/>
      <c r="FM334" s="89"/>
      <c r="FN334" s="89"/>
      <c r="FO334" s="89"/>
      <c r="FP334" s="89"/>
      <c r="FQ334" s="89"/>
      <c r="FR334" s="89"/>
      <c r="FS334" s="89"/>
      <c r="FT334" s="89"/>
      <c r="FU334" s="89"/>
      <c r="FV334" s="89"/>
      <c r="FW334" s="89"/>
      <c r="FX334" s="89"/>
      <c r="FY334" s="89"/>
      <c r="FZ334" s="89"/>
      <c r="GA334" s="89"/>
      <c r="GB334" s="89"/>
      <c r="GC334" s="89"/>
      <c r="GD334" s="89"/>
      <c r="GE334" s="89"/>
      <c r="GF334" s="89"/>
      <c r="GG334" s="89"/>
      <c r="GH334" s="89"/>
      <c r="GI334" s="89"/>
      <c r="GJ334" s="89"/>
      <c r="GK334" s="89"/>
      <c r="GL334" s="89"/>
      <c r="GM334" s="89"/>
      <c r="GN334" s="89"/>
      <c r="GO334" s="89"/>
      <c r="GP334" s="89"/>
      <c r="GQ334" s="89"/>
      <c r="GR334" s="89"/>
      <c r="GS334" s="89"/>
      <c r="GT334" s="89"/>
      <c r="GU334" s="89"/>
      <c r="GV334" s="89"/>
      <c r="GW334" s="89"/>
      <c r="GX334" s="89"/>
      <c r="GY334" s="89"/>
      <c r="GZ334" s="89"/>
      <c r="HA334" s="89"/>
      <c r="HB334" s="89"/>
      <c r="HC334" s="89"/>
      <c r="HD334" s="89"/>
      <c r="HE334" s="89"/>
      <c r="HF334" s="89"/>
      <c r="HG334" s="89"/>
      <c r="HH334" s="89"/>
      <c r="HI334" s="89"/>
      <c r="HJ334" s="89"/>
      <c r="HK334" s="89"/>
      <c r="HL334" s="89"/>
      <c r="HM334" s="89"/>
      <c r="HN334" s="89"/>
      <c r="HO334" s="89"/>
      <c r="HP334" s="89"/>
      <c r="HQ334" s="89"/>
      <c r="HR334" s="89"/>
      <c r="HS334" s="89"/>
      <c r="HT334" s="89"/>
      <c r="HU334" s="89"/>
      <c r="HV334" s="89"/>
      <c r="HW334" s="89"/>
      <c r="HX334" s="89"/>
      <c r="HY334" s="89"/>
      <c r="HZ334" s="89"/>
      <c r="IA334" s="89"/>
      <c r="IB334" s="89"/>
      <c r="IC334" s="89"/>
      <c r="ID334" s="89"/>
      <c r="IE334" s="89"/>
      <c r="IF334" s="89"/>
      <c r="IG334" s="89"/>
      <c r="IH334" s="89"/>
      <c r="II334" s="89"/>
      <c r="IJ334" s="89"/>
      <c r="IK334" s="89"/>
      <c r="IL334" s="89"/>
      <c r="IM334" s="89"/>
      <c r="IN334" s="89"/>
      <c r="IO334" s="89"/>
      <c r="IP334" s="89"/>
      <c r="IQ334" s="89"/>
      <c r="IR334" s="89"/>
      <c r="IS334" s="89"/>
      <c r="IT334" s="89"/>
      <c r="IU334" s="89"/>
      <c r="IV334" s="89"/>
    </row>
    <row r="335" spans="1:256" ht="25.5" x14ac:dyDescent="0.2">
      <c r="A335" s="90" t="s">
        <v>277</v>
      </c>
      <c r="B335" s="98" t="s">
        <v>291</v>
      </c>
      <c r="C335" s="98" t="s">
        <v>202</v>
      </c>
      <c r="D335" s="98" t="s">
        <v>437</v>
      </c>
      <c r="E335" s="98" t="s">
        <v>278</v>
      </c>
      <c r="F335" s="92">
        <v>2000</v>
      </c>
      <c r="G335" s="92">
        <v>1600</v>
      </c>
      <c r="I335" s="69"/>
    </row>
    <row r="336" spans="1:256" x14ac:dyDescent="0.2">
      <c r="A336" s="86" t="s">
        <v>438</v>
      </c>
      <c r="B336" s="103" t="s">
        <v>439</v>
      </c>
      <c r="C336" s="103" t="s">
        <v>202</v>
      </c>
      <c r="D336" s="103" t="s">
        <v>440</v>
      </c>
      <c r="E336" s="103"/>
      <c r="F336" s="88">
        <f>SUM(F337)</f>
        <v>178.6</v>
      </c>
      <c r="G336" s="88">
        <f>SUM(G337)</f>
        <v>358.5</v>
      </c>
      <c r="I336" s="6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9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89"/>
      <c r="EK336" s="89"/>
      <c r="EL336" s="89"/>
      <c r="EM336" s="89"/>
      <c r="EN336" s="89"/>
      <c r="EO336" s="89"/>
      <c r="EP336" s="89"/>
      <c r="EQ336" s="89"/>
      <c r="ER336" s="89"/>
      <c r="ES336" s="89"/>
      <c r="ET336" s="89"/>
      <c r="EU336" s="89"/>
      <c r="EV336" s="89"/>
      <c r="EW336" s="89"/>
      <c r="EX336" s="89"/>
      <c r="EY336" s="89"/>
      <c r="EZ336" s="89"/>
      <c r="FA336" s="89"/>
      <c r="FB336" s="89"/>
      <c r="FC336" s="89"/>
      <c r="FD336" s="89"/>
      <c r="FE336" s="89"/>
      <c r="FF336" s="89"/>
      <c r="FG336" s="89"/>
      <c r="FH336" s="89"/>
      <c r="FI336" s="89"/>
      <c r="FJ336" s="89"/>
      <c r="FK336" s="89"/>
      <c r="FL336" s="89"/>
      <c r="FM336" s="89"/>
      <c r="FN336" s="89"/>
      <c r="FO336" s="89"/>
      <c r="FP336" s="89"/>
      <c r="FQ336" s="89"/>
      <c r="FR336" s="89"/>
      <c r="FS336" s="89"/>
      <c r="FT336" s="89"/>
      <c r="FU336" s="89"/>
      <c r="FV336" s="89"/>
      <c r="FW336" s="89"/>
      <c r="FX336" s="89"/>
      <c r="FY336" s="89"/>
      <c r="FZ336" s="89"/>
      <c r="GA336" s="89"/>
      <c r="GB336" s="89"/>
      <c r="GC336" s="89"/>
      <c r="GD336" s="89"/>
      <c r="GE336" s="89"/>
      <c r="GF336" s="89"/>
      <c r="GG336" s="89"/>
      <c r="GH336" s="89"/>
      <c r="GI336" s="89"/>
      <c r="GJ336" s="89"/>
      <c r="GK336" s="89"/>
      <c r="GL336" s="89"/>
      <c r="GM336" s="89"/>
      <c r="GN336" s="89"/>
      <c r="GO336" s="89"/>
      <c r="GP336" s="89"/>
      <c r="GQ336" s="89"/>
      <c r="GR336" s="89"/>
      <c r="GS336" s="89"/>
      <c r="GT336" s="89"/>
      <c r="GU336" s="89"/>
      <c r="GV336" s="89"/>
      <c r="GW336" s="89"/>
      <c r="GX336" s="89"/>
      <c r="GY336" s="89"/>
      <c r="GZ336" s="89"/>
      <c r="HA336" s="89"/>
      <c r="HB336" s="89"/>
      <c r="HC336" s="89"/>
      <c r="HD336" s="89"/>
      <c r="HE336" s="89"/>
      <c r="HF336" s="89"/>
      <c r="HG336" s="89"/>
      <c r="HH336" s="89"/>
      <c r="HI336" s="89"/>
      <c r="HJ336" s="89"/>
      <c r="HK336" s="89"/>
      <c r="HL336" s="89"/>
      <c r="HM336" s="89"/>
      <c r="HN336" s="89"/>
      <c r="HO336" s="89"/>
      <c r="HP336" s="89"/>
      <c r="HQ336" s="89"/>
      <c r="HR336" s="89"/>
      <c r="HS336" s="89"/>
      <c r="HT336" s="89"/>
      <c r="HU336" s="89"/>
      <c r="HV336" s="89"/>
      <c r="HW336" s="89"/>
      <c r="HX336" s="89"/>
      <c r="HY336" s="89"/>
      <c r="HZ336" s="89"/>
      <c r="IA336" s="89"/>
      <c r="IB336" s="89"/>
      <c r="IC336" s="89"/>
      <c r="ID336" s="89"/>
      <c r="IE336" s="89"/>
      <c r="IF336" s="89"/>
      <c r="IG336" s="89"/>
      <c r="IH336" s="89"/>
      <c r="II336" s="89"/>
      <c r="IJ336" s="89"/>
      <c r="IK336" s="89"/>
      <c r="IL336" s="89"/>
      <c r="IM336" s="89"/>
      <c r="IN336" s="89"/>
      <c r="IO336" s="89"/>
      <c r="IP336" s="89"/>
      <c r="IQ336" s="89"/>
      <c r="IR336" s="89"/>
      <c r="IS336" s="89"/>
      <c r="IT336" s="89"/>
      <c r="IU336" s="89"/>
      <c r="IV336" s="89"/>
    </row>
    <row r="337" spans="1:256" ht="25.5" x14ac:dyDescent="0.2">
      <c r="A337" s="90" t="s">
        <v>277</v>
      </c>
      <c r="B337" s="98" t="s">
        <v>291</v>
      </c>
      <c r="C337" s="98" t="s">
        <v>202</v>
      </c>
      <c r="D337" s="98" t="s">
        <v>440</v>
      </c>
      <c r="E337" s="98" t="s">
        <v>278</v>
      </c>
      <c r="F337" s="92">
        <v>178.6</v>
      </c>
      <c r="G337" s="92">
        <v>358.5</v>
      </c>
      <c r="I337" s="69"/>
    </row>
    <row r="338" spans="1:256" ht="31.5" x14ac:dyDescent="0.25">
      <c r="A338" s="77" t="s">
        <v>441</v>
      </c>
      <c r="B338" s="108" t="s">
        <v>236</v>
      </c>
      <c r="C338" s="108"/>
      <c r="D338" s="108"/>
      <c r="E338" s="108"/>
      <c r="F338" s="109">
        <f>SUM(F339)</f>
        <v>200</v>
      </c>
      <c r="G338" s="109">
        <f>SUM(G339)</f>
        <v>5000</v>
      </c>
      <c r="I338" s="69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7"/>
      <c r="BC338" s="157"/>
      <c r="BD338" s="157"/>
      <c r="BE338" s="157"/>
      <c r="BF338" s="157"/>
      <c r="BG338" s="157"/>
      <c r="BH338" s="157"/>
      <c r="BI338" s="157"/>
      <c r="BJ338" s="157"/>
      <c r="BK338" s="157"/>
      <c r="BL338" s="157"/>
      <c r="BM338" s="157"/>
      <c r="BN338" s="157"/>
      <c r="BO338" s="157"/>
      <c r="BP338" s="157"/>
      <c r="BQ338" s="157"/>
      <c r="BR338" s="157"/>
      <c r="BS338" s="157"/>
      <c r="BT338" s="157"/>
      <c r="BU338" s="157"/>
      <c r="BV338" s="157"/>
      <c r="BW338" s="157"/>
      <c r="BX338" s="157"/>
      <c r="BY338" s="157"/>
      <c r="BZ338" s="157"/>
      <c r="CA338" s="157"/>
      <c r="CB338" s="157"/>
      <c r="CC338" s="157"/>
      <c r="CD338" s="157"/>
      <c r="CE338" s="157"/>
      <c r="CF338" s="157"/>
      <c r="CG338" s="157"/>
      <c r="CH338" s="157"/>
      <c r="CI338" s="157"/>
      <c r="CJ338" s="157"/>
      <c r="CK338" s="157"/>
      <c r="CL338" s="157"/>
      <c r="CM338" s="157"/>
      <c r="CN338" s="157"/>
      <c r="CO338" s="157"/>
      <c r="CP338" s="157"/>
      <c r="CQ338" s="157"/>
      <c r="CR338" s="157"/>
      <c r="CS338" s="157"/>
      <c r="CT338" s="157"/>
      <c r="CU338" s="157"/>
      <c r="CV338" s="157"/>
      <c r="CW338" s="157"/>
      <c r="CX338" s="157"/>
      <c r="CY338" s="157"/>
      <c r="CZ338" s="157"/>
      <c r="DA338" s="157"/>
      <c r="DB338" s="157"/>
      <c r="DC338" s="157"/>
      <c r="DD338" s="157"/>
      <c r="DE338" s="157"/>
      <c r="DF338" s="157"/>
      <c r="DG338" s="157"/>
      <c r="DH338" s="157"/>
      <c r="DI338" s="157"/>
      <c r="DJ338" s="157"/>
      <c r="DK338" s="157"/>
      <c r="DL338" s="157"/>
      <c r="DM338" s="157"/>
      <c r="DN338" s="157"/>
      <c r="DO338" s="157"/>
      <c r="DP338" s="157"/>
      <c r="DQ338" s="157"/>
      <c r="DR338" s="157"/>
      <c r="DS338" s="157"/>
      <c r="DT338" s="157"/>
      <c r="DU338" s="157"/>
      <c r="DV338" s="157"/>
      <c r="DW338" s="157"/>
      <c r="DX338" s="157"/>
      <c r="DY338" s="157"/>
      <c r="DZ338" s="157"/>
      <c r="EA338" s="157"/>
      <c r="EB338" s="157"/>
      <c r="EC338" s="157"/>
      <c r="ED338" s="157"/>
      <c r="EE338" s="157"/>
      <c r="EF338" s="157"/>
      <c r="EG338" s="157"/>
      <c r="EH338" s="157"/>
      <c r="EI338" s="157"/>
      <c r="EJ338" s="157"/>
      <c r="EK338" s="157"/>
      <c r="EL338" s="157"/>
      <c r="EM338" s="157"/>
      <c r="EN338" s="157"/>
      <c r="EO338" s="157"/>
      <c r="EP338" s="157"/>
      <c r="EQ338" s="157"/>
      <c r="ER338" s="157"/>
      <c r="ES338" s="157"/>
      <c r="ET338" s="157"/>
      <c r="EU338" s="157"/>
      <c r="EV338" s="157"/>
      <c r="EW338" s="157"/>
      <c r="EX338" s="157"/>
      <c r="EY338" s="157"/>
      <c r="EZ338" s="157"/>
      <c r="FA338" s="157"/>
      <c r="FB338" s="157"/>
      <c r="FC338" s="157"/>
      <c r="FD338" s="157"/>
      <c r="FE338" s="157"/>
      <c r="FF338" s="157"/>
      <c r="FG338" s="157"/>
      <c r="FH338" s="157"/>
      <c r="FI338" s="157"/>
      <c r="FJ338" s="157"/>
      <c r="FK338" s="157"/>
      <c r="FL338" s="157"/>
      <c r="FM338" s="157"/>
      <c r="FN338" s="157"/>
      <c r="FO338" s="157"/>
      <c r="FP338" s="157"/>
      <c r="FQ338" s="157"/>
      <c r="FR338" s="157"/>
      <c r="FS338" s="157"/>
      <c r="FT338" s="157"/>
      <c r="FU338" s="157"/>
      <c r="FV338" s="157"/>
      <c r="FW338" s="157"/>
      <c r="FX338" s="157"/>
      <c r="FY338" s="157"/>
      <c r="FZ338" s="157"/>
      <c r="GA338" s="157"/>
      <c r="GB338" s="157"/>
      <c r="GC338" s="157"/>
      <c r="GD338" s="157"/>
      <c r="GE338" s="157"/>
      <c r="GF338" s="157"/>
      <c r="GG338" s="157"/>
      <c r="GH338" s="157"/>
      <c r="GI338" s="157"/>
      <c r="GJ338" s="157"/>
      <c r="GK338" s="157"/>
      <c r="GL338" s="157"/>
      <c r="GM338" s="157"/>
      <c r="GN338" s="157"/>
      <c r="GO338" s="157"/>
      <c r="GP338" s="157"/>
      <c r="GQ338" s="157"/>
      <c r="GR338" s="157"/>
      <c r="GS338" s="157"/>
      <c r="GT338" s="157"/>
      <c r="GU338" s="157"/>
      <c r="GV338" s="157"/>
      <c r="GW338" s="157"/>
      <c r="GX338" s="157"/>
      <c r="GY338" s="157"/>
      <c r="GZ338" s="157"/>
      <c r="HA338" s="157"/>
      <c r="HB338" s="157"/>
      <c r="HC338" s="157"/>
      <c r="HD338" s="157"/>
      <c r="HE338" s="157"/>
      <c r="HF338" s="157"/>
      <c r="HG338" s="157"/>
      <c r="HH338" s="157"/>
      <c r="HI338" s="157"/>
      <c r="HJ338" s="157"/>
      <c r="HK338" s="157"/>
      <c r="HL338" s="157"/>
      <c r="HM338" s="157"/>
      <c r="HN338" s="157"/>
      <c r="HO338" s="157"/>
      <c r="HP338" s="157"/>
      <c r="HQ338" s="157"/>
      <c r="HR338" s="157"/>
      <c r="HS338" s="157"/>
      <c r="HT338" s="157"/>
      <c r="HU338" s="157"/>
      <c r="HV338" s="157"/>
      <c r="HW338" s="157"/>
      <c r="HX338" s="157"/>
      <c r="HY338" s="157"/>
      <c r="HZ338" s="157"/>
      <c r="IA338" s="157"/>
      <c r="IB338" s="157"/>
      <c r="IC338" s="157"/>
      <c r="ID338" s="157"/>
      <c r="IE338" s="157"/>
      <c r="IF338" s="157"/>
      <c r="IG338" s="157"/>
      <c r="IH338" s="157"/>
      <c r="II338" s="157"/>
      <c r="IJ338" s="157"/>
      <c r="IK338" s="157"/>
      <c r="IL338" s="157"/>
      <c r="IM338" s="157"/>
      <c r="IN338" s="157"/>
      <c r="IO338" s="157"/>
      <c r="IP338" s="157"/>
      <c r="IQ338" s="157"/>
      <c r="IR338" s="157"/>
      <c r="IS338" s="157"/>
      <c r="IT338" s="157"/>
      <c r="IU338" s="157"/>
      <c r="IV338" s="157"/>
    </row>
    <row r="339" spans="1:256" ht="30" x14ac:dyDescent="0.25">
      <c r="A339" s="114" t="s">
        <v>442</v>
      </c>
      <c r="B339" s="115" t="s">
        <v>236</v>
      </c>
      <c r="C339" s="115" t="s">
        <v>200</v>
      </c>
      <c r="D339" s="115"/>
      <c r="E339" s="115"/>
      <c r="F339" s="116">
        <f>SUM(F342+F340)</f>
        <v>200</v>
      </c>
      <c r="G339" s="116">
        <f>SUM(G342+G340)</f>
        <v>5000</v>
      </c>
      <c r="I339" s="69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156"/>
      <c r="AZ339" s="156"/>
      <c r="BA339" s="156"/>
      <c r="BB339" s="156"/>
      <c r="BC339" s="156"/>
      <c r="BD339" s="156"/>
      <c r="BE339" s="156"/>
      <c r="BF339" s="156"/>
      <c r="BG339" s="156"/>
      <c r="BH339" s="156"/>
      <c r="BI339" s="156"/>
      <c r="BJ339" s="156"/>
      <c r="BK339" s="156"/>
      <c r="BL339" s="156"/>
      <c r="BM339" s="156"/>
      <c r="BN339" s="156"/>
      <c r="BO339" s="156"/>
      <c r="BP339" s="156"/>
      <c r="BQ339" s="156"/>
      <c r="BR339" s="156"/>
      <c r="BS339" s="156"/>
      <c r="BT339" s="156"/>
      <c r="BU339" s="156"/>
      <c r="BV339" s="156"/>
      <c r="BW339" s="156"/>
      <c r="BX339" s="156"/>
      <c r="BY339" s="156"/>
      <c r="BZ339" s="156"/>
      <c r="CA339" s="156"/>
      <c r="CB339" s="156"/>
      <c r="CC339" s="156"/>
      <c r="CD339" s="156"/>
      <c r="CE339" s="156"/>
      <c r="CF339" s="156"/>
      <c r="CG339" s="156"/>
      <c r="CH339" s="156"/>
      <c r="CI339" s="156"/>
      <c r="CJ339" s="156"/>
      <c r="CK339" s="156"/>
      <c r="CL339" s="156"/>
      <c r="CM339" s="156"/>
      <c r="CN339" s="156"/>
      <c r="CO339" s="156"/>
      <c r="CP339" s="156"/>
      <c r="CQ339" s="156"/>
      <c r="CR339" s="156"/>
      <c r="CS339" s="156"/>
      <c r="CT339" s="156"/>
      <c r="CU339" s="156"/>
      <c r="CV339" s="156"/>
      <c r="CW339" s="156"/>
      <c r="CX339" s="156"/>
      <c r="CY339" s="156"/>
      <c r="CZ339" s="156"/>
      <c r="DA339" s="156"/>
      <c r="DB339" s="156"/>
      <c r="DC339" s="156"/>
      <c r="DD339" s="156"/>
      <c r="DE339" s="156"/>
      <c r="DF339" s="156"/>
      <c r="DG339" s="156"/>
      <c r="DH339" s="156"/>
      <c r="DI339" s="156"/>
      <c r="DJ339" s="156"/>
      <c r="DK339" s="156"/>
      <c r="DL339" s="156"/>
      <c r="DM339" s="156"/>
      <c r="DN339" s="156"/>
      <c r="DO339" s="156"/>
      <c r="DP339" s="156"/>
      <c r="DQ339" s="156"/>
      <c r="DR339" s="156"/>
      <c r="DS339" s="156"/>
      <c r="DT339" s="156"/>
      <c r="DU339" s="156"/>
      <c r="DV339" s="156"/>
      <c r="DW339" s="156"/>
      <c r="DX339" s="156"/>
      <c r="DY339" s="156"/>
      <c r="DZ339" s="156"/>
      <c r="EA339" s="156"/>
      <c r="EB339" s="156"/>
      <c r="EC339" s="156"/>
      <c r="ED339" s="156"/>
      <c r="EE339" s="156"/>
      <c r="EF339" s="156"/>
      <c r="EG339" s="156"/>
      <c r="EH339" s="156"/>
      <c r="EI339" s="156"/>
      <c r="EJ339" s="156"/>
      <c r="EK339" s="156"/>
      <c r="EL339" s="156"/>
      <c r="EM339" s="156"/>
      <c r="EN339" s="156"/>
      <c r="EO339" s="156"/>
      <c r="EP339" s="156"/>
      <c r="EQ339" s="156"/>
      <c r="ER339" s="156"/>
      <c r="ES339" s="156"/>
      <c r="ET339" s="156"/>
      <c r="EU339" s="156"/>
      <c r="EV339" s="156"/>
      <c r="EW339" s="156"/>
      <c r="EX339" s="156"/>
      <c r="EY339" s="156"/>
      <c r="EZ339" s="156"/>
      <c r="FA339" s="156"/>
      <c r="FB339" s="156"/>
      <c r="FC339" s="156"/>
      <c r="FD339" s="156"/>
      <c r="FE339" s="156"/>
      <c r="FF339" s="156"/>
      <c r="FG339" s="156"/>
      <c r="FH339" s="156"/>
      <c r="FI339" s="156"/>
      <c r="FJ339" s="156"/>
      <c r="FK339" s="156"/>
      <c r="FL339" s="156"/>
      <c r="FM339" s="156"/>
      <c r="FN339" s="156"/>
      <c r="FO339" s="156"/>
      <c r="FP339" s="156"/>
      <c r="FQ339" s="156"/>
      <c r="FR339" s="156"/>
      <c r="FS339" s="156"/>
      <c r="FT339" s="156"/>
      <c r="FU339" s="156"/>
      <c r="FV339" s="156"/>
      <c r="FW339" s="156"/>
      <c r="FX339" s="156"/>
      <c r="FY339" s="156"/>
      <c r="FZ339" s="156"/>
      <c r="GA339" s="156"/>
      <c r="GB339" s="156"/>
      <c r="GC339" s="156"/>
      <c r="GD339" s="156"/>
      <c r="GE339" s="156"/>
      <c r="GF339" s="156"/>
      <c r="GG339" s="156"/>
      <c r="GH339" s="156"/>
      <c r="GI339" s="156"/>
      <c r="GJ339" s="156"/>
      <c r="GK339" s="156"/>
      <c r="GL339" s="156"/>
      <c r="GM339" s="156"/>
      <c r="GN339" s="156"/>
      <c r="GO339" s="156"/>
      <c r="GP339" s="156"/>
      <c r="GQ339" s="156"/>
      <c r="GR339" s="156"/>
      <c r="GS339" s="156"/>
      <c r="GT339" s="156"/>
      <c r="GU339" s="156"/>
      <c r="GV339" s="156"/>
      <c r="GW339" s="156"/>
      <c r="GX339" s="156"/>
      <c r="GY339" s="156"/>
      <c r="GZ339" s="156"/>
      <c r="HA339" s="156"/>
      <c r="HB339" s="156"/>
      <c r="HC339" s="156"/>
      <c r="HD339" s="156"/>
      <c r="HE339" s="156"/>
      <c r="HF339" s="156"/>
      <c r="HG339" s="156"/>
      <c r="HH339" s="156"/>
      <c r="HI339" s="156"/>
      <c r="HJ339" s="156"/>
      <c r="HK339" s="156"/>
      <c r="HL339" s="156"/>
      <c r="HM339" s="156"/>
      <c r="HN339" s="156"/>
      <c r="HO339" s="156"/>
      <c r="HP339" s="156"/>
      <c r="HQ339" s="156"/>
      <c r="HR339" s="156"/>
      <c r="HS339" s="156"/>
      <c r="HT339" s="156"/>
      <c r="HU339" s="156"/>
      <c r="HV339" s="156"/>
      <c r="HW339" s="156"/>
      <c r="HX339" s="156"/>
      <c r="HY339" s="156"/>
      <c r="HZ339" s="156"/>
      <c r="IA339" s="156"/>
      <c r="IB339" s="156"/>
      <c r="IC339" s="156"/>
      <c r="ID339" s="156"/>
      <c r="IE339" s="156"/>
      <c r="IF339" s="156"/>
      <c r="IG339" s="156"/>
      <c r="IH339" s="156"/>
      <c r="II339" s="156"/>
      <c r="IJ339" s="156"/>
      <c r="IK339" s="156"/>
      <c r="IL339" s="156"/>
      <c r="IM339" s="156"/>
      <c r="IN339" s="156"/>
      <c r="IO339" s="156"/>
      <c r="IP339" s="156"/>
      <c r="IQ339" s="156"/>
      <c r="IR339" s="156"/>
      <c r="IS339" s="156"/>
      <c r="IT339" s="156"/>
      <c r="IU339" s="156"/>
      <c r="IV339" s="156"/>
    </row>
    <row r="340" spans="1:256" ht="25.5" x14ac:dyDescent="0.2">
      <c r="A340" s="86" t="s">
        <v>443</v>
      </c>
      <c r="B340" s="103" t="s">
        <v>236</v>
      </c>
      <c r="C340" s="103" t="s">
        <v>200</v>
      </c>
      <c r="D340" s="103" t="s">
        <v>444</v>
      </c>
      <c r="E340" s="103"/>
      <c r="F340" s="88">
        <f>SUM(F341)</f>
        <v>0</v>
      </c>
      <c r="G340" s="88">
        <f>SUM(G341)</f>
        <v>2000</v>
      </c>
      <c r="I340" s="6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9"/>
      <c r="DZ340" s="89"/>
      <c r="EA340" s="89"/>
      <c r="EB340" s="89"/>
      <c r="EC340" s="89"/>
      <c r="ED340" s="89"/>
      <c r="EE340" s="89"/>
      <c r="EF340" s="89"/>
      <c r="EG340" s="89"/>
      <c r="EH340" s="89"/>
      <c r="EI340" s="89"/>
      <c r="EJ340" s="89"/>
      <c r="EK340" s="89"/>
      <c r="EL340" s="89"/>
      <c r="EM340" s="89"/>
      <c r="EN340" s="89"/>
      <c r="EO340" s="89"/>
      <c r="EP340" s="89"/>
      <c r="EQ340" s="89"/>
      <c r="ER340" s="89"/>
      <c r="ES340" s="89"/>
      <c r="ET340" s="89"/>
      <c r="EU340" s="89"/>
      <c r="EV340" s="89"/>
      <c r="EW340" s="89"/>
      <c r="EX340" s="89"/>
      <c r="EY340" s="89"/>
      <c r="EZ340" s="89"/>
      <c r="FA340" s="89"/>
      <c r="FB340" s="89"/>
      <c r="FC340" s="89"/>
      <c r="FD340" s="89"/>
      <c r="FE340" s="89"/>
      <c r="FF340" s="89"/>
      <c r="FG340" s="89"/>
      <c r="FH340" s="89"/>
      <c r="FI340" s="89"/>
      <c r="FJ340" s="89"/>
      <c r="FK340" s="89"/>
      <c r="FL340" s="89"/>
      <c r="FM340" s="89"/>
      <c r="FN340" s="89"/>
      <c r="FO340" s="89"/>
      <c r="FP340" s="89"/>
      <c r="FQ340" s="89"/>
      <c r="FR340" s="89"/>
      <c r="FS340" s="89"/>
      <c r="FT340" s="89"/>
      <c r="FU340" s="89"/>
      <c r="FV340" s="89"/>
      <c r="FW340" s="89"/>
      <c r="FX340" s="89"/>
      <c r="FY340" s="89"/>
      <c r="FZ340" s="89"/>
      <c r="GA340" s="89"/>
      <c r="GB340" s="89"/>
      <c r="GC340" s="89"/>
      <c r="GD340" s="89"/>
      <c r="GE340" s="89"/>
      <c r="GF340" s="89"/>
      <c r="GG340" s="89"/>
      <c r="GH340" s="89"/>
      <c r="GI340" s="89"/>
      <c r="GJ340" s="89"/>
      <c r="GK340" s="89"/>
      <c r="GL340" s="89"/>
      <c r="GM340" s="89"/>
      <c r="GN340" s="89"/>
      <c r="GO340" s="89"/>
      <c r="GP340" s="89"/>
      <c r="GQ340" s="89"/>
      <c r="GR340" s="89"/>
      <c r="GS340" s="89"/>
      <c r="GT340" s="89"/>
      <c r="GU340" s="89"/>
      <c r="GV340" s="89"/>
      <c r="GW340" s="89"/>
      <c r="GX340" s="89"/>
      <c r="GY340" s="89"/>
      <c r="GZ340" s="89"/>
      <c r="HA340" s="89"/>
      <c r="HB340" s="89"/>
      <c r="HC340" s="89"/>
      <c r="HD340" s="89"/>
      <c r="HE340" s="89"/>
      <c r="HF340" s="89"/>
      <c r="HG340" s="89"/>
      <c r="HH340" s="89"/>
      <c r="HI340" s="89"/>
      <c r="HJ340" s="89"/>
      <c r="HK340" s="89"/>
      <c r="HL340" s="89"/>
      <c r="HM340" s="89"/>
      <c r="HN340" s="89"/>
      <c r="HO340" s="89"/>
      <c r="HP340" s="89"/>
      <c r="HQ340" s="89"/>
      <c r="HR340" s="89"/>
      <c r="HS340" s="89"/>
      <c r="HT340" s="89"/>
      <c r="HU340" s="89"/>
      <c r="HV340" s="89"/>
      <c r="HW340" s="89"/>
      <c r="HX340" s="89"/>
      <c r="HY340" s="89"/>
      <c r="HZ340" s="89"/>
      <c r="IA340" s="89"/>
      <c r="IB340" s="89"/>
      <c r="IC340" s="89"/>
      <c r="ID340" s="89"/>
      <c r="IE340" s="89"/>
      <c r="IF340" s="89"/>
      <c r="IG340" s="89"/>
      <c r="IH340" s="89"/>
      <c r="II340" s="89"/>
      <c r="IJ340" s="89"/>
      <c r="IK340" s="89"/>
      <c r="IL340" s="89"/>
      <c r="IM340" s="89"/>
      <c r="IN340" s="89"/>
      <c r="IO340" s="89"/>
      <c r="IP340" s="89"/>
      <c r="IQ340" s="89"/>
      <c r="IR340" s="89"/>
      <c r="IS340" s="89"/>
      <c r="IT340" s="89"/>
      <c r="IU340" s="89"/>
      <c r="IV340" s="89"/>
    </row>
    <row r="341" spans="1:256" x14ac:dyDescent="0.2">
      <c r="A341" s="90" t="s">
        <v>445</v>
      </c>
      <c r="B341" s="98" t="s">
        <v>236</v>
      </c>
      <c r="C341" s="98" t="s">
        <v>200</v>
      </c>
      <c r="D341" s="98" t="s">
        <v>444</v>
      </c>
      <c r="E341" s="98" t="s">
        <v>446</v>
      </c>
      <c r="F341" s="92"/>
      <c r="G341" s="92">
        <v>2000</v>
      </c>
      <c r="I341" s="69"/>
    </row>
    <row r="342" spans="1:256" ht="25.5" x14ac:dyDescent="0.2">
      <c r="A342" s="86" t="s">
        <v>443</v>
      </c>
      <c r="B342" s="103" t="s">
        <v>236</v>
      </c>
      <c r="C342" s="103" t="s">
        <v>200</v>
      </c>
      <c r="D342" s="103" t="s">
        <v>447</v>
      </c>
      <c r="E342" s="103"/>
      <c r="F342" s="88">
        <f>SUM(F343)</f>
        <v>200</v>
      </c>
      <c r="G342" s="88">
        <f>SUM(G343)</f>
        <v>3000</v>
      </c>
      <c r="I342" s="69"/>
    </row>
    <row r="343" spans="1:256" x14ac:dyDescent="0.2">
      <c r="A343" s="90" t="s">
        <v>445</v>
      </c>
      <c r="B343" s="98" t="s">
        <v>236</v>
      </c>
      <c r="C343" s="98" t="s">
        <v>200</v>
      </c>
      <c r="D343" s="98" t="s">
        <v>447</v>
      </c>
      <c r="E343" s="98" t="s">
        <v>446</v>
      </c>
      <c r="F343" s="92">
        <v>200</v>
      </c>
      <c r="G343" s="92">
        <v>3000</v>
      </c>
      <c r="I343" s="69"/>
    </row>
    <row r="344" spans="1:256" ht="14.25" x14ac:dyDescent="0.2">
      <c r="A344" s="80" t="s">
        <v>448</v>
      </c>
      <c r="B344" s="78"/>
      <c r="C344" s="78"/>
      <c r="D344" s="78"/>
      <c r="E344" s="78"/>
      <c r="F344" s="79">
        <f>SUM(F13+F84+F88+F97+F116+F177+F183+F239+F263+F320+F332+F338)</f>
        <v>1267401.1500000001</v>
      </c>
      <c r="G344" s="79" t="e">
        <f>SUM(G33+G113+G130+G189+G239+G263+G320+G332+G338+G185+G100+G104)</f>
        <v>#REF!</v>
      </c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  <c r="AN344" s="158"/>
      <c r="AO344" s="158"/>
      <c r="AP344" s="158"/>
      <c r="AQ344" s="158"/>
      <c r="AR344" s="158"/>
      <c r="AS344" s="158"/>
      <c r="AT344" s="158"/>
      <c r="AU344" s="158"/>
      <c r="AV344" s="158"/>
      <c r="AW344" s="158"/>
      <c r="AX344" s="158"/>
      <c r="AY344" s="158"/>
      <c r="AZ344" s="158"/>
      <c r="BA344" s="158"/>
      <c r="BB344" s="158"/>
      <c r="BC344" s="158"/>
      <c r="BD344" s="158"/>
      <c r="BE344" s="158"/>
      <c r="BF344" s="158"/>
      <c r="BG344" s="158"/>
      <c r="BH344" s="158"/>
      <c r="BI344" s="158"/>
      <c r="BJ344" s="158"/>
      <c r="BK344" s="158"/>
      <c r="BL344" s="158"/>
      <c r="BM344" s="158"/>
      <c r="BN344" s="158"/>
      <c r="BO344" s="158"/>
      <c r="BP344" s="158"/>
      <c r="BQ344" s="158"/>
      <c r="BR344" s="158"/>
      <c r="BS344" s="158"/>
      <c r="BT344" s="158"/>
      <c r="BU344" s="158"/>
      <c r="BV344" s="158"/>
      <c r="BW344" s="158"/>
      <c r="BX344" s="158"/>
      <c r="BY344" s="158"/>
      <c r="BZ344" s="158"/>
      <c r="CA344" s="158"/>
      <c r="CB344" s="158"/>
      <c r="CC344" s="158"/>
      <c r="CD344" s="158"/>
      <c r="CE344" s="158"/>
      <c r="CF344" s="158"/>
      <c r="CG344" s="158"/>
      <c r="CH344" s="158"/>
      <c r="CI344" s="158"/>
      <c r="CJ344" s="158"/>
      <c r="CK344" s="158"/>
      <c r="CL344" s="158"/>
      <c r="CM344" s="158"/>
      <c r="CN344" s="158"/>
      <c r="CO344" s="158"/>
      <c r="CP344" s="158"/>
      <c r="CQ344" s="158"/>
      <c r="CR344" s="158"/>
      <c r="CS344" s="158"/>
      <c r="CT344" s="158"/>
      <c r="CU344" s="158"/>
      <c r="CV344" s="158"/>
      <c r="CW344" s="158"/>
      <c r="CX344" s="158"/>
      <c r="CY344" s="158"/>
      <c r="CZ344" s="158"/>
      <c r="DA344" s="158"/>
      <c r="DB344" s="158"/>
      <c r="DC344" s="158"/>
      <c r="DD344" s="158"/>
      <c r="DE344" s="158"/>
      <c r="DF344" s="158"/>
      <c r="DG344" s="158"/>
      <c r="DH344" s="158"/>
      <c r="DI344" s="158"/>
      <c r="DJ344" s="158"/>
      <c r="DK344" s="158"/>
      <c r="DL344" s="158"/>
      <c r="DM344" s="158"/>
      <c r="DN344" s="158"/>
      <c r="DO344" s="158"/>
      <c r="DP344" s="158"/>
      <c r="DQ344" s="158"/>
      <c r="DR344" s="158"/>
      <c r="DS344" s="158"/>
      <c r="DT344" s="158"/>
      <c r="DU344" s="158"/>
      <c r="DV344" s="158"/>
      <c r="DW344" s="158"/>
      <c r="DX344" s="158"/>
      <c r="DY344" s="158"/>
      <c r="DZ344" s="158"/>
      <c r="EA344" s="158"/>
      <c r="EB344" s="158"/>
      <c r="EC344" s="158"/>
      <c r="ED344" s="158"/>
      <c r="EE344" s="158"/>
      <c r="EF344" s="158"/>
      <c r="EG344" s="158"/>
      <c r="EH344" s="158"/>
      <c r="EI344" s="158"/>
      <c r="EJ344" s="158"/>
      <c r="EK344" s="158"/>
      <c r="EL344" s="158"/>
      <c r="EM344" s="158"/>
      <c r="EN344" s="158"/>
      <c r="EO344" s="158"/>
      <c r="EP344" s="158"/>
      <c r="EQ344" s="158"/>
      <c r="ER344" s="158"/>
      <c r="ES344" s="158"/>
      <c r="ET344" s="158"/>
      <c r="EU344" s="158"/>
      <c r="EV344" s="158"/>
      <c r="EW344" s="158"/>
      <c r="EX344" s="158"/>
      <c r="EY344" s="158"/>
      <c r="EZ344" s="158"/>
      <c r="FA344" s="158"/>
      <c r="FB344" s="158"/>
      <c r="FC344" s="158"/>
      <c r="FD344" s="158"/>
      <c r="FE344" s="158"/>
      <c r="FF344" s="158"/>
      <c r="FG344" s="158"/>
      <c r="FH344" s="158"/>
      <c r="FI344" s="158"/>
      <c r="FJ344" s="158"/>
      <c r="FK344" s="158"/>
      <c r="FL344" s="158"/>
      <c r="FM344" s="158"/>
      <c r="FN344" s="158"/>
      <c r="FO344" s="158"/>
      <c r="FP344" s="158"/>
      <c r="FQ344" s="158"/>
      <c r="FR344" s="158"/>
      <c r="FS344" s="158"/>
      <c r="FT344" s="158"/>
      <c r="FU344" s="158"/>
      <c r="FV344" s="158"/>
      <c r="FW344" s="158"/>
      <c r="FX344" s="158"/>
      <c r="FY344" s="158"/>
      <c r="FZ344" s="158"/>
      <c r="GA344" s="158"/>
      <c r="GB344" s="158"/>
      <c r="GC344" s="158"/>
      <c r="GD344" s="158"/>
      <c r="GE344" s="158"/>
      <c r="GF344" s="158"/>
      <c r="GG344" s="158"/>
      <c r="GH344" s="158"/>
      <c r="GI344" s="158"/>
      <c r="GJ344" s="158"/>
      <c r="GK344" s="158"/>
      <c r="GL344" s="158"/>
      <c r="GM344" s="158"/>
      <c r="GN344" s="158"/>
      <c r="GO344" s="158"/>
      <c r="GP344" s="158"/>
      <c r="GQ344" s="158"/>
      <c r="GR344" s="158"/>
      <c r="GS344" s="158"/>
      <c r="GT344" s="158"/>
      <c r="GU344" s="158"/>
      <c r="GV344" s="158"/>
      <c r="GW344" s="158"/>
      <c r="GX344" s="158"/>
      <c r="GY344" s="158"/>
      <c r="GZ344" s="158"/>
      <c r="HA344" s="158"/>
      <c r="HB344" s="158"/>
      <c r="HC344" s="158"/>
      <c r="HD344" s="158"/>
      <c r="HE344" s="158"/>
      <c r="HF344" s="158"/>
      <c r="HG344" s="158"/>
      <c r="HH344" s="158"/>
      <c r="HI344" s="158"/>
      <c r="HJ344" s="158"/>
      <c r="HK344" s="158"/>
      <c r="HL344" s="158"/>
      <c r="HM344" s="158"/>
      <c r="HN344" s="158"/>
      <c r="HO344" s="158"/>
      <c r="HP344" s="158"/>
      <c r="HQ344" s="158"/>
      <c r="HR344" s="158"/>
      <c r="HS344" s="158"/>
      <c r="HT344" s="158"/>
      <c r="HU344" s="158"/>
      <c r="HV344" s="158"/>
      <c r="HW344" s="158"/>
      <c r="HX344" s="158"/>
      <c r="HY344" s="158"/>
      <c r="HZ344" s="158"/>
      <c r="IA344" s="158"/>
      <c r="IB344" s="158"/>
      <c r="IC344" s="158"/>
      <c r="ID344" s="158"/>
      <c r="IE344" s="158"/>
      <c r="IF344" s="158"/>
      <c r="IG344" s="158"/>
      <c r="IH344" s="158"/>
      <c r="II344" s="158"/>
      <c r="IJ344" s="158"/>
      <c r="IK344" s="158"/>
      <c r="IL344" s="158"/>
      <c r="IM344" s="158"/>
      <c r="IN344" s="158"/>
      <c r="IO344" s="158"/>
      <c r="IP344" s="158"/>
      <c r="IQ344" s="158"/>
      <c r="IR344" s="158"/>
      <c r="IS344" s="158"/>
      <c r="IT344" s="158"/>
      <c r="IU344" s="158"/>
      <c r="IV344" s="158"/>
    </row>
    <row r="345" spans="1:256" x14ac:dyDescent="0.2">
      <c r="A345" s="158"/>
      <c r="F345" s="160"/>
      <c r="G345" s="160"/>
      <c r="H345" s="158"/>
      <c r="I345" s="164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  <c r="AN345" s="158"/>
      <c r="AO345" s="158"/>
      <c r="AP345" s="158"/>
      <c r="AQ345" s="158"/>
      <c r="AR345" s="158"/>
      <c r="AS345" s="158"/>
      <c r="AT345" s="158"/>
      <c r="AU345" s="158"/>
      <c r="AV345" s="158"/>
      <c r="AW345" s="158"/>
      <c r="AX345" s="158"/>
      <c r="AY345" s="158"/>
      <c r="AZ345" s="158"/>
      <c r="BA345" s="158"/>
      <c r="BB345" s="158"/>
      <c r="BC345" s="158"/>
      <c r="BD345" s="158"/>
      <c r="BE345" s="158"/>
      <c r="BF345" s="158"/>
      <c r="BG345" s="158"/>
      <c r="BH345" s="158"/>
      <c r="BI345" s="158"/>
      <c r="BJ345" s="158"/>
      <c r="BK345" s="158"/>
      <c r="BL345" s="158"/>
      <c r="BM345" s="158"/>
      <c r="BN345" s="158"/>
      <c r="BO345" s="158"/>
      <c r="BP345" s="158"/>
      <c r="BQ345" s="158"/>
      <c r="BR345" s="158"/>
      <c r="BS345" s="158"/>
      <c r="BT345" s="158"/>
      <c r="BU345" s="158"/>
      <c r="BV345" s="158"/>
      <c r="BW345" s="158"/>
      <c r="BX345" s="158"/>
      <c r="BY345" s="158"/>
      <c r="BZ345" s="158"/>
      <c r="CA345" s="158"/>
      <c r="CB345" s="158"/>
      <c r="CC345" s="158"/>
      <c r="CD345" s="158"/>
      <c r="CE345" s="158"/>
      <c r="CF345" s="158"/>
      <c r="CG345" s="158"/>
      <c r="CH345" s="158"/>
      <c r="CI345" s="158"/>
      <c r="CJ345" s="158"/>
      <c r="CK345" s="158"/>
      <c r="CL345" s="158"/>
      <c r="CM345" s="158"/>
      <c r="CN345" s="158"/>
      <c r="CO345" s="158"/>
      <c r="CP345" s="158"/>
      <c r="CQ345" s="158"/>
      <c r="CR345" s="158"/>
      <c r="CS345" s="158"/>
      <c r="CT345" s="158"/>
      <c r="CU345" s="158"/>
      <c r="CV345" s="158"/>
      <c r="CW345" s="158"/>
      <c r="CX345" s="158"/>
      <c r="CY345" s="158"/>
      <c r="CZ345" s="158"/>
      <c r="DA345" s="158"/>
      <c r="DB345" s="158"/>
      <c r="DC345" s="158"/>
      <c r="DD345" s="158"/>
      <c r="DE345" s="158"/>
      <c r="DF345" s="158"/>
      <c r="DG345" s="158"/>
      <c r="DH345" s="158"/>
      <c r="DI345" s="158"/>
      <c r="DJ345" s="158"/>
      <c r="DK345" s="158"/>
      <c r="DL345" s="158"/>
      <c r="DM345" s="158"/>
      <c r="DN345" s="158"/>
      <c r="DO345" s="158"/>
      <c r="DP345" s="158"/>
      <c r="DQ345" s="158"/>
      <c r="DR345" s="158"/>
      <c r="DS345" s="158"/>
      <c r="DT345" s="158"/>
      <c r="DU345" s="158"/>
      <c r="DV345" s="158"/>
      <c r="DW345" s="158"/>
      <c r="DX345" s="158"/>
      <c r="DY345" s="158"/>
      <c r="DZ345" s="158"/>
      <c r="EA345" s="158"/>
      <c r="EB345" s="158"/>
      <c r="EC345" s="158"/>
      <c r="ED345" s="158"/>
      <c r="EE345" s="158"/>
      <c r="EF345" s="158"/>
      <c r="EG345" s="158"/>
      <c r="EH345" s="158"/>
      <c r="EI345" s="158"/>
      <c r="EJ345" s="158"/>
      <c r="EK345" s="158"/>
      <c r="EL345" s="158"/>
      <c r="EM345" s="158"/>
      <c r="EN345" s="158"/>
      <c r="EO345" s="158"/>
      <c r="EP345" s="158"/>
      <c r="EQ345" s="158"/>
      <c r="ER345" s="158"/>
      <c r="ES345" s="158"/>
      <c r="ET345" s="158"/>
      <c r="EU345" s="158"/>
      <c r="EV345" s="158"/>
      <c r="EW345" s="158"/>
      <c r="EX345" s="158"/>
      <c r="EY345" s="158"/>
      <c r="EZ345" s="158"/>
      <c r="FA345" s="158"/>
      <c r="FB345" s="158"/>
      <c r="FC345" s="158"/>
      <c r="FD345" s="158"/>
      <c r="FE345" s="158"/>
      <c r="FF345" s="158"/>
      <c r="FG345" s="158"/>
      <c r="FH345" s="158"/>
      <c r="FI345" s="158"/>
      <c r="FJ345" s="158"/>
      <c r="FK345" s="158"/>
      <c r="FL345" s="158"/>
      <c r="FM345" s="158"/>
      <c r="FN345" s="158"/>
      <c r="FO345" s="158"/>
      <c r="FP345" s="158"/>
      <c r="FQ345" s="158"/>
      <c r="FR345" s="158"/>
      <c r="FS345" s="158"/>
      <c r="FT345" s="158"/>
      <c r="FU345" s="158"/>
      <c r="FV345" s="158"/>
      <c r="FW345" s="158"/>
      <c r="FX345" s="158"/>
      <c r="FY345" s="158"/>
      <c r="FZ345" s="158"/>
      <c r="GA345" s="158"/>
      <c r="GB345" s="158"/>
      <c r="GC345" s="158"/>
      <c r="GD345" s="158"/>
      <c r="GE345" s="158"/>
      <c r="GF345" s="158"/>
      <c r="GG345" s="158"/>
      <c r="GH345" s="158"/>
      <c r="GI345" s="158"/>
      <c r="GJ345" s="158"/>
      <c r="GK345" s="158"/>
      <c r="GL345" s="158"/>
      <c r="GM345" s="158"/>
      <c r="GN345" s="158"/>
      <c r="GO345" s="158"/>
      <c r="GP345" s="158"/>
      <c r="GQ345" s="158"/>
      <c r="GR345" s="158"/>
      <c r="GS345" s="158"/>
      <c r="GT345" s="158"/>
      <c r="GU345" s="158"/>
      <c r="GV345" s="158"/>
      <c r="GW345" s="158"/>
      <c r="GX345" s="158"/>
      <c r="GY345" s="158"/>
      <c r="GZ345" s="158"/>
      <c r="HA345" s="158"/>
      <c r="HB345" s="158"/>
      <c r="HC345" s="158"/>
      <c r="HD345" s="158"/>
      <c r="HE345" s="158"/>
      <c r="HF345" s="158"/>
      <c r="HG345" s="158"/>
      <c r="HH345" s="158"/>
      <c r="HI345" s="158"/>
      <c r="HJ345" s="158"/>
      <c r="HK345" s="158"/>
      <c r="HL345" s="158"/>
      <c r="HM345" s="158"/>
      <c r="HN345" s="158"/>
      <c r="HO345" s="158"/>
      <c r="HP345" s="158"/>
      <c r="HQ345" s="158"/>
      <c r="HR345" s="158"/>
      <c r="HS345" s="158"/>
      <c r="HT345" s="158"/>
      <c r="HU345" s="158"/>
      <c r="HV345" s="158"/>
      <c r="HW345" s="158"/>
      <c r="HX345" s="158"/>
      <c r="HY345" s="158"/>
      <c r="HZ345" s="158"/>
      <c r="IA345" s="158"/>
      <c r="IB345" s="158"/>
      <c r="IC345" s="158"/>
      <c r="ID345" s="158"/>
      <c r="IE345" s="158"/>
      <c r="IF345" s="158"/>
      <c r="IG345" s="158"/>
      <c r="IH345" s="158"/>
      <c r="II345" s="158"/>
      <c r="IJ345" s="158"/>
      <c r="IK345" s="158"/>
      <c r="IL345" s="158"/>
      <c r="IM345" s="158"/>
      <c r="IN345" s="158"/>
      <c r="IO345" s="158"/>
      <c r="IP345" s="158"/>
      <c r="IQ345" s="158"/>
      <c r="IR345" s="158"/>
      <c r="IS345" s="158"/>
      <c r="IT345" s="158"/>
      <c r="IU345" s="158"/>
      <c r="IV345" s="158"/>
    </row>
    <row r="346" spans="1:256" x14ac:dyDescent="0.2">
      <c r="A346" s="158"/>
      <c r="F346" s="160"/>
      <c r="G346" s="160"/>
      <c r="H346" s="158"/>
      <c r="I346" s="164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  <c r="AN346" s="158"/>
      <c r="AO346" s="158"/>
      <c r="AP346" s="158"/>
      <c r="AQ346" s="158"/>
      <c r="AR346" s="158"/>
      <c r="AS346" s="158"/>
      <c r="AT346" s="158"/>
      <c r="AU346" s="158"/>
      <c r="AV346" s="158"/>
      <c r="AW346" s="158"/>
      <c r="AX346" s="158"/>
      <c r="AY346" s="158"/>
      <c r="AZ346" s="158"/>
      <c r="BA346" s="158"/>
      <c r="BB346" s="158"/>
      <c r="BC346" s="158"/>
      <c r="BD346" s="158"/>
      <c r="BE346" s="158"/>
      <c r="BF346" s="158"/>
      <c r="BG346" s="158"/>
      <c r="BH346" s="158"/>
      <c r="BI346" s="158"/>
      <c r="BJ346" s="158"/>
      <c r="BK346" s="158"/>
      <c r="BL346" s="158"/>
      <c r="BM346" s="158"/>
      <c r="BN346" s="158"/>
      <c r="BO346" s="158"/>
      <c r="BP346" s="158"/>
      <c r="BQ346" s="158"/>
      <c r="BR346" s="158"/>
      <c r="BS346" s="158"/>
      <c r="BT346" s="158"/>
      <c r="BU346" s="158"/>
      <c r="BV346" s="158"/>
      <c r="BW346" s="158"/>
      <c r="BX346" s="158"/>
      <c r="BY346" s="158"/>
      <c r="BZ346" s="158"/>
      <c r="CA346" s="158"/>
      <c r="CB346" s="158"/>
      <c r="CC346" s="158"/>
      <c r="CD346" s="158"/>
      <c r="CE346" s="158"/>
      <c r="CF346" s="158"/>
      <c r="CG346" s="158"/>
      <c r="CH346" s="158"/>
      <c r="CI346" s="158"/>
      <c r="CJ346" s="158"/>
      <c r="CK346" s="158"/>
      <c r="CL346" s="158"/>
      <c r="CM346" s="158"/>
      <c r="CN346" s="158"/>
      <c r="CO346" s="158"/>
      <c r="CP346" s="158"/>
      <c r="CQ346" s="158"/>
      <c r="CR346" s="158"/>
      <c r="CS346" s="158"/>
      <c r="CT346" s="158"/>
      <c r="CU346" s="158"/>
      <c r="CV346" s="158"/>
      <c r="CW346" s="158"/>
      <c r="CX346" s="158"/>
      <c r="CY346" s="158"/>
      <c r="CZ346" s="158"/>
      <c r="DA346" s="158"/>
      <c r="DB346" s="158"/>
      <c r="DC346" s="158"/>
      <c r="DD346" s="158"/>
      <c r="DE346" s="158"/>
      <c r="DF346" s="158"/>
      <c r="DG346" s="158"/>
      <c r="DH346" s="158"/>
      <c r="DI346" s="158"/>
      <c r="DJ346" s="158"/>
      <c r="DK346" s="158"/>
      <c r="DL346" s="158"/>
      <c r="DM346" s="158"/>
      <c r="DN346" s="158"/>
      <c r="DO346" s="158"/>
      <c r="DP346" s="158"/>
      <c r="DQ346" s="158"/>
      <c r="DR346" s="158"/>
      <c r="DS346" s="158"/>
      <c r="DT346" s="158"/>
      <c r="DU346" s="158"/>
      <c r="DV346" s="158"/>
      <c r="DW346" s="158"/>
      <c r="DX346" s="158"/>
      <c r="DY346" s="158"/>
      <c r="DZ346" s="158"/>
      <c r="EA346" s="158"/>
      <c r="EB346" s="158"/>
      <c r="EC346" s="158"/>
      <c r="ED346" s="158"/>
      <c r="EE346" s="158"/>
      <c r="EF346" s="158"/>
      <c r="EG346" s="158"/>
      <c r="EH346" s="158"/>
      <c r="EI346" s="158"/>
      <c r="EJ346" s="158"/>
      <c r="EK346" s="158"/>
      <c r="EL346" s="158"/>
      <c r="EM346" s="158"/>
      <c r="EN346" s="158"/>
      <c r="EO346" s="158"/>
      <c r="EP346" s="158"/>
      <c r="EQ346" s="158"/>
      <c r="ER346" s="158"/>
      <c r="ES346" s="158"/>
      <c r="ET346" s="158"/>
      <c r="EU346" s="158"/>
      <c r="EV346" s="158"/>
      <c r="EW346" s="158"/>
      <c r="EX346" s="158"/>
      <c r="EY346" s="158"/>
      <c r="EZ346" s="158"/>
      <c r="FA346" s="158"/>
      <c r="FB346" s="158"/>
      <c r="FC346" s="158"/>
      <c r="FD346" s="158"/>
      <c r="FE346" s="158"/>
      <c r="FF346" s="158"/>
      <c r="FG346" s="158"/>
      <c r="FH346" s="158"/>
      <c r="FI346" s="158"/>
      <c r="FJ346" s="158"/>
      <c r="FK346" s="158"/>
      <c r="FL346" s="158"/>
      <c r="FM346" s="158"/>
      <c r="FN346" s="158"/>
      <c r="FO346" s="158"/>
      <c r="FP346" s="158"/>
      <c r="FQ346" s="158"/>
      <c r="FR346" s="158"/>
      <c r="FS346" s="158"/>
      <c r="FT346" s="158"/>
      <c r="FU346" s="158"/>
      <c r="FV346" s="158"/>
      <c r="FW346" s="158"/>
      <c r="FX346" s="158"/>
      <c r="FY346" s="158"/>
      <c r="FZ346" s="158"/>
      <c r="GA346" s="158"/>
      <c r="GB346" s="158"/>
      <c r="GC346" s="158"/>
      <c r="GD346" s="158"/>
      <c r="GE346" s="158"/>
      <c r="GF346" s="158"/>
      <c r="GG346" s="158"/>
      <c r="GH346" s="158"/>
      <c r="GI346" s="158"/>
      <c r="GJ346" s="158"/>
      <c r="GK346" s="158"/>
      <c r="GL346" s="158"/>
      <c r="GM346" s="158"/>
      <c r="GN346" s="158"/>
      <c r="GO346" s="158"/>
      <c r="GP346" s="158"/>
      <c r="GQ346" s="158"/>
      <c r="GR346" s="158"/>
      <c r="GS346" s="158"/>
      <c r="GT346" s="158"/>
      <c r="GU346" s="158"/>
      <c r="GV346" s="158"/>
      <c r="GW346" s="158"/>
      <c r="GX346" s="158"/>
      <c r="GY346" s="158"/>
      <c r="GZ346" s="158"/>
      <c r="HA346" s="158"/>
      <c r="HB346" s="158"/>
      <c r="HC346" s="158"/>
      <c r="HD346" s="158"/>
      <c r="HE346" s="158"/>
      <c r="HF346" s="158"/>
      <c r="HG346" s="158"/>
      <c r="HH346" s="158"/>
      <c r="HI346" s="158"/>
      <c r="HJ346" s="158"/>
      <c r="HK346" s="158"/>
      <c r="HL346" s="158"/>
      <c r="HM346" s="158"/>
      <c r="HN346" s="158"/>
      <c r="HO346" s="158"/>
      <c r="HP346" s="158"/>
      <c r="HQ346" s="158"/>
      <c r="HR346" s="158"/>
      <c r="HS346" s="158"/>
      <c r="HT346" s="158"/>
      <c r="HU346" s="158"/>
      <c r="HV346" s="158"/>
      <c r="HW346" s="158"/>
      <c r="HX346" s="158"/>
      <c r="HY346" s="158"/>
      <c r="HZ346" s="158"/>
      <c r="IA346" s="158"/>
      <c r="IB346" s="158"/>
      <c r="IC346" s="158"/>
      <c r="ID346" s="158"/>
      <c r="IE346" s="158"/>
      <c r="IF346" s="158"/>
      <c r="IG346" s="158"/>
      <c r="IH346" s="158"/>
      <c r="II346" s="158"/>
      <c r="IJ346" s="158"/>
      <c r="IK346" s="158"/>
      <c r="IL346" s="158"/>
      <c r="IM346" s="158"/>
      <c r="IN346" s="158"/>
      <c r="IO346" s="158"/>
      <c r="IP346" s="158"/>
      <c r="IQ346" s="158"/>
      <c r="IR346" s="158"/>
      <c r="IS346" s="158"/>
      <c r="IT346" s="158"/>
      <c r="IU346" s="158"/>
      <c r="IV346" s="158"/>
    </row>
  </sheetData>
  <mergeCells count="14">
    <mergeCell ref="G10:G11"/>
    <mergeCell ref="A8:F8"/>
    <mergeCell ref="A10:A11"/>
    <mergeCell ref="B10:B11"/>
    <mergeCell ref="C10:C11"/>
    <mergeCell ref="D10:D11"/>
    <mergeCell ref="E10:E11"/>
    <mergeCell ref="F10:F11"/>
    <mergeCell ref="A6:F6"/>
    <mergeCell ref="A1:F1"/>
    <mergeCell ref="A2:F2"/>
    <mergeCell ref="A3:F3"/>
    <mergeCell ref="A4:F4"/>
    <mergeCell ref="A5:F5"/>
  </mergeCells>
  <pageMargins left="0" right="0" top="0" bottom="0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64"/>
  <sheetViews>
    <sheetView zoomScale="110" zoomScaleNormal="110" workbookViewId="0">
      <selection activeCell="A3" sqref="A3:G3"/>
    </sheetView>
  </sheetViews>
  <sheetFormatPr defaultColWidth="5.42578125" defaultRowHeight="12.75" x14ac:dyDescent="0.2"/>
  <cols>
    <col min="1" max="1" width="49.85546875" style="69" customWidth="1"/>
    <col min="2" max="2" width="5.42578125" style="305" customWidth="1"/>
    <col min="3" max="3" width="6.7109375" style="159" customWidth="1"/>
    <col min="4" max="4" width="6.42578125" style="159" customWidth="1"/>
    <col min="5" max="5" width="13.7109375" style="159" customWidth="1"/>
    <col min="6" max="6" width="6" style="159" customWidth="1"/>
    <col min="7" max="7" width="13.5703125" style="307" customWidth="1"/>
    <col min="8" max="254" width="8.85546875" style="167" customWidth="1"/>
    <col min="255" max="255" width="47.7109375" style="167" customWidth="1"/>
    <col min="256" max="256" width="5.42578125" style="167"/>
    <col min="257" max="257" width="47.7109375" style="167" customWidth="1"/>
    <col min="258" max="258" width="5.42578125" style="167" customWidth="1"/>
    <col min="259" max="259" width="6.7109375" style="167" customWidth="1"/>
    <col min="260" max="260" width="6.42578125" style="167" customWidth="1"/>
    <col min="261" max="261" width="13.7109375" style="167" customWidth="1"/>
    <col min="262" max="262" width="6" style="167" customWidth="1"/>
    <col min="263" max="263" width="13.5703125" style="167" customWidth="1"/>
    <col min="264" max="510" width="8.85546875" style="167" customWidth="1"/>
    <col min="511" max="511" width="47.7109375" style="167" customWidth="1"/>
    <col min="512" max="512" width="5.42578125" style="167"/>
    <col min="513" max="513" width="47.7109375" style="167" customWidth="1"/>
    <col min="514" max="514" width="5.42578125" style="167" customWidth="1"/>
    <col min="515" max="515" width="6.7109375" style="167" customWidth="1"/>
    <col min="516" max="516" width="6.42578125" style="167" customWidth="1"/>
    <col min="517" max="517" width="13.7109375" style="167" customWidth="1"/>
    <col min="518" max="518" width="6" style="167" customWidth="1"/>
    <col min="519" max="519" width="13.5703125" style="167" customWidth="1"/>
    <col min="520" max="766" width="8.85546875" style="167" customWidth="1"/>
    <col min="767" max="767" width="47.7109375" style="167" customWidth="1"/>
    <col min="768" max="768" width="5.42578125" style="167"/>
    <col min="769" max="769" width="47.7109375" style="167" customWidth="1"/>
    <col min="770" max="770" width="5.42578125" style="167" customWidth="1"/>
    <col min="771" max="771" width="6.7109375" style="167" customWidth="1"/>
    <col min="772" max="772" width="6.42578125" style="167" customWidth="1"/>
    <col min="773" max="773" width="13.7109375" style="167" customWidth="1"/>
    <col min="774" max="774" width="6" style="167" customWidth="1"/>
    <col min="775" max="775" width="13.5703125" style="167" customWidth="1"/>
    <col min="776" max="1022" width="8.85546875" style="167" customWidth="1"/>
    <col min="1023" max="1023" width="47.7109375" style="167" customWidth="1"/>
    <col min="1024" max="1024" width="5.42578125" style="167"/>
    <col min="1025" max="1025" width="47.7109375" style="167" customWidth="1"/>
    <col min="1026" max="1026" width="5.42578125" style="167" customWidth="1"/>
    <col min="1027" max="1027" width="6.7109375" style="167" customWidth="1"/>
    <col min="1028" max="1028" width="6.42578125" style="167" customWidth="1"/>
    <col min="1029" max="1029" width="13.7109375" style="167" customWidth="1"/>
    <col min="1030" max="1030" width="6" style="167" customWidth="1"/>
    <col min="1031" max="1031" width="13.5703125" style="167" customWidth="1"/>
    <col min="1032" max="1278" width="8.85546875" style="167" customWidth="1"/>
    <col min="1279" max="1279" width="47.7109375" style="167" customWidth="1"/>
    <col min="1280" max="1280" width="5.42578125" style="167"/>
    <col min="1281" max="1281" width="47.7109375" style="167" customWidth="1"/>
    <col min="1282" max="1282" width="5.42578125" style="167" customWidth="1"/>
    <col min="1283" max="1283" width="6.7109375" style="167" customWidth="1"/>
    <col min="1284" max="1284" width="6.42578125" style="167" customWidth="1"/>
    <col min="1285" max="1285" width="13.7109375" style="167" customWidth="1"/>
    <col min="1286" max="1286" width="6" style="167" customWidth="1"/>
    <col min="1287" max="1287" width="13.5703125" style="167" customWidth="1"/>
    <col min="1288" max="1534" width="8.85546875" style="167" customWidth="1"/>
    <col min="1535" max="1535" width="47.7109375" style="167" customWidth="1"/>
    <col min="1536" max="1536" width="5.42578125" style="167"/>
    <col min="1537" max="1537" width="47.7109375" style="167" customWidth="1"/>
    <col min="1538" max="1538" width="5.42578125" style="167" customWidth="1"/>
    <col min="1539" max="1539" width="6.7109375" style="167" customWidth="1"/>
    <col min="1540" max="1540" width="6.42578125" style="167" customWidth="1"/>
    <col min="1541" max="1541" width="13.7109375" style="167" customWidth="1"/>
    <col min="1542" max="1542" width="6" style="167" customWidth="1"/>
    <col min="1543" max="1543" width="13.5703125" style="167" customWidth="1"/>
    <col min="1544" max="1790" width="8.85546875" style="167" customWidth="1"/>
    <col min="1791" max="1791" width="47.7109375" style="167" customWidth="1"/>
    <col min="1792" max="1792" width="5.42578125" style="167"/>
    <col min="1793" max="1793" width="47.7109375" style="167" customWidth="1"/>
    <col min="1794" max="1794" width="5.42578125" style="167" customWidth="1"/>
    <col min="1795" max="1795" width="6.7109375" style="167" customWidth="1"/>
    <col min="1796" max="1796" width="6.42578125" style="167" customWidth="1"/>
    <col min="1797" max="1797" width="13.7109375" style="167" customWidth="1"/>
    <col min="1798" max="1798" width="6" style="167" customWidth="1"/>
    <col min="1799" max="1799" width="13.5703125" style="167" customWidth="1"/>
    <col min="1800" max="2046" width="8.85546875" style="167" customWidth="1"/>
    <col min="2047" max="2047" width="47.7109375" style="167" customWidth="1"/>
    <col min="2048" max="2048" width="5.42578125" style="167"/>
    <col min="2049" max="2049" width="47.7109375" style="167" customWidth="1"/>
    <col min="2050" max="2050" width="5.42578125" style="167" customWidth="1"/>
    <col min="2051" max="2051" width="6.7109375" style="167" customWidth="1"/>
    <col min="2052" max="2052" width="6.42578125" style="167" customWidth="1"/>
    <col min="2053" max="2053" width="13.7109375" style="167" customWidth="1"/>
    <col min="2054" max="2054" width="6" style="167" customWidth="1"/>
    <col min="2055" max="2055" width="13.5703125" style="167" customWidth="1"/>
    <col min="2056" max="2302" width="8.85546875" style="167" customWidth="1"/>
    <col min="2303" max="2303" width="47.7109375" style="167" customWidth="1"/>
    <col min="2304" max="2304" width="5.42578125" style="167"/>
    <col min="2305" max="2305" width="47.7109375" style="167" customWidth="1"/>
    <col min="2306" max="2306" width="5.42578125" style="167" customWidth="1"/>
    <col min="2307" max="2307" width="6.7109375" style="167" customWidth="1"/>
    <col min="2308" max="2308" width="6.42578125" style="167" customWidth="1"/>
    <col min="2309" max="2309" width="13.7109375" style="167" customWidth="1"/>
    <col min="2310" max="2310" width="6" style="167" customWidth="1"/>
    <col min="2311" max="2311" width="13.5703125" style="167" customWidth="1"/>
    <col min="2312" max="2558" width="8.85546875" style="167" customWidth="1"/>
    <col min="2559" max="2559" width="47.7109375" style="167" customWidth="1"/>
    <col min="2560" max="2560" width="5.42578125" style="167"/>
    <col min="2561" max="2561" width="47.7109375" style="167" customWidth="1"/>
    <col min="2562" max="2562" width="5.42578125" style="167" customWidth="1"/>
    <col min="2563" max="2563" width="6.7109375" style="167" customWidth="1"/>
    <col min="2564" max="2564" width="6.42578125" style="167" customWidth="1"/>
    <col min="2565" max="2565" width="13.7109375" style="167" customWidth="1"/>
    <col min="2566" max="2566" width="6" style="167" customWidth="1"/>
    <col min="2567" max="2567" width="13.5703125" style="167" customWidth="1"/>
    <col min="2568" max="2814" width="8.85546875" style="167" customWidth="1"/>
    <col min="2815" max="2815" width="47.7109375" style="167" customWidth="1"/>
    <col min="2816" max="2816" width="5.42578125" style="167"/>
    <col min="2817" max="2817" width="47.7109375" style="167" customWidth="1"/>
    <col min="2818" max="2818" width="5.42578125" style="167" customWidth="1"/>
    <col min="2819" max="2819" width="6.7109375" style="167" customWidth="1"/>
    <col min="2820" max="2820" width="6.42578125" style="167" customWidth="1"/>
    <col min="2821" max="2821" width="13.7109375" style="167" customWidth="1"/>
    <col min="2822" max="2822" width="6" style="167" customWidth="1"/>
    <col min="2823" max="2823" width="13.5703125" style="167" customWidth="1"/>
    <col min="2824" max="3070" width="8.85546875" style="167" customWidth="1"/>
    <col min="3071" max="3071" width="47.7109375" style="167" customWidth="1"/>
    <col min="3072" max="3072" width="5.42578125" style="167"/>
    <col min="3073" max="3073" width="47.7109375" style="167" customWidth="1"/>
    <col min="3074" max="3074" width="5.42578125" style="167" customWidth="1"/>
    <col min="3075" max="3075" width="6.7109375" style="167" customWidth="1"/>
    <col min="3076" max="3076" width="6.42578125" style="167" customWidth="1"/>
    <col min="3077" max="3077" width="13.7109375" style="167" customWidth="1"/>
    <col min="3078" max="3078" width="6" style="167" customWidth="1"/>
    <col min="3079" max="3079" width="13.5703125" style="167" customWidth="1"/>
    <col min="3080" max="3326" width="8.85546875" style="167" customWidth="1"/>
    <col min="3327" max="3327" width="47.7109375" style="167" customWidth="1"/>
    <col min="3328" max="3328" width="5.42578125" style="167"/>
    <col min="3329" max="3329" width="47.7109375" style="167" customWidth="1"/>
    <col min="3330" max="3330" width="5.42578125" style="167" customWidth="1"/>
    <col min="3331" max="3331" width="6.7109375" style="167" customWidth="1"/>
    <col min="3332" max="3332" width="6.42578125" style="167" customWidth="1"/>
    <col min="3333" max="3333" width="13.7109375" style="167" customWidth="1"/>
    <col min="3334" max="3334" width="6" style="167" customWidth="1"/>
    <col min="3335" max="3335" width="13.5703125" style="167" customWidth="1"/>
    <col min="3336" max="3582" width="8.85546875" style="167" customWidth="1"/>
    <col min="3583" max="3583" width="47.7109375" style="167" customWidth="1"/>
    <col min="3584" max="3584" width="5.42578125" style="167"/>
    <col min="3585" max="3585" width="47.7109375" style="167" customWidth="1"/>
    <col min="3586" max="3586" width="5.42578125" style="167" customWidth="1"/>
    <col min="3587" max="3587" width="6.7109375" style="167" customWidth="1"/>
    <col min="3588" max="3588" width="6.42578125" style="167" customWidth="1"/>
    <col min="3589" max="3589" width="13.7109375" style="167" customWidth="1"/>
    <col min="3590" max="3590" width="6" style="167" customWidth="1"/>
    <col min="3591" max="3591" width="13.5703125" style="167" customWidth="1"/>
    <col min="3592" max="3838" width="8.85546875" style="167" customWidth="1"/>
    <col min="3839" max="3839" width="47.7109375" style="167" customWidth="1"/>
    <col min="3840" max="3840" width="5.42578125" style="167"/>
    <col min="3841" max="3841" width="47.7109375" style="167" customWidth="1"/>
    <col min="3842" max="3842" width="5.42578125" style="167" customWidth="1"/>
    <col min="3843" max="3843" width="6.7109375" style="167" customWidth="1"/>
    <col min="3844" max="3844" width="6.42578125" style="167" customWidth="1"/>
    <col min="3845" max="3845" width="13.7109375" style="167" customWidth="1"/>
    <col min="3846" max="3846" width="6" style="167" customWidth="1"/>
    <col min="3847" max="3847" width="13.5703125" style="167" customWidth="1"/>
    <col min="3848" max="4094" width="8.85546875" style="167" customWidth="1"/>
    <col min="4095" max="4095" width="47.7109375" style="167" customWidth="1"/>
    <col min="4096" max="4096" width="5.42578125" style="167"/>
    <col min="4097" max="4097" width="47.7109375" style="167" customWidth="1"/>
    <col min="4098" max="4098" width="5.42578125" style="167" customWidth="1"/>
    <col min="4099" max="4099" width="6.7109375" style="167" customWidth="1"/>
    <col min="4100" max="4100" width="6.42578125" style="167" customWidth="1"/>
    <col min="4101" max="4101" width="13.7109375" style="167" customWidth="1"/>
    <col min="4102" max="4102" width="6" style="167" customWidth="1"/>
    <col min="4103" max="4103" width="13.5703125" style="167" customWidth="1"/>
    <col min="4104" max="4350" width="8.85546875" style="167" customWidth="1"/>
    <col min="4351" max="4351" width="47.7109375" style="167" customWidth="1"/>
    <col min="4352" max="4352" width="5.42578125" style="167"/>
    <col min="4353" max="4353" width="47.7109375" style="167" customWidth="1"/>
    <col min="4354" max="4354" width="5.42578125" style="167" customWidth="1"/>
    <col min="4355" max="4355" width="6.7109375" style="167" customWidth="1"/>
    <col min="4356" max="4356" width="6.42578125" style="167" customWidth="1"/>
    <col min="4357" max="4357" width="13.7109375" style="167" customWidth="1"/>
    <col min="4358" max="4358" width="6" style="167" customWidth="1"/>
    <col min="4359" max="4359" width="13.5703125" style="167" customWidth="1"/>
    <col min="4360" max="4606" width="8.85546875" style="167" customWidth="1"/>
    <col min="4607" max="4607" width="47.7109375" style="167" customWidth="1"/>
    <col min="4608" max="4608" width="5.42578125" style="167"/>
    <col min="4609" max="4609" width="47.7109375" style="167" customWidth="1"/>
    <col min="4610" max="4610" width="5.42578125" style="167" customWidth="1"/>
    <col min="4611" max="4611" width="6.7109375" style="167" customWidth="1"/>
    <col min="4612" max="4612" width="6.42578125" style="167" customWidth="1"/>
    <col min="4613" max="4613" width="13.7109375" style="167" customWidth="1"/>
    <col min="4614" max="4614" width="6" style="167" customWidth="1"/>
    <col min="4615" max="4615" width="13.5703125" style="167" customWidth="1"/>
    <col min="4616" max="4862" width="8.85546875" style="167" customWidth="1"/>
    <col min="4863" max="4863" width="47.7109375" style="167" customWidth="1"/>
    <col min="4864" max="4864" width="5.42578125" style="167"/>
    <col min="4865" max="4865" width="47.7109375" style="167" customWidth="1"/>
    <col min="4866" max="4866" width="5.42578125" style="167" customWidth="1"/>
    <col min="4867" max="4867" width="6.7109375" style="167" customWidth="1"/>
    <col min="4868" max="4868" width="6.42578125" style="167" customWidth="1"/>
    <col min="4869" max="4869" width="13.7109375" style="167" customWidth="1"/>
    <col min="4870" max="4870" width="6" style="167" customWidth="1"/>
    <col min="4871" max="4871" width="13.5703125" style="167" customWidth="1"/>
    <col min="4872" max="5118" width="8.85546875" style="167" customWidth="1"/>
    <col min="5119" max="5119" width="47.7109375" style="167" customWidth="1"/>
    <col min="5120" max="5120" width="5.42578125" style="167"/>
    <col min="5121" max="5121" width="47.7109375" style="167" customWidth="1"/>
    <col min="5122" max="5122" width="5.42578125" style="167" customWidth="1"/>
    <col min="5123" max="5123" width="6.7109375" style="167" customWidth="1"/>
    <col min="5124" max="5124" width="6.42578125" style="167" customWidth="1"/>
    <col min="5125" max="5125" width="13.7109375" style="167" customWidth="1"/>
    <col min="5126" max="5126" width="6" style="167" customWidth="1"/>
    <col min="5127" max="5127" width="13.5703125" style="167" customWidth="1"/>
    <col min="5128" max="5374" width="8.85546875" style="167" customWidth="1"/>
    <col min="5375" max="5375" width="47.7109375" style="167" customWidth="1"/>
    <col min="5376" max="5376" width="5.42578125" style="167"/>
    <col min="5377" max="5377" width="47.7109375" style="167" customWidth="1"/>
    <col min="5378" max="5378" width="5.42578125" style="167" customWidth="1"/>
    <col min="5379" max="5379" width="6.7109375" style="167" customWidth="1"/>
    <col min="5380" max="5380" width="6.42578125" style="167" customWidth="1"/>
    <col min="5381" max="5381" width="13.7109375" style="167" customWidth="1"/>
    <col min="5382" max="5382" width="6" style="167" customWidth="1"/>
    <col min="5383" max="5383" width="13.5703125" style="167" customWidth="1"/>
    <col min="5384" max="5630" width="8.85546875" style="167" customWidth="1"/>
    <col min="5631" max="5631" width="47.7109375" style="167" customWidth="1"/>
    <col min="5632" max="5632" width="5.42578125" style="167"/>
    <col min="5633" max="5633" width="47.7109375" style="167" customWidth="1"/>
    <col min="5634" max="5634" width="5.42578125" style="167" customWidth="1"/>
    <col min="5635" max="5635" width="6.7109375" style="167" customWidth="1"/>
    <col min="5636" max="5636" width="6.42578125" style="167" customWidth="1"/>
    <col min="5637" max="5637" width="13.7109375" style="167" customWidth="1"/>
    <col min="5638" max="5638" width="6" style="167" customWidth="1"/>
    <col min="5639" max="5639" width="13.5703125" style="167" customWidth="1"/>
    <col min="5640" max="5886" width="8.85546875" style="167" customWidth="1"/>
    <col min="5887" max="5887" width="47.7109375" style="167" customWidth="1"/>
    <col min="5888" max="5888" width="5.42578125" style="167"/>
    <col min="5889" max="5889" width="47.7109375" style="167" customWidth="1"/>
    <col min="5890" max="5890" width="5.42578125" style="167" customWidth="1"/>
    <col min="5891" max="5891" width="6.7109375" style="167" customWidth="1"/>
    <col min="5892" max="5892" width="6.42578125" style="167" customWidth="1"/>
    <col min="5893" max="5893" width="13.7109375" style="167" customWidth="1"/>
    <col min="5894" max="5894" width="6" style="167" customWidth="1"/>
    <col min="5895" max="5895" width="13.5703125" style="167" customWidth="1"/>
    <col min="5896" max="6142" width="8.85546875" style="167" customWidth="1"/>
    <col min="6143" max="6143" width="47.7109375" style="167" customWidth="1"/>
    <col min="6144" max="6144" width="5.42578125" style="167"/>
    <col min="6145" max="6145" width="47.7109375" style="167" customWidth="1"/>
    <col min="6146" max="6146" width="5.42578125" style="167" customWidth="1"/>
    <col min="6147" max="6147" width="6.7109375" style="167" customWidth="1"/>
    <col min="6148" max="6148" width="6.42578125" style="167" customWidth="1"/>
    <col min="6149" max="6149" width="13.7109375" style="167" customWidth="1"/>
    <col min="6150" max="6150" width="6" style="167" customWidth="1"/>
    <col min="6151" max="6151" width="13.5703125" style="167" customWidth="1"/>
    <col min="6152" max="6398" width="8.85546875" style="167" customWidth="1"/>
    <col min="6399" max="6399" width="47.7109375" style="167" customWidth="1"/>
    <col min="6400" max="6400" width="5.42578125" style="167"/>
    <col min="6401" max="6401" width="47.7109375" style="167" customWidth="1"/>
    <col min="6402" max="6402" width="5.42578125" style="167" customWidth="1"/>
    <col min="6403" max="6403" width="6.7109375" style="167" customWidth="1"/>
    <col min="6404" max="6404" width="6.42578125" style="167" customWidth="1"/>
    <col min="6405" max="6405" width="13.7109375" style="167" customWidth="1"/>
    <col min="6406" max="6406" width="6" style="167" customWidth="1"/>
    <col min="6407" max="6407" width="13.5703125" style="167" customWidth="1"/>
    <col min="6408" max="6654" width="8.85546875" style="167" customWidth="1"/>
    <col min="6655" max="6655" width="47.7109375" style="167" customWidth="1"/>
    <col min="6656" max="6656" width="5.42578125" style="167"/>
    <col min="6657" max="6657" width="47.7109375" style="167" customWidth="1"/>
    <col min="6658" max="6658" width="5.42578125" style="167" customWidth="1"/>
    <col min="6659" max="6659" width="6.7109375" style="167" customWidth="1"/>
    <col min="6660" max="6660" width="6.42578125" style="167" customWidth="1"/>
    <col min="6661" max="6661" width="13.7109375" style="167" customWidth="1"/>
    <col min="6662" max="6662" width="6" style="167" customWidth="1"/>
    <col min="6663" max="6663" width="13.5703125" style="167" customWidth="1"/>
    <col min="6664" max="6910" width="8.85546875" style="167" customWidth="1"/>
    <col min="6911" max="6911" width="47.7109375" style="167" customWidth="1"/>
    <col min="6912" max="6912" width="5.42578125" style="167"/>
    <col min="6913" max="6913" width="47.7109375" style="167" customWidth="1"/>
    <col min="6914" max="6914" width="5.42578125" style="167" customWidth="1"/>
    <col min="6915" max="6915" width="6.7109375" style="167" customWidth="1"/>
    <col min="6916" max="6916" width="6.42578125" style="167" customWidth="1"/>
    <col min="6917" max="6917" width="13.7109375" style="167" customWidth="1"/>
    <col min="6918" max="6918" width="6" style="167" customWidth="1"/>
    <col min="6919" max="6919" width="13.5703125" style="167" customWidth="1"/>
    <col min="6920" max="7166" width="8.85546875" style="167" customWidth="1"/>
    <col min="7167" max="7167" width="47.7109375" style="167" customWidth="1"/>
    <col min="7168" max="7168" width="5.42578125" style="167"/>
    <col min="7169" max="7169" width="47.7109375" style="167" customWidth="1"/>
    <col min="7170" max="7170" width="5.42578125" style="167" customWidth="1"/>
    <col min="7171" max="7171" width="6.7109375" style="167" customWidth="1"/>
    <col min="7172" max="7172" width="6.42578125" style="167" customWidth="1"/>
    <col min="7173" max="7173" width="13.7109375" style="167" customWidth="1"/>
    <col min="7174" max="7174" width="6" style="167" customWidth="1"/>
    <col min="7175" max="7175" width="13.5703125" style="167" customWidth="1"/>
    <col min="7176" max="7422" width="8.85546875" style="167" customWidth="1"/>
    <col min="7423" max="7423" width="47.7109375" style="167" customWidth="1"/>
    <col min="7424" max="7424" width="5.42578125" style="167"/>
    <col min="7425" max="7425" width="47.7109375" style="167" customWidth="1"/>
    <col min="7426" max="7426" width="5.42578125" style="167" customWidth="1"/>
    <col min="7427" max="7427" width="6.7109375" style="167" customWidth="1"/>
    <col min="7428" max="7428" width="6.42578125" style="167" customWidth="1"/>
    <col min="7429" max="7429" width="13.7109375" style="167" customWidth="1"/>
    <col min="7430" max="7430" width="6" style="167" customWidth="1"/>
    <col min="7431" max="7431" width="13.5703125" style="167" customWidth="1"/>
    <col min="7432" max="7678" width="8.85546875" style="167" customWidth="1"/>
    <col min="7679" max="7679" width="47.7109375" style="167" customWidth="1"/>
    <col min="7680" max="7680" width="5.42578125" style="167"/>
    <col min="7681" max="7681" width="47.7109375" style="167" customWidth="1"/>
    <col min="7682" max="7682" width="5.42578125" style="167" customWidth="1"/>
    <col min="7683" max="7683" width="6.7109375" style="167" customWidth="1"/>
    <col min="7684" max="7684" width="6.42578125" style="167" customWidth="1"/>
    <col min="7685" max="7685" width="13.7109375" style="167" customWidth="1"/>
    <col min="7686" max="7686" width="6" style="167" customWidth="1"/>
    <col min="7687" max="7687" width="13.5703125" style="167" customWidth="1"/>
    <col min="7688" max="7934" width="8.85546875" style="167" customWidth="1"/>
    <col min="7935" max="7935" width="47.7109375" style="167" customWidth="1"/>
    <col min="7936" max="7936" width="5.42578125" style="167"/>
    <col min="7937" max="7937" width="47.7109375" style="167" customWidth="1"/>
    <col min="7938" max="7938" width="5.42578125" style="167" customWidth="1"/>
    <col min="7939" max="7939" width="6.7109375" style="167" customWidth="1"/>
    <col min="7940" max="7940" width="6.42578125" style="167" customWidth="1"/>
    <col min="7941" max="7941" width="13.7109375" style="167" customWidth="1"/>
    <col min="7942" max="7942" width="6" style="167" customWidth="1"/>
    <col min="7943" max="7943" width="13.5703125" style="167" customWidth="1"/>
    <col min="7944" max="8190" width="8.85546875" style="167" customWidth="1"/>
    <col min="8191" max="8191" width="47.7109375" style="167" customWidth="1"/>
    <col min="8192" max="8192" width="5.42578125" style="167"/>
    <col min="8193" max="8193" width="47.7109375" style="167" customWidth="1"/>
    <col min="8194" max="8194" width="5.42578125" style="167" customWidth="1"/>
    <col min="8195" max="8195" width="6.7109375" style="167" customWidth="1"/>
    <col min="8196" max="8196" width="6.42578125" style="167" customWidth="1"/>
    <col min="8197" max="8197" width="13.7109375" style="167" customWidth="1"/>
    <col min="8198" max="8198" width="6" style="167" customWidth="1"/>
    <col min="8199" max="8199" width="13.5703125" style="167" customWidth="1"/>
    <col min="8200" max="8446" width="8.85546875" style="167" customWidth="1"/>
    <col min="8447" max="8447" width="47.7109375" style="167" customWidth="1"/>
    <col min="8448" max="8448" width="5.42578125" style="167"/>
    <col min="8449" max="8449" width="47.7109375" style="167" customWidth="1"/>
    <col min="8450" max="8450" width="5.42578125" style="167" customWidth="1"/>
    <col min="8451" max="8451" width="6.7109375" style="167" customWidth="1"/>
    <col min="8452" max="8452" width="6.42578125" style="167" customWidth="1"/>
    <col min="8453" max="8453" width="13.7109375" style="167" customWidth="1"/>
    <col min="8454" max="8454" width="6" style="167" customWidth="1"/>
    <col min="8455" max="8455" width="13.5703125" style="167" customWidth="1"/>
    <col min="8456" max="8702" width="8.85546875" style="167" customWidth="1"/>
    <col min="8703" max="8703" width="47.7109375" style="167" customWidth="1"/>
    <col min="8704" max="8704" width="5.42578125" style="167"/>
    <col min="8705" max="8705" width="47.7109375" style="167" customWidth="1"/>
    <col min="8706" max="8706" width="5.42578125" style="167" customWidth="1"/>
    <col min="8707" max="8707" width="6.7109375" style="167" customWidth="1"/>
    <col min="8708" max="8708" width="6.42578125" style="167" customWidth="1"/>
    <col min="8709" max="8709" width="13.7109375" style="167" customWidth="1"/>
    <col min="8710" max="8710" width="6" style="167" customWidth="1"/>
    <col min="8711" max="8711" width="13.5703125" style="167" customWidth="1"/>
    <col min="8712" max="8958" width="8.85546875" style="167" customWidth="1"/>
    <col min="8959" max="8959" width="47.7109375" style="167" customWidth="1"/>
    <col min="8960" max="8960" width="5.42578125" style="167"/>
    <col min="8961" max="8961" width="47.7109375" style="167" customWidth="1"/>
    <col min="8962" max="8962" width="5.42578125" style="167" customWidth="1"/>
    <col min="8963" max="8963" width="6.7109375" style="167" customWidth="1"/>
    <col min="8964" max="8964" width="6.42578125" style="167" customWidth="1"/>
    <col min="8965" max="8965" width="13.7109375" style="167" customWidth="1"/>
    <col min="8966" max="8966" width="6" style="167" customWidth="1"/>
    <col min="8967" max="8967" width="13.5703125" style="167" customWidth="1"/>
    <col min="8968" max="9214" width="8.85546875" style="167" customWidth="1"/>
    <col min="9215" max="9215" width="47.7109375" style="167" customWidth="1"/>
    <col min="9216" max="9216" width="5.42578125" style="167"/>
    <col min="9217" max="9217" width="47.7109375" style="167" customWidth="1"/>
    <col min="9218" max="9218" width="5.42578125" style="167" customWidth="1"/>
    <col min="9219" max="9219" width="6.7109375" style="167" customWidth="1"/>
    <col min="9220" max="9220" width="6.42578125" style="167" customWidth="1"/>
    <col min="9221" max="9221" width="13.7109375" style="167" customWidth="1"/>
    <col min="9222" max="9222" width="6" style="167" customWidth="1"/>
    <col min="9223" max="9223" width="13.5703125" style="167" customWidth="1"/>
    <col min="9224" max="9470" width="8.85546875" style="167" customWidth="1"/>
    <col min="9471" max="9471" width="47.7109375" style="167" customWidth="1"/>
    <col min="9472" max="9472" width="5.42578125" style="167"/>
    <col min="9473" max="9473" width="47.7109375" style="167" customWidth="1"/>
    <col min="9474" max="9474" width="5.42578125" style="167" customWidth="1"/>
    <col min="9475" max="9475" width="6.7109375" style="167" customWidth="1"/>
    <col min="9476" max="9476" width="6.42578125" style="167" customWidth="1"/>
    <col min="9477" max="9477" width="13.7109375" style="167" customWidth="1"/>
    <col min="9478" max="9478" width="6" style="167" customWidth="1"/>
    <col min="9479" max="9479" width="13.5703125" style="167" customWidth="1"/>
    <col min="9480" max="9726" width="8.85546875" style="167" customWidth="1"/>
    <col min="9727" max="9727" width="47.7109375" style="167" customWidth="1"/>
    <col min="9728" max="9728" width="5.42578125" style="167"/>
    <col min="9729" max="9729" width="47.7109375" style="167" customWidth="1"/>
    <col min="9730" max="9730" width="5.42578125" style="167" customWidth="1"/>
    <col min="9731" max="9731" width="6.7109375" style="167" customWidth="1"/>
    <col min="9732" max="9732" width="6.42578125" style="167" customWidth="1"/>
    <col min="9733" max="9733" width="13.7109375" style="167" customWidth="1"/>
    <col min="9734" max="9734" width="6" style="167" customWidth="1"/>
    <col min="9735" max="9735" width="13.5703125" style="167" customWidth="1"/>
    <col min="9736" max="9982" width="8.85546875" style="167" customWidth="1"/>
    <col min="9983" max="9983" width="47.7109375" style="167" customWidth="1"/>
    <col min="9984" max="9984" width="5.42578125" style="167"/>
    <col min="9985" max="9985" width="47.7109375" style="167" customWidth="1"/>
    <col min="9986" max="9986" width="5.42578125" style="167" customWidth="1"/>
    <col min="9987" max="9987" width="6.7109375" style="167" customWidth="1"/>
    <col min="9988" max="9988" width="6.42578125" style="167" customWidth="1"/>
    <col min="9989" max="9989" width="13.7109375" style="167" customWidth="1"/>
    <col min="9990" max="9990" width="6" style="167" customWidth="1"/>
    <col min="9991" max="9991" width="13.5703125" style="167" customWidth="1"/>
    <col min="9992" max="10238" width="8.85546875" style="167" customWidth="1"/>
    <col min="10239" max="10239" width="47.7109375" style="167" customWidth="1"/>
    <col min="10240" max="10240" width="5.42578125" style="167"/>
    <col min="10241" max="10241" width="47.7109375" style="167" customWidth="1"/>
    <col min="10242" max="10242" width="5.42578125" style="167" customWidth="1"/>
    <col min="10243" max="10243" width="6.7109375" style="167" customWidth="1"/>
    <col min="10244" max="10244" width="6.42578125" style="167" customWidth="1"/>
    <col min="10245" max="10245" width="13.7109375" style="167" customWidth="1"/>
    <col min="10246" max="10246" width="6" style="167" customWidth="1"/>
    <col min="10247" max="10247" width="13.5703125" style="167" customWidth="1"/>
    <col min="10248" max="10494" width="8.85546875" style="167" customWidth="1"/>
    <col min="10495" max="10495" width="47.7109375" style="167" customWidth="1"/>
    <col min="10496" max="10496" width="5.42578125" style="167"/>
    <col min="10497" max="10497" width="47.7109375" style="167" customWidth="1"/>
    <col min="10498" max="10498" width="5.42578125" style="167" customWidth="1"/>
    <col min="10499" max="10499" width="6.7109375" style="167" customWidth="1"/>
    <col min="10500" max="10500" width="6.42578125" style="167" customWidth="1"/>
    <col min="10501" max="10501" width="13.7109375" style="167" customWidth="1"/>
    <col min="10502" max="10502" width="6" style="167" customWidth="1"/>
    <col min="10503" max="10503" width="13.5703125" style="167" customWidth="1"/>
    <col min="10504" max="10750" width="8.85546875" style="167" customWidth="1"/>
    <col min="10751" max="10751" width="47.7109375" style="167" customWidth="1"/>
    <col min="10752" max="10752" width="5.42578125" style="167"/>
    <col min="10753" max="10753" width="47.7109375" style="167" customWidth="1"/>
    <col min="10754" max="10754" width="5.42578125" style="167" customWidth="1"/>
    <col min="10755" max="10755" width="6.7109375" style="167" customWidth="1"/>
    <col min="10756" max="10756" width="6.42578125" style="167" customWidth="1"/>
    <col min="10757" max="10757" width="13.7109375" style="167" customWidth="1"/>
    <col min="10758" max="10758" width="6" style="167" customWidth="1"/>
    <col min="10759" max="10759" width="13.5703125" style="167" customWidth="1"/>
    <col min="10760" max="11006" width="8.85546875" style="167" customWidth="1"/>
    <col min="11007" max="11007" width="47.7109375" style="167" customWidth="1"/>
    <col min="11008" max="11008" width="5.42578125" style="167"/>
    <col min="11009" max="11009" width="47.7109375" style="167" customWidth="1"/>
    <col min="11010" max="11010" width="5.42578125" style="167" customWidth="1"/>
    <col min="11011" max="11011" width="6.7109375" style="167" customWidth="1"/>
    <col min="11012" max="11012" width="6.42578125" style="167" customWidth="1"/>
    <col min="11013" max="11013" width="13.7109375" style="167" customWidth="1"/>
    <col min="11014" max="11014" width="6" style="167" customWidth="1"/>
    <col min="11015" max="11015" width="13.5703125" style="167" customWidth="1"/>
    <col min="11016" max="11262" width="8.85546875" style="167" customWidth="1"/>
    <col min="11263" max="11263" width="47.7109375" style="167" customWidth="1"/>
    <col min="11264" max="11264" width="5.42578125" style="167"/>
    <col min="11265" max="11265" width="47.7109375" style="167" customWidth="1"/>
    <col min="11266" max="11266" width="5.42578125" style="167" customWidth="1"/>
    <col min="11267" max="11267" width="6.7109375" style="167" customWidth="1"/>
    <col min="11268" max="11268" width="6.42578125" style="167" customWidth="1"/>
    <col min="11269" max="11269" width="13.7109375" style="167" customWidth="1"/>
    <col min="11270" max="11270" width="6" style="167" customWidth="1"/>
    <col min="11271" max="11271" width="13.5703125" style="167" customWidth="1"/>
    <col min="11272" max="11518" width="8.85546875" style="167" customWidth="1"/>
    <col min="11519" max="11519" width="47.7109375" style="167" customWidth="1"/>
    <col min="11520" max="11520" width="5.42578125" style="167"/>
    <col min="11521" max="11521" width="47.7109375" style="167" customWidth="1"/>
    <col min="11522" max="11522" width="5.42578125" style="167" customWidth="1"/>
    <col min="11523" max="11523" width="6.7109375" style="167" customWidth="1"/>
    <col min="11524" max="11524" width="6.42578125" style="167" customWidth="1"/>
    <col min="11525" max="11525" width="13.7109375" style="167" customWidth="1"/>
    <col min="11526" max="11526" width="6" style="167" customWidth="1"/>
    <col min="11527" max="11527" width="13.5703125" style="167" customWidth="1"/>
    <col min="11528" max="11774" width="8.85546875" style="167" customWidth="1"/>
    <col min="11775" max="11775" width="47.7109375" style="167" customWidth="1"/>
    <col min="11776" max="11776" width="5.42578125" style="167"/>
    <col min="11777" max="11777" width="47.7109375" style="167" customWidth="1"/>
    <col min="11778" max="11778" width="5.42578125" style="167" customWidth="1"/>
    <col min="11779" max="11779" width="6.7109375" style="167" customWidth="1"/>
    <col min="11780" max="11780" width="6.42578125" style="167" customWidth="1"/>
    <col min="11781" max="11781" width="13.7109375" style="167" customWidth="1"/>
    <col min="11782" max="11782" width="6" style="167" customWidth="1"/>
    <col min="11783" max="11783" width="13.5703125" style="167" customWidth="1"/>
    <col min="11784" max="12030" width="8.85546875" style="167" customWidth="1"/>
    <col min="12031" max="12031" width="47.7109375" style="167" customWidth="1"/>
    <col min="12032" max="12032" width="5.42578125" style="167"/>
    <col min="12033" max="12033" width="47.7109375" style="167" customWidth="1"/>
    <col min="12034" max="12034" width="5.42578125" style="167" customWidth="1"/>
    <col min="12035" max="12035" width="6.7109375" style="167" customWidth="1"/>
    <col min="12036" max="12036" width="6.42578125" style="167" customWidth="1"/>
    <col min="12037" max="12037" width="13.7109375" style="167" customWidth="1"/>
    <col min="12038" max="12038" width="6" style="167" customWidth="1"/>
    <col min="12039" max="12039" width="13.5703125" style="167" customWidth="1"/>
    <col min="12040" max="12286" width="8.85546875" style="167" customWidth="1"/>
    <col min="12287" max="12287" width="47.7109375" style="167" customWidth="1"/>
    <col min="12288" max="12288" width="5.42578125" style="167"/>
    <col min="12289" max="12289" width="47.7109375" style="167" customWidth="1"/>
    <col min="12290" max="12290" width="5.42578125" style="167" customWidth="1"/>
    <col min="12291" max="12291" width="6.7109375" style="167" customWidth="1"/>
    <col min="12292" max="12292" width="6.42578125" style="167" customWidth="1"/>
    <col min="12293" max="12293" width="13.7109375" style="167" customWidth="1"/>
    <col min="12294" max="12294" width="6" style="167" customWidth="1"/>
    <col min="12295" max="12295" width="13.5703125" style="167" customWidth="1"/>
    <col min="12296" max="12542" width="8.85546875" style="167" customWidth="1"/>
    <col min="12543" max="12543" width="47.7109375" style="167" customWidth="1"/>
    <col min="12544" max="12544" width="5.42578125" style="167"/>
    <col min="12545" max="12545" width="47.7109375" style="167" customWidth="1"/>
    <col min="12546" max="12546" width="5.42578125" style="167" customWidth="1"/>
    <col min="12547" max="12547" width="6.7109375" style="167" customWidth="1"/>
    <col min="12548" max="12548" width="6.42578125" style="167" customWidth="1"/>
    <col min="12549" max="12549" width="13.7109375" style="167" customWidth="1"/>
    <col min="12550" max="12550" width="6" style="167" customWidth="1"/>
    <col min="12551" max="12551" width="13.5703125" style="167" customWidth="1"/>
    <col min="12552" max="12798" width="8.85546875" style="167" customWidth="1"/>
    <col min="12799" max="12799" width="47.7109375" style="167" customWidth="1"/>
    <col min="12800" max="12800" width="5.42578125" style="167"/>
    <col min="12801" max="12801" width="47.7109375" style="167" customWidth="1"/>
    <col min="12802" max="12802" width="5.42578125" style="167" customWidth="1"/>
    <col min="12803" max="12803" width="6.7109375" style="167" customWidth="1"/>
    <col min="12804" max="12804" width="6.42578125" style="167" customWidth="1"/>
    <col min="12805" max="12805" width="13.7109375" style="167" customWidth="1"/>
    <col min="12806" max="12806" width="6" style="167" customWidth="1"/>
    <col min="12807" max="12807" width="13.5703125" style="167" customWidth="1"/>
    <col min="12808" max="13054" width="8.85546875" style="167" customWidth="1"/>
    <col min="13055" max="13055" width="47.7109375" style="167" customWidth="1"/>
    <col min="13056" max="13056" width="5.42578125" style="167"/>
    <col min="13057" max="13057" width="47.7109375" style="167" customWidth="1"/>
    <col min="13058" max="13058" width="5.42578125" style="167" customWidth="1"/>
    <col min="13059" max="13059" width="6.7109375" style="167" customWidth="1"/>
    <col min="13060" max="13060" width="6.42578125" style="167" customWidth="1"/>
    <col min="13061" max="13061" width="13.7109375" style="167" customWidth="1"/>
    <col min="13062" max="13062" width="6" style="167" customWidth="1"/>
    <col min="13063" max="13063" width="13.5703125" style="167" customWidth="1"/>
    <col min="13064" max="13310" width="8.85546875" style="167" customWidth="1"/>
    <col min="13311" max="13311" width="47.7109375" style="167" customWidth="1"/>
    <col min="13312" max="13312" width="5.42578125" style="167"/>
    <col min="13313" max="13313" width="47.7109375" style="167" customWidth="1"/>
    <col min="13314" max="13314" width="5.42578125" style="167" customWidth="1"/>
    <col min="13315" max="13315" width="6.7109375" style="167" customWidth="1"/>
    <col min="13316" max="13316" width="6.42578125" style="167" customWidth="1"/>
    <col min="13317" max="13317" width="13.7109375" style="167" customWidth="1"/>
    <col min="13318" max="13318" width="6" style="167" customWidth="1"/>
    <col min="13319" max="13319" width="13.5703125" style="167" customWidth="1"/>
    <col min="13320" max="13566" width="8.85546875" style="167" customWidth="1"/>
    <col min="13567" max="13567" width="47.7109375" style="167" customWidth="1"/>
    <col min="13568" max="13568" width="5.42578125" style="167"/>
    <col min="13569" max="13569" width="47.7109375" style="167" customWidth="1"/>
    <col min="13570" max="13570" width="5.42578125" style="167" customWidth="1"/>
    <col min="13571" max="13571" width="6.7109375" style="167" customWidth="1"/>
    <col min="13572" max="13572" width="6.42578125" style="167" customWidth="1"/>
    <col min="13573" max="13573" width="13.7109375" style="167" customWidth="1"/>
    <col min="13574" max="13574" width="6" style="167" customWidth="1"/>
    <col min="13575" max="13575" width="13.5703125" style="167" customWidth="1"/>
    <col min="13576" max="13822" width="8.85546875" style="167" customWidth="1"/>
    <col min="13823" max="13823" width="47.7109375" style="167" customWidth="1"/>
    <col min="13824" max="13824" width="5.42578125" style="167"/>
    <col min="13825" max="13825" width="47.7109375" style="167" customWidth="1"/>
    <col min="13826" max="13826" width="5.42578125" style="167" customWidth="1"/>
    <col min="13827" max="13827" width="6.7109375" style="167" customWidth="1"/>
    <col min="13828" max="13828" width="6.42578125" style="167" customWidth="1"/>
    <col min="13829" max="13829" width="13.7109375" style="167" customWidth="1"/>
    <col min="13830" max="13830" width="6" style="167" customWidth="1"/>
    <col min="13831" max="13831" width="13.5703125" style="167" customWidth="1"/>
    <col min="13832" max="14078" width="8.85546875" style="167" customWidth="1"/>
    <col min="14079" max="14079" width="47.7109375" style="167" customWidth="1"/>
    <col min="14080" max="14080" width="5.42578125" style="167"/>
    <col min="14081" max="14081" width="47.7109375" style="167" customWidth="1"/>
    <col min="14082" max="14082" width="5.42578125" style="167" customWidth="1"/>
    <col min="14083" max="14083" width="6.7109375" style="167" customWidth="1"/>
    <col min="14084" max="14084" width="6.42578125" style="167" customWidth="1"/>
    <col min="14085" max="14085" width="13.7109375" style="167" customWidth="1"/>
    <col min="14086" max="14086" width="6" style="167" customWidth="1"/>
    <col min="14087" max="14087" width="13.5703125" style="167" customWidth="1"/>
    <col min="14088" max="14334" width="8.85546875" style="167" customWidth="1"/>
    <col min="14335" max="14335" width="47.7109375" style="167" customWidth="1"/>
    <col min="14336" max="14336" width="5.42578125" style="167"/>
    <col min="14337" max="14337" width="47.7109375" style="167" customWidth="1"/>
    <col min="14338" max="14338" width="5.42578125" style="167" customWidth="1"/>
    <col min="14339" max="14339" width="6.7109375" style="167" customWidth="1"/>
    <col min="14340" max="14340" width="6.42578125" style="167" customWidth="1"/>
    <col min="14341" max="14341" width="13.7109375" style="167" customWidth="1"/>
    <col min="14342" max="14342" width="6" style="167" customWidth="1"/>
    <col min="14343" max="14343" width="13.5703125" style="167" customWidth="1"/>
    <col min="14344" max="14590" width="8.85546875" style="167" customWidth="1"/>
    <col min="14591" max="14591" width="47.7109375" style="167" customWidth="1"/>
    <col min="14592" max="14592" width="5.42578125" style="167"/>
    <col min="14593" max="14593" width="47.7109375" style="167" customWidth="1"/>
    <col min="14594" max="14594" width="5.42578125" style="167" customWidth="1"/>
    <col min="14595" max="14595" width="6.7109375" style="167" customWidth="1"/>
    <col min="14596" max="14596" width="6.42578125" style="167" customWidth="1"/>
    <col min="14597" max="14597" width="13.7109375" style="167" customWidth="1"/>
    <col min="14598" max="14598" width="6" style="167" customWidth="1"/>
    <col min="14599" max="14599" width="13.5703125" style="167" customWidth="1"/>
    <col min="14600" max="14846" width="8.85546875" style="167" customWidth="1"/>
    <col min="14847" max="14847" width="47.7109375" style="167" customWidth="1"/>
    <col min="14848" max="14848" width="5.42578125" style="167"/>
    <col min="14849" max="14849" width="47.7109375" style="167" customWidth="1"/>
    <col min="14850" max="14850" width="5.42578125" style="167" customWidth="1"/>
    <col min="14851" max="14851" width="6.7109375" style="167" customWidth="1"/>
    <col min="14852" max="14852" width="6.42578125" style="167" customWidth="1"/>
    <col min="14853" max="14853" width="13.7109375" style="167" customWidth="1"/>
    <col min="14854" max="14854" width="6" style="167" customWidth="1"/>
    <col min="14855" max="14855" width="13.5703125" style="167" customWidth="1"/>
    <col min="14856" max="15102" width="8.85546875" style="167" customWidth="1"/>
    <col min="15103" max="15103" width="47.7109375" style="167" customWidth="1"/>
    <col min="15104" max="15104" width="5.42578125" style="167"/>
    <col min="15105" max="15105" width="47.7109375" style="167" customWidth="1"/>
    <col min="15106" max="15106" width="5.42578125" style="167" customWidth="1"/>
    <col min="15107" max="15107" width="6.7109375" style="167" customWidth="1"/>
    <col min="15108" max="15108" width="6.42578125" style="167" customWidth="1"/>
    <col min="15109" max="15109" width="13.7109375" style="167" customWidth="1"/>
    <col min="15110" max="15110" width="6" style="167" customWidth="1"/>
    <col min="15111" max="15111" width="13.5703125" style="167" customWidth="1"/>
    <col min="15112" max="15358" width="8.85546875" style="167" customWidth="1"/>
    <col min="15359" max="15359" width="47.7109375" style="167" customWidth="1"/>
    <col min="15360" max="15360" width="5.42578125" style="167"/>
    <col min="15361" max="15361" width="47.7109375" style="167" customWidth="1"/>
    <col min="15362" max="15362" width="5.42578125" style="167" customWidth="1"/>
    <col min="15363" max="15363" width="6.7109375" style="167" customWidth="1"/>
    <col min="15364" max="15364" width="6.42578125" style="167" customWidth="1"/>
    <col min="15365" max="15365" width="13.7109375" style="167" customWidth="1"/>
    <col min="15366" max="15366" width="6" style="167" customWidth="1"/>
    <col min="15367" max="15367" width="13.5703125" style="167" customWidth="1"/>
    <col min="15368" max="15614" width="8.85546875" style="167" customWidth="1"/>
    <col min="15615" max="15615" width="47.7109375" style="167" customWidth="1"/>
    <col min="15616" max="15616" width="5.42578125" style="167"/>
    <col min="15617" max="15617" width="47.7109375" style="167" customWidth="1"/>
    <col min="15618" max="15618" width="5.42578125" style="167" customWidth="1"/>
    <col min="15619" max="15619" width="6.7109375" style="167" customWidth="1"/>
    <col min="15620" max="15620" width="6.42578125" style="167" customWidth="1"/>
    <col min="15621" max="15621" width="13.7109375" style="167" customWidth="1"/>
    <col min="15622" max="15622" width="6" style="167" customWidth="1"/>
    <col min="15623" max="15623" width="13.5703125" style="167" customWidth="1"/>
    <col min="15624" max="15870" width="8.85546875" style="167" customWidth="1"/>
    <col min="15871" max="15871" width="47.7109375" style="167" customWidth="1"/>
    <col min="15872" max="15872" width="5.42578125" style="167"/>
    <col min="15873" max="15873" width="47.7109375" style="167" customWidth="1"/>
    <col min="15874" max="15874" width="5.42578125" style="167" customWidth="1"/>
    <col min="15875" max="15875" width="6.7109375" style="167" customWidth="1"/>
    <col min="15876" max="15876" width="6.42578125" style="167" customWidth="1"/>
    <col min="15877" max="15877" width="13.7109375" style="167" customWidth="1"/>
    <col min="15878" max="15878" width="6" style="167" customWidth="1"/>
    <col min="15879" max="15879" width="13.5703125" style="167" customWidth="1"/>
    <col min="15880" max="16126" width="8.85546875" style="167" customWidth="1"/>
    <col min="16127" max="16127" width="47.7109375" style="167" customWidth="1"/>
    <col min="16128" max="16128" width="5.42578125" style="167"/>
    <col min="16129" max="16129" width="47.7109375" style="167" customWidth="1"/>
    <col min="16130" max="16130" width="5.42578125" style="167" customWidth="1"/>
    <col min="16131" max="16131" width="6.7109375" style="167" customWidth="1"/>
    <col min="16132" max="16132" width="6.42578125" style="167" customWidth="1"/>
    <col min="16133" max="16133" width="13.7109375" style="167" customWidth="1"/>
    <col min="16134" max="16134" width="6" style="167" customWidth="1"/>
    <col min="16135" max="16135" width="13.5703125" style="167" customWidth="1"/>
    <col min="16136" max="16382" width="8.85546875" style="167" customWidth="1"/>
    <col min="16383" max="16383" width="47.7109375" style="167" customWidth="1"/>
    <col min="16384" max="16384" width="5.42578125" style="167"/>
  </cols>
  <sheetData>
    <row r="1" spans="1:254" ht="15" x14ac:dyDescent="0.25">
      <c r="A1" s="327" t="s">
        <v>532</v>
      </c>
      <c r="B1" s="327"/>
      <c r="C1" s="327"/>
      <c r="D1" s="327"/>
      <c r="E1" s="327"/>
      <c r="F1" s="327"/>
      <c r="G1" s="32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</row>
    <row r="2" spans="1:254" ht="15" x14ac:dyDescent="0.25">
      <c r="A2" s="319" t="s">
        <v>184</v>
      </c>
      <c r="B2" s="319"/>
      <c r="C2" s="319"/>
      <c r="D2" s="319"/>
      <c r="E2" s="319"/>
      <c r="F2" s="319"/>
      <c r="G2" s="32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</row>
    <row r="3" spans="1:254" ht="15" x14ac:dyDescent="0.25">
      <c r="A3" s="319" t="s">
        <v>542</v>
      </c>
      <c r="B3" s="319"/>
      <c r="C3" s="319"/>
      <c r="D3" s="319"/>
      <c r="E3" s="319"/>
      <c r="F3" s="319"/>
      <c r="G3" s="32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</row>
    <row r="4" spans="1:254" ht="15" x14ac:dyDescent="0.25">
      <c r="A4" s="327" t="s">
        <v>465</v>
      </c>
      <c r="B4" s="327"/>
      <c r="C4" s="327"/>
      <c r="D4" s="327"/>
      <c r="E4" s="327"/>
      <c r="F4" s="327"/>
      <c r="G4" s="328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</row>
    <row r="5" spans="1:254" ht="15" x14ac:dyDescent="0.25">
      <c r="A5" s="319" t="s">
        <v>184</v>
      </c>
      <c r="B5" s="319"/>
      <c r="C5" s="319"/>
      <c r="D5" s="319"/>
      <c r="E5" s="319"/>
      <c r="F5" s="319"/>
      <c r="G5" s="32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</row>
    <row r="6" spans="1:254" ht="15" x14ac:dyDescent="0.25">
      <c r="A6" s="319" t="s">
        <v>466</v>
      </c>
      <c r="B6" s="319"/>
      <c r="C6" s="319"/>
      <c r="D6" s="319"/>
      <c r="E6" s="319"/>
      <c r="F6" s="319"/>
      <c r="G6" s="32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</row>
    <row r="7" spans="1:254" ht="15.75" x14ac:dyDescent="0.25">
      <c r="A7" s="330" t="s">
        <v>467</v>
      </c>
      <c r="B7" s="330"/>
      <c r="C7" s="330"/>
      <c r="D7" s="330"/>
      <c r="E7" s="330"/>
      <c r="F7" s="330"/>
      <c r="G7" s="330"/>
    </row>
    <row r="8" spans="1:254" x14ac:dyDescent="0.2">
      <c r="A8" s="331" t="s">
        <v>468</v>
      </c>
      <c r="B8" s="331"/>
      <c r="C8" s="331"/>
      <c r="D8" s="331"/>
      <c r="E8" s="331"/>
      <c r="F8" s="331"/>
      <c r="G8" s="331"/>
    </row>
    <row r="9" spans="1:254" x14ac:dyDescent="0.2">
      <c r="A9" s="168"/>
      <c r="B9" s="169"/>
      <c r="C9" s="169"/>
      <c r="D9" s="169"/>
      <c r="E9" s="169"/>
      <c r="F9" s="169"/>
      <c r="G9" s="170" t="s">
        <v>5</v>
      </c>
    </row>
    <row r="10" spans="1:254" x14ac:dyDescent="0.2">
      <c r="A10" s="332" t="s">
        <v>469</v>
      </c>
      <c r="B10" s="334" t="s">
        <v>470</v>
      </c>
      <c r="C10" s="335"/>
      <c r="D10" s="335"/>
      <c r="E10" s="335"/>
      <c r="F10" s="336"/>
      <c r="G10" s="337" t="s">
        <v>193</v>
      </c>
    </row>
    <row r="11" spans="1:254" x14ac:dyDescent="0.2">
      <c r="A11" s="333"/>
      <c r="B11" s="171" t="s">
        <v>471</v>
      </c>
      <c r="C11" s="172" t="s">
        <v>189</v>
      </c>
      <c r="D11" s="172" t="s">
        <v>472</v>
      </c>
      <c r="E11" s="173" t="s">
        <v>191</v>
      </c>
      <c r="F11" s="173" t="s">
        <v>192</v>
      </c>
      <c r="G11" s="338"/>
    </row>
    <row r="12" spans="1:254" x14ac:dyDescent="0.2">
      <c r="A12" s="171">
        <v>1</v>
      </c>
      <c r="B12" s="171">
        <v>2</v>
      </c>
      <c r="C12" s="172" t="s">
        <v>196</v>
      </c>
      <c r="D12" s="172" t="s">
        <v>197</v>
      </c>
      <c r="E12" s="173">
        <v>5</v>
      </c>
      <c r="F12" s="173">
        <v>6</v>
      </c>
      <c r="G12" s="174">
        <v>7</v>
      </c>
    </row>
    <row r="13" spans="1:254" ht="29.25" x14ac:dyDescent="0.25">
      <c r="A13" s="175" t="s">
        <v>537</v>
      </c>
      <c r="B13" s="176">
        <v>510</v>
      </c>
      <c r="C13" s="177"/>
      <c r="D13" s="177"/>
      <c r="E13" s="178"/>
      <c r="F13" s="178"/>
      <c r="G13" s="179">
        <f>SUM(G14)</f>
        <v>7346.22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</row>
    <row r="14" spans="1:254" ht="15.75" x14ac:dyDescent="0.25">
      <c r="A14" s="181" t="s">
        <v>199</v>
      </c>
      <c r="B14" s="182">
        <v>510</v>
      </c>
      <c r="C14" s="183" t="s">
        <v>200</v>
      </c>
      <c r="D14" s="183"/>
      <c r="E14" s="183"/>
      <c r="F14" s="183"/>
      <c r="G14" s="184">
        <f>SUM(G15+G19)</f>
        <v>7346.22</v>
      </c>
    </row>
    <row r="15" spans="1:254" ht="26.25" x14ac:dyDescent="0.25">
      <c r="A15" s="185" t="s">
        <v>474</v>
      </c>
      <c r="B15" s="186" t="s">
        <v>475</v>
      </c>
      <c r="C15" s="187" t="s">
        <v>200</v>
      </c>
      <c r="D15" s="187" t="s">
        <v>202</v>
      </c>
      <c r="E15" s="187"/>
      <c r="F15" s="187"/>
      <c r="G15" s="188">
        <f>SUM(G18)</f>
        <v>2015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</row>
    <row r="16" spans="1:254" s="180" customFormat="1" ht="32.25" customHeight="1" x14ac:dyDescent="0.25">
      <c r="A16" s="190" t="s">
        <v>203</v>
      </c>
      <c r="B16" s="191" t="s">
        <v>475</v>
      </c>
      <c r="C16" s="192" t="s">
        <v>200</v>
      </c>
      <c r="D16" s="192" t="s">
        <v>202</v>
      </c>
      <c r="E16" s="192" t="s">
        <v>204</v>
      </c>
      <c r="F16" s="192"/>
      <c r="G16" s="193">
        <f>SUM(G18)</f>
        <v>2015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</row>
    <row r="17" spans="1:254" ht="16.899999999999999" customHeight="1" x14ac:dyDescent="0.25">
      <c r="A17" s="195" t="s">
        <v>205</v>
      </c>
      <c r="B17" s="196" t="s">
        <v>475</v>
      </c>
      <c r="C17" s="197" t="s">
        <v>200</v>
      </c>
      <c r="D17" s="197" t="s">
        <v>202</v>
      </c>
      <c r="E17" s="197" t="s">
        <v>204</v>
      </c>
      <c r="F17" s="197"/>
      <c r="G17" s="198">
        <f>SUM(G18)</f>
        <v>2015</v>
      </c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199"/>
      <c r="FF17" s="199"/>
      <c r="FG17" s="199"/>
      <c r="FH17" s="199"/>
      <c r="FI17" s="199"/>
      <c r="FJ17" s="199"/>
      <c r="FK17" s="199"/>
      <c r="FL17" s="199"/>
      <c r="FM17" s="199"/>
      <c r="FN17" s="199"/>
      <c r="FO17" s="199"/>
      <c r="FP17" s="199"/>
      <c r="FQ17" s="199"/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  <c r="GL17" s="199"/>
      <c r="GM17" s="199"/>
      <c r="GN17" s="199"/>
      <c r="GO17" s="199"/>
      <c r="GP17" s="199"/>
      <c r="GQ17" s="199"/>
      <c r="GR17" s="199"/>
      <c r="GS17" s="199"/>
      <c r="GT17" s="199"/>
      <c r="GU17" s="199"/>
      <c r="GV17" s="199"/>
      <c r="GW17" s="199"/>
      <c r="GX17" s="199"/>
      <c r="GY17" s="199"/>
      <c r="GZ17" s="199"/>
      <c r="HA17" s="199"/>
      <c r="HB17" s="199"/>
      <c r="HC17" s="199"/>
      <c r="HD17" s="199"/>
      <c r="HE17" s="199"/>
      <c r="HF17" s="199"/>
      <c r="HG17" s="199"/>
      <c r="HH17" s="199"/>
      <c r="HI17" s="199"/>
      <c r="HJ17" s="199"/>
      <c r="HK17" s="199"/>
      <c r="HL17" s="199"/>
      <c r="HM17" s="199"/>
      <c r="HN17" s="199"/>
      <c r="HO17" s="199"/>
      <c r="HP17" s="199"/>
      <c r="HQ17" s="199"/>
      <c r="HR17" s="199"/>
      <c r="HS17" s="199"/>
      <c r="HT17" s="199"/>
      <c r="HU17" s="199"/>
      <c r="HV17" s="199"/>
      <c r="HW17" s="199"/>
      <c r="HX17" s="199"/>
      <c r="HY17" s="199"/>
      <c r="HZ17" s="199"/>
      <c r="IA17" s="199"/>
      <c r="IB17" s="199"/>
      <c r="IC17" s="199"/>
      <c r="ID17" s="199"/>
      <c r="IE17" s="199"/>
      <c r="IF17" s="199"/>
      <c r="IG17" s="199"/>
      <c r="IH17" s="199"/>
      <c r="II17" s="199"/>
      <c r="IJ17" s="199"/>
      <c r="IK17" s="199"/>
      <c r="IL17" s="199"/>
      <c r="IM17" s="199"/>
      <c r="IN17" s="199"/>
      <c r="IO17" s="199"/>
      <c r="IP17" s="199"/>
      <c r="IQ17" s="199"/>
      <c r="IR17" s="199"/>
      <c r="IS17" s="199"/>
      <c r="IT17" s="199"/>
    </row>
    <row r="18" spans="1:254" s="189" customFormat="1" ht="51.75" x14ac:dyDescent="0.25">
      <c r="A18" s="200" t="s">
        <v>476</v>
      </c>
      <c r="B18" s="201" t="s">
        <v>475</v>
      </c>
      <c r="C18" s="202" t="s">
        <v>200</v>
      </c>
      <c r="D18" s="202" t="s">
        <v>202</v>
      </c>
      <c r="E18" s="202" t="s">
        <v>204</v>
      </c>
      <c r="F18" s="202" t="s">
        <v>207</v>
      </c>
      <c r="G18" s="203">
        <v>2015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</row>
    <row r="19" spans="1:254" s="194" customFormat="1" ht="29.25" x14ac:dyDescent="0.25">
      <c r="A19" s="204" t="s">
        <v>473</v>
      </c>
      <c r="B19" s="186" t="s">
        <v>475</v>
      </c>
      <c r="C19" s="187" t="s">
        <v>200</v>
      </c>
      <c r="D19" s="187" t="s">
        <v>209</v>
      </c>
      <c r="E19" s="187"/>
      <c r="F19" s="187"/>
      <c r="G19" s="188">
        <f>SUM(G20)</f>
        <v>5331.22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99"/>
      <c r="GF19" s="199"/>
      <c r="GG19" s="199"/>
      <c r="GH19" s="199"/>
      <c r="GI19" s="199"/>
      <c r="GJ19" s="199"/>
      <c r="GK19" s="199"/>
      <c r="GL19" s="199"/>
      <c r="GM19" s="199"/>
      <c r="GN19" s="199"/>
      <c r="GO19" s="199"/>
      <c r="GP19" s="199"/>
      <c r="GQ19" s="199"/>
      <c r="GR19" s="199"/>
      <c r="GS19" s="199"/>
      <c r="GT19" s="199"/>
      <c r="GU19" s="199"/>
      <c r="GV19" s="199"/>
      <c r="GW19" s="199"/>
      <c r="GX19" s="199"/>
      <c r="GY19" s="199"/>
      <c r="GZ19" s="199"/>
      <c r="HA19" s="199"/>
      <c r="HB19" s="199"/>
      <c r="HC19" s="199"/>
      <c r="HD19" s="199"/>
      <c r="HE19" s="199"/>
      <c r="HF19" s="199"/>
      <c r="HG19" s="199"/>
      <c r="HH19" s="199"/>
      <c r="HI19" s="199"/>
      <c r="HJ19" s="199"/>
      <c r="HK19" s="199"/>
      <c r="HL19" s="199"/>
      <c r="HM19" s="199"/>
      <c r="HN19" s="199"/>
      <c r="HO19" s="199"/>
      <c r="HP19" s="199"/>
      <c r="HQ19" s="199"/>
      <c r="HR19" s="199"/>
      <c r="HS19" s="199"/>
      <c r="HT19" s="199"/>
      <c r="HU19" s="199"/>
      <c r="HV19" s="199"/>
      <c r="HW19" s="199"/>
      <c r="HX19" s="199"/>
      <c r="HY19" s="199"/>
      <c r="HZ19" s="199"/>
      <c r="IA19" s="199"/>
      <c r="IB19" s="199"/>
      <c r="IC19" s="199"/>
      <c r="ID19" s="199"/>
      <c r="IE19" s="199"/>
      <c r="IF19" s="199"/>
      <c r="IG19" s="199"/>
      <c r="IH19" s="199"/>
      <c r="II19" s="199"/>
      <c r="IJ19" s="199"/>
      <c r="IK19" s="199"/>
      <c r="IL19" s="199"/>
      <c r="IM19" s="199"/>
      <c r="IN19" s="199"/>
      <c r="IO19" s="199"/>
      <c r="IP19" s="199"/>
      <c r="IQ19" s="199"/>
      <c r="IR19" s="199"/>
      <c r="IS19" s="199"/>
      <c r="IT19" s="199"/>
    </row>
    <row r="20" spans="1:254" s="199" customFormat="1" ht="35.25" customHeight="1" x14ac:dyDescent="0.25">
      <c r="A20" s="190" t="s">
        <v>203</v>
      </c>
      <c r="B20" s="205" t="s">
        <v>475</v>
      </c>
      <c r="C20" s="192" t="s">
        <v>200</v>
      </c>
      <c r="D20" s="192" t="s">
        <v>209</v>
      </c>
      <c r="E20" s="192" t="s">
        <v>210</v>
      </c>
      <c r="F20" s="192"/>
      <c r="G20" s="193">
        <f>SUM(G21)</f>
        <v>5331.22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</row>
    <row r="21" spans="1:254" x14ac:dyDescent="0.2">
      <c r="A21" s="200" t="s">
        <v>211</v>
      </c>
      <c r="B21" s="206" t="s">
        <v>475</v>
      </c>
      <c r="C21" s="202" t="s">
        <v>200</v>
      </c>
      <c r="D21" s="202" t="s">
        <v>209</v>
      </c>
      <c r="E21" s="202" t="s">
        <v>210</v>
      </c>
      <c r="F21" s="202"/>
      <c r="G21" s="203">
        <f>SUM(G22+G23)</f>
        <v>5331.22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</row>
    <row r="22" spans="1:254" s="199" customFormat="1" ht="67.5" customHeight="1" x14ac:dyDescent="0.2">
      <c r="A22" s="195" t="s">
        <v>476</v>
      </c>
      <c r="B22" s="207" t="s">
        <v>475</v>
      </c>
      <c r="C22" s="197" t="s">
        <v>200</v>
      </c>
      <c r="D22" s="197" t="s">
        <v>209</v>
      </c>
      <c r="E22" s="197" t="s">
        <v>210</v>
      </c>
      <c r="F22" s="197" t="s">
        <v>207</v>
      </c>
      <c r="G22" s="198">
        <v>4620.1000000000004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</row>
    <row r="23" spans="1:254" ht="26.25" x14ac:dyDescent="0.25">
      <c r="A23" s="195" t="s">
        <v>477</v>
      </c>
      <c r="B23" s="207" t="s">
        <v>475</v>
      </c>
      <c r="C23" s="197" t="s">
        <v>200</v>
      </c>
      <c r="D23" s="197" t="s">
        <v>209</v>
      </c>
      <c r="E23" s="197" t="s">
        <v>210</v>
      </c>
      <c r="F23" s="197" t="s">
        <v>213</v>
      </c>
      <c r="G23" s="198">
        <v>711.12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</row>
    <row r="24" spans="1:254" ht="14.25" x14ac:dyDescent="0.2">
      <c r="A24" s="209" t="s">
        <v>478</v>
      </c>
      <c r="B24" s="183" t="s">
        <v>475</v>
      </c>
      <c r="C24" s="202"/>
      <c r="D24" s="202"/>
      <c r="E24" s="202"/>
      <c r="F24" s="202"/>
      <c r="G24" s="184">
        <f>SUM(G25+G89+G108+G166+G173+G227++G251+G261+G275+G281+G81+G77)</f>
        <v>1198059.33</v>
      </c>
    </row>
    <row r="25" spans="1:254" s="208" customFormat="1" ht="15" x14ac:dyDescent="0.25">
      <c r="A25" s="210" t="s">
        <v>199</v>
      </c>
      <c r="B25" s="183" t="s">
        <v>475</v>
      </c>
      <c r="C25" s="211" t="s">
        <v>200</v>
      </c>
      <c r="D25" s="212"/>
      <c r="E25" s="212"/>
      <c r="F25" s="212"/>
      <c r="G25" s="184">
        <f>SUM(G26+G42+G46+G36+G39)</f>
        <v>113001.36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0"/>
      <c r="FP25" s="180"/>
      <c r="FQ25" s="180"/>
      <c r="FR25" s="180"/>
      <c r="FS25" s="180"/>
      <c r="FT25" s="180"/>
      <c r="FU25" s="180"/>
      <c r="FV25" s="180"/>
      <c r="FW25" s="180"/>
      <c r="FX25" s="180"/>
      <c r="FY25" s="180"/>
      <c r="FZ25" s="180"/>
      <c r="GA25" s="180"/>
      <c r="GB25" s="180"/>
      <c r="GC25" s="180"/>
      <c r="GD25" s="180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  <c r="GU25" s="180"/>
      <c r="GV25" s="180"/>
      <c r="GW25" s="180"/>
      <c r="GX25" s="180"/>
      <c r="GY25" s="180"/>
      <c r="GZ25" s="180"/>
      <c r="HA25" s="180"/>
      <c r="HB25" s="180"/>
      <c r="HC25" s="180"/>
      <c r="HD25" s="180"/>
      <c r="HE25" s="180"/>
      <c r="HF25" s="180"/>
      <c r="HG25" s="180"/>
      <c r="HH25" s="180"/>
      <c r="HI25" s="180"/>
      <c r="HJ25" s="180"/>
      <c r="HK25" s="180"/>
      <c r="HL25" s="180"/>
      <c r="HM25" s="180"/>
      <c r="HN25" s="180"/>
      <c r="HO25" s="180"/>
      <c r="HP25" s="180"/>
      <c r="HQ25" s="180"/>
      <c r="HR25" s="180"/>
      <c r="HS25" s="180"/>
      <c r="HT25" s="180"/>
      <c r="HU25" s="180"/>
      <c r="HV25" s="180"/>
      <c r="HW25" s="180"/>
      <c r="HX25" s="180"/>
      <c r="HY25" s="180"/>
      <c r="HZ25" s="180"/>
      <c r="IA25" s="180"/>
      <c r="IB25" s="180"/>
      <c r="IC25" s="180"/>
      <c r="ID25" s="180"/>
      <c r="IE25" s="180"/>
      <c r="IF25" s="180"/>
      <c r="IG25" s="180"/>
      <c r="IH25" s="180"/>
      <c r="II25" s="180"/>
      <c r="IJ25" s="180"/>
      <c r="IK25" s="180"/>
      <c r="IL25" s="180"/>
      <c r="IM25" s="180"/>
      <c r="IN25" s="180"/>
      <c r="IO25" s="180"/>
      <c r="IP25" s="180"/>
      <c r="IQ25" s="180"/>
      <c r="IR25" s="180"/>
      <c r="IS25" s="180"/>
      <c r="IT25" s="180"/>
    </row>
    <row r="26" spans="1:254" s="208" customFormat="1" ht="15" x14ac:dyDescent="0.25">
      <c r="A26" s="185" t="s">
        <v>479</v>
      </c>
      <c r="B26" s="186" t="s">
        <v>475</v>
      </c>
      <c r="C26" s="187" t="s">
        <v>200</v>
      </c>
      <c r="D26" s="187" t="s">
        <v>215</v>
      </c>
      <c r="E26" s="187"/>
      <c r="F26" s="187"/>
      <c r="G26" s="309">
        <f>SUM(G27)</f>
        <v>78758.78</v>
      </c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</row>
    <row r="27" spans="1:254" ht="35.25" customHeight="1" x14ac:dyDescent="0.25">
      <c r="A27" s="190" t="s">
        <v>203</v>
      </c>
      <c r="B27" s="191" t="s">
        <v>475</v>
      </c>
      <c r="C27" s="192" t="s">
        <v>200</v>
      </c>
      <c r="D27" s="192" t="s">
        <v>215</v>
      </c>
      <c r="E27" s="192"/>
      <c r="F27" s="192"/>
      <c r="G27" s="193">
        <f>SUM(G28+G30+G34)</f>
        <v>78758.78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3"/>
      <c r="FK27" s="213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3"/>
      <c r="GF27" s="213"/>
      <c r="GG27" s="213"/>
      <c r="GH27" s="213"/>
      <c r="GI27" s="213"/>
      <c r="GJ27" s="213"/>
      <c r="GK27" s="213"/>
      <c r="GL27" s="213"/>
      <c r="GM27" s="213"/>
      <c r="GN27" s="213"/>
      <c r="GO27" s="213"/>
      <c r="GP27" s="213"/>
      <c r="GQ27" s="213"/>
      <c r="GR27" s="213"/>
      <c r="GS27" s="213"/>
      <c r="GT27" s="213"/>
      <c r="GU27" s="213"/>
      <c r="GV27" s="213"/>
      <c r="GW27" s="213"/>
      <c r="GX27" s="213"/>
      <c r="GY27" s="213"/>
      <c r="GZ27" s="213"/>
      <c r="HA27" s="213"/>
      <c r="HB27" s="213"/>
      <c r="HC27" s="213"/>
      <c r="HD27" s="213"/>
      <c r="HE27" s="213"/>
      <c r="HF27" s="213"/>
      <c r="HG27" s="213"/>
      <c r="HH27" s="213"/>
      <c r="HI27" s="213"/>
      <c r="HJ27" s="213"/>
      <c r="HK27" s="213"/>
      <c r="HL27" s="213"/>
      <c r="HM27" s="213"/>
      <c r="HN27" s="213"/>
      <c r="HO27" s="213"/>
      <c r="HP27" s="213"/>
      <c r="HQ27" s="213"/>
      <c r="HR27" s="213"/>
      <c r="HS27" s="213"/>
      <c r="HT27" s="213"/>
      <c r="HU27" s="213"/>
      <c r="HV27" s="213"/>
      <c r="HW27" s="213"/>
      <c r="HX27" s="213"/>
      <c r="HY27" s="213"/>
      <c r="HZ27" s="213"/>
      <c r="IA27" s="213"/>
      <c r="IB27" s="213"/>
      <c r="IC27" s="213"/>
      <c r="ID27" s="213"/>
      <c r="IE27" s="213"/>
      <c r="IF27" s="213"/>
      <c r="IG27" s="213"/>
      <c r="IH27" s="213"/>
      <c r="II27" s="213"/>
      <c r="IJ27" s="213"/>
      <c r="IK27" s="213"/>
      <c r="IL27" s="213"/>
      <c r="IM27" s="213"/>
      <c r="IN27" s="213"/>
      <c r="IO27" s="213"/>
      <c r="IP27" s="213"/>
      <c r="IQ27" s="213"/>
      <c r="IR27" s="213"/>
      <c r="IS27" s="213"/>
      <c r="IT27" s="213"/>
    </row>
    <row r="28" spans="1:254" s="180" customFormat="1" ht="15" x14ac:dyDescent="0.25">
      <c r="A28" s="195" t="s">
        <v>211</v>
      </c>
      <c r="B28" s="207" t="s">
        <v>475</v>
      </c>
      <c r="C28" s="197" t="s">
        <v>200</v>
      </c>
      <c r="D28" s="197" t="s">
        <v>215</v>
      </c>
      <c r="E28" s="197"/>
      <c r="F28" s="197"/>
      <c r="G28" s="198">
        <f>SUM(G29)</f>
        <v>8744.8700000000008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</row>
    <row r="29" spans="1:254" s="158" customFormat="1" ht="51" x14ac:dyDescent="0.2">
      <c r="A29" s="195" t="s">
        <v>476</v>
      </c>
      <c r="B29" s="201" t="s">
        <v>475</v>
      </c>
      <c r="C29" s="197" t="s">
        <v>200</v>
      </c>
      <c r="D29" s="197" t="s">
        <v>215</v>
      </c>
      <c r="E29" s="197" t="s">
        <v>480</v>
      </c>
      <c r="F29" s="197" t="s">
        <v>207</v>
      </c>
      <c r="G29" s="198">
        <v>8744.8700000000008</v>
      </c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</row>
    <row r="30" spans="1:254" x14ac:dyDescent="0.2">
      <c r="A30" s="195" t="s">
        <v>211</v>
      </c>
      <c r="B30" s="207" t="s">
        <v>475</v>
      </c>
      <c r="C30" s="197" t="s">
        <v>200</v>
      </c>
      <c r="D30" s="197" t="s">
        <v>215</v>
      </c>
      <c r="E30" s="197"/>
      <c r="F30" s="197"/>
      <c r="G30" s="198">
        <f>SUM(G31+G32+G33)</f>
        <v>67498.45</v>
      </c>
    </row>
    <row r="31" spans="1:254" ht="51" x14ac:dyDescent="0.2">
      <c r="A31" s="195" t="s">
        <v>476</v>
      </c>
      <c r="B31" s="201" t="s">
        <v>475</v>
      </c>
      <c r="C31" s="197" t="s">
        <v>200</v>
      </c>
      <c r="D31" s="197" t="s">
        <v>215</v>
      </c>
      <c r="E31" s="197" t="s">
        <v>210</v>
      </c>
      <c r="F31" s="197" t="s">
        <v>207</v>
      </c>
      <c r="G31" s="198">
        <v>60976.38</v>
      </c>
    </row>
    <row r="32" spans="1:254" ht="25.5" x14ac:dyDescent="0.2">
      <c r="A32" s="195" t="s">
        <v>477</v>
      </c>
      <c r="B32" s="207" t="s">
        <v>475</v>
      </c>
      <c r="C32" s="197" t="s">
        <v>200</v>
      </c>
      <c r="D32" s="197" t="s">
        <v>215</v>
      </c>
      <c r="E32" s="197" t="s">
        <v>210</v>
      </c>
      <c r="F32" s="197" t="s">
        <v>213</v>
      </c>
      <c r="G32" s="198">
        <v>6462.07</v>
      </c>
    </row>
    <row r="33" spans="1:254" ht="15" x14ac:dyDescent="0.25">
      <c r="A33" s="195" t="s">
        <v>221</v>
      </c>
      <c r="B33" s="207" t="s">
        <v>475</v>
      </c>
      <c r="C33" s="207" t="s">
        <v>200</v>
      </c>
      <c r="D33" s="207" t="s">
        <v>215</v>
      </c>
      <c r="E33" s="197" t="s">
        <v>210</v>
      </c>
      <c r="F33" s="207" t="s">
        <v>222</v>
      </c>
      <c r="G33" s="198">
        <v>60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</row>
    <row r="34" spans="1:254" ht="29.45" customHeight="1" x14ac:dyDescent="0.25">
      <c r="A34" s="190" t="s">
        <v>216</v>
      </c>
      <c r="B34" s="205" t="s">
        <v>475</v>
      </c>
      <c r="C34" s="205" t="s">
        <v>200</v>
      </c>
      <c r="D34" s="205" t="s">
        <v>215</v>
      </c>
      <c r="E34" s="205" t="s">
        <v>217</v>
      </c>
      <c r="F34" s="205"/>
      <c r="G34" s="193">
        <f>SUM(G35)</f>
        <v>2515.46</v>
      </c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</row>
    <row r="35" spans="1:254" ht="51" x14ac:dyDescent="0.2">
      <c r="A35" s="195" t="s">
        <v>476</v>
      </c>
      <c r="B35" s="201" t="s">
        <v>475</v>
      </c>
      <c r="C35" s="202" t="s">
        <v>200</v>
      </c>
      <c r="D35" s="202" t="s">
        <v>215</v>
      </c>
      <c r="E35" s="216" t="s">
        <v>217</v>
      </c>
      <c r="F35" s="202" t="s">
        <v>207</v>
      </c>
      <c r="G35" s="198">
        <v>2515.46</v>
      </c>
    </row>
    <row r="36" spans="1:254" s="214" customFormat="1" ht="15" x14ac:dyDescent="0.25">
      <c r="A36" s="204" t="s">
        <v>223</v>
      </c>
      <c r="B36" s="183" t="s">
        <v>475</v>
      </c>
      <c r="C36" s="211" t="s">
        <v>200</v>
      </c>
      <c r="D36" s="211" t="s">
        <v>224</v>
      </c>
      <c r="E36" s="183"/>
      <c r="F36" s="211"/>
      <c r="G36" s="184">
        <f>SUM(G37)</f>
        <v>32.700000000000003</v>
      </c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</row>
    <row r="37" spans="1:254" s="215" customFormat="1" ht="54" x14ac:dyDescent="0.25">
      <c r="A37" s="190" t="s">
        <v>225</v>
      </c>
      <c r="B37" s="205" t="s">
        <v>475</v>
      </c>
      <c r="C37" s="192" t="s">
        <v>200</v>
      </c>
      <c r="D37" s="192" t="s">
        <v>224</v>
      </c>
      <c r="E37" s="205" t="s">
        <v>226</v>
      </c>
      <c r="F37" s="192"/>
      <c r="G37" s="193">
        <f>SUM(G38)</f>
        <v>32.700000000000003</v>
      </c>
    </row>
    <row r="38" spans="1:254" ht="25.5" x14ac:dyDescent="0.2">
      <c r="A38" s="195" t="s">
        <v>477</v>
      </c>
      <c r="B38" s="201" t="s">
        <v>475</v>
      </c>
      <c r="C38" s="202" t="s">
        <v>200</v>
      </c>
      <c r="D38" s="202" t="s">
        <v>224</v>
      </c>
      <c r="E38" s="216" t="s">
        <v>226</v>
      </c>
      <c r="F38" s="202" t="s">
        <v>213</v>
      </c>
      <c r="G38" s="198">
        <v>32.700000000000003</v>
      </c>
    </row>
    <row r="39" spans="1:254" s="217" customFormat="1" ht="28.5" x14ac:dyDescent="0.2">
      <c r="A39" s="204" t="s">
        <v>481</v>
      </c>
      <c r="B39" s="183" t="s">
        <v>475</v>
      </c>
      <c r="C39" s="211" t="s">
        <v>200</v>
      </c>
      <c r="D39" s="211" t="s">
        <v>229</v>
      </c>
      <c r="E39" s="183"/>
      <c r="F39" s="211"/>
      <c r="G39" s="184">
        <f>SUM(G40)</f>
        <v>2500</v>
      </c>
    </row>
    <row r="40" spans="1:254" s="215" customFormat="1" ht="13.5" x14ac:dyDescent="0.25">
      <c r="A40" s="190" t="s">
        <v>481</v>
      </c>
      <c r="B40" s="205" t="s">
        <v>475</v>
      </c>
      <c r="C40" s="192" t="s">
        <v>200</v>
      </c>
      <c r="D40" s="192" t="s">
        <v>229</v>
      </c>
      <c r="E40" s="205" t="s">
        <v>230</v>
      </c>
      <c r="F40" s="192"/>
      <c r="G40" s="193">
        <f>SUM(G41)</f>
        <v>2500</v>
      </c>
    </row>
    <row r="41" spans="1:254" s="199" customFormat="1" ht="25.5" x14ac:dyDescent="0.2">
      <c r="A41" s="195" t="s">
        <v>477</v>
      </c>
      <c r="B41" s="207" t="s">
        <v>475</v>
      </c>
      <c r="C41" s="197" t="s">
        <v>200</v>
      </c>
      <c r="D41" s="197" t="s">
        <v>229</v>
      </c>
      <c r="E41" s="207" t="s">
        <v>230</v>
      </c>
      <c r="F41" s="197" t="s">
        <v>213</v>
      </c>
      <c r="G41" s="198">
        <v>2500</v>
      </c>
    </row>
    <row r="42" spans="1:254" s="217" customFormat="1" ht="15" x14ac:dyDescent="0.25">
      <c r="A42" s="210" t="s">
        <v>231</v>
      </c>
      <c r="B42" s="218" t="s">
        <v>475</v>
      </c>
      <c r="C42" s="183" t="s">
        <v>200</v>
      </c>
      <c r="D42" s="183" t="s">
        <v>232</v>
      </c>
      <c r="E42" s="183"/>
      <c r="F42" s="183"/>
      <c r="G42" s="184">
        <f>SUM(G43)</f>
        <v>5300</v>
      </c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</row>
    <row r="43" spans="1:254" s="215" customFormat="1" ht="13.5" x14ac:dyDescent="0.25">
      <c r="A43" s="219" t="s">
        <v>231</v>
      </c>
      <c r="B43" s="187" t="s">
        <v>475</v>
      </c>
      <c r="C43" s="205" t="s">
        <v>200</v>
      </c>
      <c r="D43" s="205" t="s">
        <v>232</v>
      </c>
      <c r="E43" s="205" t="s">
        <v>482</v>
      </c>
      <c r="F43" s="205"/>
      <c r="G43" s="193">
        <f>SUM(G44)</f>
        <v>5300</v>
      </c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</row>
    <row r="44" spans="1:254" ht="25.5" x14ac:dyDescent="0.2">
      <c r="A44" s="195" t="s">
        <v>233</v>
      </c>
      <c r="B44" s="197" t="s">
        <v>475</v>
      </c>
      <c r="C44" s="207" t="s">
        <v>200</v>
      </c>
      <c r="D44" s="207" t="s">
        <v>232</v>
      </c>
      <c r="E44" s="207" t="s">
        <v>234</v>
      </c>
      <c r="F44" s="207"/>
      <c r="G44" s="198">
        <f>SUM(G45)</f>
        <v>5300</v>
      </c>
    </row>
    <row r="45" spans="1:254" x14ac:dyDescent="0.2">
      <c r="A45" s="200" t="s">
        <v>221</v>
      </c>
      <c r="B45" s="220" t="s">
        <v>475</v>
      </c>
      <c r="C45" s="216" t="s">
        <v>200</v>
      </c>
      <c r="D45" s="216" t="s">
        <v>232</v>
      </c>
      <c r="E45" s="216" t="s">
        <v>482</v>
      </c>
      <c r="F45" s="216" t="s">
        <v>222</v>
      </c>
      <c r="G45" s="203">
        <v>5300</v>
      </c>
    </row>
    <row r="46" spans="1:254" ht="14.25" x14ac:dyDescent="0.2">
      <c r="A46" s="210" t="s">
        <v>235</v>
      </c>
      <c r="B46" s="187" t="s">
        <v>475</v>
      </c>
      <c r="C46" s="183" t="s">
        <v>200</v>
      </c>
      <c r="D46" s="183" t="s">
        <v>236</v>
      </c>
      <c r="E46" s="183"/>
      <c r="F46" s="183"/>
      <c r="G46" s="184">
        <f>SUM(G47+G59+G64+G52+G57+G75)</f>
        <v>26409.879999999997</v>
      </c>
    </row>
    <row r="47" spans="1:254" ht="30" customHeight="1" x14ac:dyDescent="0.25">
      <c r="A47" s="190" t="s">
        <v>203</v>
      </c>
      <c r="B47" s="191" t="s">
        <v>475</v>
      </c>
      <c r="C47" s="192" t="s">
        <v>200</v>
      </c>
      <c r="D47" s="192" t="s">
        <v>236</v>
      </c>
      <c r="E47" s="192" t="s">
        <v>237</v>
      </c>
      <c r="F47" s="192"/>
      <c r="G47" s="193">
        <f>SUM(G48)</f>
        <v>1610.8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</row>
    <row r="48" spans="1:254" ht="26.25" customHeight="1" x14ac:dyDescent="0.2">
      <c r="A48" s="200" t="s">
        <v>238</v>
      </c>
      <c r="B48" s="201" t="s">
        <v>475</v>
      </c>
      <c r="C48" s="202" t="s">
        <v>239</v>
      </c>
      <c r="D48" s="202" t="s">
        <v>236</v>
      </c>
      <c r="E48" s="202" t="s">
        <v>237</v>
      </c>
      <c r="F48" s="202"/>
      <c r="G48" s="203">
        <f>SUM(G49+G50+G51)</f>
        <v>1610.8</v>
      </c>
    </row>
    <row r="49" spans="1:254" ht="51" x14ac:dyDescent="0.2">
      <c r="A49" s="195" t="s">
        <v>476</v>
      </c>
      <c r="B49" s="207" t="s">
        <v>475</v>
      </c>
      <c r="C49" s="197" t="s">
        <v>200</v>
      </c>
      <c r="D49" s="197" t="s">
        <v>236</v>
      </c>
      <c r="E49" s="197" t="s">
        <v>237</v>
      </c>
      <c r="F49" s="197" t="s">
        <v>207</v>
      </c>
      <c r="G49" s="198">
        <v>1188.3</v>
      </c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1"/>
      <c r="ES49" s="221"/>
      <c r="ET49" s="221"/>
      <c r="EU49" s="221"/>
      <c r="EV49" s="221"/>
      <c r="EW49" s="221"/>
      <c r="EX49" s="221"/>
      <c r="EY49" s="221"/>
      <c r="EZ49" s="221"/>
      <c r="FA49" s="221"/>
      <c r="FB49" s="221"/>
      <c r="FC49" s="221"/>
      <c r="FD49" s="221"/>
      <c r="FE49" s="221"/>
      <c r="FF49" s="221"/>
      <c r="FG49" s="221"/>
      <c r="FH49" s="221"/>
      <c r="FI49" s="221"/>
      <c r="FJ49" s="221"/>
      <c r="FK49" s="221"/>
      <c r="FL49" s="221"/>
      <c r="FM49" s="221"/>
      <c r="FN49" s="221"/>
      <c r="FO49" s="221"/>
      <c r="FP49" s="221"/>
      <c r="FQ49" s="221"/>
      <c r="FR49" s="221"/>
      <c r="FS49" s="221"/>
      <c r="FT49" s="221"/>
      <c r="FU49" s="221"/>
      <c r="FV49" s="221"/>
      <c r="FW49" s="221"/>
      <c r="FX49" s="221"/>
      <c r="FY49" s="221"/>
      <c r="FZ49" s="221"/>
      <c r="GA49" s="221"/>
      <c r="GB49" s="221"/>
      <c r="GC49" s="221"/>
      <c r="GD49" s="221"/>
      <c r="GE49" s="221"/>
      <c r="GF49" s="221"/>
      <c r="GG49" s="221"/>
      <c r="GH49" s="221"/>
      <c r="GI49" s="221"/>
      <c r="GJ49" s="221"/>
      <c r="GK49" s="221"/>
      <c r="GL49" s="221"/>
      <c r="GM49" s="221"/>
      <c r="GN49" s="221"/>
      <c r="GO49" s="221"/>
      <c r="GP49" s="221"/>
      <c r="GQ49" s="221"/>
      <c r="GR49" s="221"/>
      <c r="GS49" s="221"/>
      <c r="GT49" s="221"/>
      <c r="GU49" s="221"/>
      <c r="GV49" s="221"/>
      <c r="GW49" s="221"/>
      <c r="GX49" s="221"/>
      <c r="GY49" s="221"/>
      <c r="GZ49" s="221"/>
      <c r="HA49" s="221"/>
      <c r="HB49" s="221"/>
      <c r="HC49" s="221"/>
      <c r="HD49" s="221"/>
      <c r="HE49" s="221"/>
      <c r="HF49" s="221"/>
      <c r="HG49" s="221"/>
      <c r="HH49" s="221"/>
      <c r="HI49" s="221"/>
      <c r="HJ49" s="221"/>
      <c r="HK49" s="221"/>
      <c r="HL49" s="221"/>
      <c r="HM49" s="221"/>
      <c r="HN49" s="221"/>
      <c r="HO49" s="221"/>
      <c r="HP49" s="221"/>
      <c r="HQ49" s="221"/>
      <c r="HR49" s="221"/>
      <c r="HS49" s="221"/>
      <c r="HT49" s="221"/>
      <c r="HU49" s="221"/>
      <c r="HV49" s="221"/>
      <c r="HW49" s="221"/>
      <c r="HX49" s="221"/>
      <c r="HY49" s="221"/>
      <c r="HZ49" s="221"/>
      <c r="IA49" s="221"/>
      <c r="IB49" s="221"/>
      <c r="IC49" s="221"/>
      <c r="ID49" s="221"/>
      <c r="IE49" s="221"/>
      <c r="IF49" s="221"/>
      <c r="IG49" s="221"/>
      <c r="IH49" s="221"/>
      <c r="II49" s="221"/>
      <c r="IJ49" s="221"/>
      <c r="IK49" s="221"/>
      <c r="IL49" s="221"/>
      <c r="IM49" s="221"/>
      <c r="IN49" s="221"/>
      <c r="IO49" s="221"/>
      <c r="IP49" s="221"/>
      <c r="IQ49" s="221"/>
      <c r="IR49" s="221"/>
      <c r="IS49" s="221"/>
      <c r="IT49" s="221"/>
    </row>
    <row r="50" spans="1:254" s="194" customFormat="1" ht="26.25" x14ac:dyDescent="0.25">
      <c r="A50" s="195" t="s">
        <v>477</v>
      </c>
      <c r="B50" s="207" t="s">
        <v>475</v>
      </c>
      <c r="C50" s="197" t="s">
        <v>200</v>
      </c>
      <c r="D50" s="197" t="s">
        <v>236</v>
      </c>
      <c r="E50" s="197" t="s">
        <v>237</v>
      </c>
      <c r="F50" s="197" t="s">
        <v>213</v>
      </c>
      <c r="G50" s="198">
        <v>304.02</v>
      </c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199"/>
      <c r="FM50" s="199"/>
      <c r="FN50" s="199"/>
      <c r="FO50" s="199"/>
      <c r="FP50" s="199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D50" s="199"/>
      <c r="GE50" s="199"/>
      <c r="GF50" s="199"/>
      <c r="GG50" s="199"/>
      <c r="GH50" s="199"/>
      <c r="GI50" s="199"/>
      <c r="GJ50" s="199"/>
      <c r="GK50" s="199"/>
      <c r="GL50" s="199"/>
      <c r="GM50" s="199"/>
      <c r="GN50" s="199"/>
      <c r="GO50" s="199"/>
      <c r="GP50" s="199"/>
      <c r="GQ50" s="199"/>
      <c r="GR50" s="199"/>
      <c r="GS50" s="199"/>
      <c r="GT50" s="199"/>
      <c r="GU50" s="199"/>
      <c r="GV50" s="199"/>
      <c r="GW50" s="199"/>
      <c r="GX50" s="199"/>
      <c r="GY50" s="199"/>
      <c r="GZ50" s="199"/>
      <c r="HA50" s="199"/>
      <c r="HB50" s="199"/>
      <c r="HC50" s="199"/>
      <c r="HD50" s="199"/>
      <c r="HE50" s="199"/>
      <c r="HF50" s="199"/>
      <c r="HG50" s="199"/>
      <c r="HH50" s="199"/>
      <c r="HI50" s="199"/>
      <c r="HJ50" s="199"/>
      <c r="HK50" s="199"/>
      <c r="HL50" s="199"/>
      <c r="HM50" s="199"/>
      <c r="HN50" s="199"/>
      <c r="HO50" s="199"/>
      <c r="HP50" s="199"/>
      <c r="HQ50" s="199"/>
      <c r="HR50" s="199"/>
      <c r="HS50" s="199"/>
      <c r="HT50" s="199"/>
      <c r="HU50" s="199"/>
      <c r="HV50" s="199"/>
      <c r="HW50" s="199"/>
      <c r="HX50" s="199"/>
      <c r="HY50" s="199"/>
      <c r="HZ50" s="199"/>
      <c r="IA50" s="199"/>
      <c r="IB50" s="199"/>
      <c r="IC50" s="199"/>
      <c r="ID50" s="199"/>
      <c r="IE50" s="199"/>
      <c r="IF50" s="199"/>
      <c r="IG50" s="199"/>
      <c r="IH50" s="199"/>
      <c r="II50" s="199"/>
      <c r="IJ50" s="199"/>
      <c r="IK50" s="199"/>
      <c r="IL50" s="199"/>
      <c r="IM50" s="199"/>
      <c r="IN50" s="199"/>
      <c r="IO50" s="199"/>
      <c r="IP50" s="199"/>
      <c r="IQ50" s="199"/>
      <c r="IR50" s="199"/>
      <c r="IS50" s="199"/>
      <c r="IT50" s="199"/>
    </row>
    <row r="51" spans="1:254" ht="51" x14ac:dyDescent="0.2">
      <c r="A51" s="195" t="s">
        <v>476</v>
      </c>
      <c r="B51" s="207" t="s">
        <v>475</v>
      </c>
      <c r="C51" s="197" t="s">
        <v>200</v>
      </c>
      <c r="D51" s="197" t="s">
        <v>236</v>
      </c>
      <c r="E51" s="197" t="s">
        <v>483</v>
      </c>
      <c r="F51" s="197" t="s">
        <v>207</v>
      </c>
      <c r="G51" s="198">
        <v>118.48</v>
      </c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  <c r="GB51" s="199"/>
      <c r="GC51" s="199"/>
      <c r="GD51" s="199"/>
      <c r="GE51" s="199"/>
      <c r="GF51" s="199"/>
      <c r="GG51" s="199"/>
      <c r="GH51" s="199"/>
      <c r="GI51" s="199"/>
      <c r="GJ51" s="199"/>
      <c r="GK51" s="199"/>
      <c r="GL51" s="199"/>
      <c r="GM51" s="199"/>
      <c r="GN51" s="199"/>
      <c r="GO51" s="199"/>
      <c r="GP51" s="199"/>
      <c r="GQ51" s="199"/>
      <c r="GR51" s="199"/>
      <c r="GS51" s="199"/>
      <c r="GT51" s="199"/>
      <c r="GU51" s="199"/>
      <c r="GV51" s="199"/>
      <c r="GW51" s="199"/>
      <c r="GX51" s="199"/>
      <c r="GY51" s="199"/>
      <c r="GZ51" s="199"/>
      <c r="HA51" s="199"/>
      <c r="HB51" s="199"/>
      <c r="HC51" s="199"/>
      <c r="HD51" s="199"/>
      <c r="HE51" s="199"/>
      <c r="HF51" s="199"/>
      <c r="HG51" s="199"/>
      <c r="HH51" s="199"/>
      <c r="HI51" s="199"/>
      <c r="HJ51" s="199"/>
      <c r="HK51" s="199"/>
      <c r="HL51" s="199"/>
      <c r="HM51" s="199"/>
      <c r="HN51" s="199"/>
      <c r="HO51" s="199"/>
      <c r="HP51" s="199"/>
      <c r="HQ51" s="199"/>
      <c r="HR51" s="199"/>
      <c r="HS51" s="199"/>
      <c r="HT51" s="199"/>
      <c r="HU51" s="199"/>
      <c r="HV51" s="199"/>
      <c r="HW51" s="199"/>
      <c r="HX51" s="199"/>
      <c r="HY51" s="199"/>
      <c r="HZ51" s="199"/>
      <c r="IA51" s="199"/>
      <c r="IB51" s="199"/>
      <c r="IC51" s="199"/>
      <c r="ID51" s="199"/>
      <c r="IE51" s="199"/>
      <c r="IF51" s="199"/>
      <c r="IG51" s="199"/>
      <c r="IH51" s="199"/>
      <c r="II51" s="199"/>
      <c r="IJ51" s="199"/>
      <c r="IK51" s="199"/>
      <c r="IL51" s="199"/>
      <c r="IM51" s="199"/>
      <c r="IN51" s="199"/>
      <c r="IO51" s="199"/>
      <c r="IP51" s="199"/>
      <c r="IQ51" s="199"/>
      <c r="IR51" s="199"/>
      <c r="IS51" s="199"/>
      <c r="IT51" s="199"/>
    </row>
    <row r="52" spans="1:254" s="221" customFormat="1" ht="27" x14ac:dyDescent="0.25">
      <c r="A52" s="190" t="s">
        <v>241</v>
      </c>
      <c r="B52" s="205" t="s">
        <v>475</v>
      </c>
      <c r="C52" s="205" t="s">
        <v>200</v>
      </c>
      <c r="D52" s="205" t="s">
        <v>236</v>
      </c>
      <c r="E52" s="205" t="s">
        <v>242</v>
      </c>
      <c r="F52" s="205"/>
      <c r="G52" s="193">
        <f>SUM(G53)</f>
        <v>964</v>
      </c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199"/>
      <c r="FM52" s="199"/>
      <c r="FN52" s="199"/>
      <c r="FO52" s="199"/>
      <c r="FP52" s="199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  <c r="GB52" s="199"/>
      <c r="GC52" s="199"/>
      <c r="GD52" s="199"/>
      <c r="GE52" s="199"/>
      <c r="GF52" s="199"/>
      <c r="GG52" s="199"/>
      <c r="GH52" s="199"/>
      <c r="GI52" s="199"/>
      <c r="GJ52" s="199"/>
      <c r="GK52" s="199"/>
      <c r="GL52" s="199"/>
      <c r="GM52" s="199"/>
      <c r="GN52" s="199"/>
      <c r="GO52" s="199"/>
      <c r="GP52" s="199"/>
      <c r="GQ52" s="199"/>
      <c r="GR52" s="199"/>
      <c r="GS52" s="199"/>
      <c r="GT52" s="199"/>
      <c r="GU52" s="199"/>
      <c r="GV52" s="199"/>
      <c r="GW52" s="199"/>
      <c r="GX52" s="199"/>
      <c r="GY52" s="199"/>
      <c r="GZ52" s="199"/>
      <c r="HA52" s="199"/>
      <c r="HB52" s="199"/>
      <c r="HC52" s="199"/>
      <c r="HD52" s="199"/>
      <c r="HE52" s="199"/>
      <c r="HF52" s="199"/>
      <c r="HG52" s="199"/>
      <c r="HH52" s="199"/>
      <c r="HI52" s="199"/>
      <c r="HJ52" s="199"/>
      <c r="HK52" s="199"/>
      <c r="HL52" s="199"/>
      <c r="HM52" s="199"/>
      <c r="HN52" s="199"/>
      <c r="HO52" s="199"/>
      <c r="HP52" s="199"/>
      <c r="HQ52" s="199"/>
      <c r="HR52" s="199"/>
      <c r="HS52" s="199"/>
      <c r="HT52" s="199"/>
      <c r="HU52" s="199"/>
      <c r="HV52" s="199"/>
      <c r="HW52" s="199"/>
      <c r="HX52" s="199"/>
      <c r="HY52" s="199"/>
      <c r="HZ52" s="199"/>
      <c r="IA52" s="199"/>
      <c r="IB52" s="199"/>
      <c r="IC52" s="199"/>
      <c r="ID52" s="199"/>
      <c r="IE52" s="199"/>
      <c r="IF52" s="199"/>
      <c r="IG52" s="199"/>
      <c r="IH52" s="199"/>
      <c r="II52" s="199"/>
      <c r="IJ52" s="199"/>
      <c r="IK52" s="199"/>
      <c r="IL52" s="199"/>
      <c r="IM52" s="199"/>
      <c r="IN52" s="199"/>
      <c r="IO52" s="199"/>
      <c r="IP52" s="199"/>
      <c r="IQ52" s="199"/>
      <c r="IR52" s="199"/>
      <c r="IS52" s="199"/>
      <c r="IT52" s="199"/>
    </row>
    <row r="53" spans="1:254" s="199" customFormat="1" ht="38.25" x14ac:dyDescent="0.2">
      <c r="A53" s="222" t="s">
        <v>243</v>
      </c>
      <c r="B53" s="201" t="s">
        <v>475</v>
      </c>
      <c r="C53" s="207" t="s">
        <v>200</v>
      </c>
      <c r="D53" s="207" t="s">
        <v>236</v>
      </c>
      <c r="E53" s="207" t="s">
        <v>242</v>
      </c>
      <c r="F53" s="207"/>
      <c r="G53" s="198">
        <f>SUM(G54+G56+G55)</f>
        <v>964</v>
      </c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</row>
    <row r="54" spans="1:254" s="199" customFormat="1" ht="51" x14ac:dyDescent="0.2">
      <c r="A54" s="200" t="s">
        <v>476</v>
      </c>
      <c r="B54" s="216" t="s">
        <v>475</v>
      </c>
      <c r="C54" s="202" t="s">
        <v>200</v>
      </c>
      <c r="D54" s="202" t="s">
        <v>236</v>
      </c>
      <c r="E54" s="216" t="s">
        <v>242</v>
      </c>
      <c r="F54" s="202" t="s">
        <v>207</v>
      </c>
      <c r="G54" s="203">
        <v>571.1</v>
      </c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</row>
    <row r="55" spans="1:254" s="199" customFormat="1" ht="51" x14ac:dyDescent="0.2">
      <c r="A55" s="200" t="s">
        <v>476</v>
      </c>
      <c r="B55" s="216" t="s">
        <v>475</v>
      </c>
      <c r="C55" s="202" t="s">
        <v>200</v>
      </c>
      <c r="D55" s="202" t="s">
        <v>236</v>
      </c>
      <c r="E55" s="202" t="s">
        <v>484</v>
      </c>
      <c r="F55" s="202" t="s">
        <v>207</v>
      </c>
      <c r="G55" s="203">
        <v>178.4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  <c r="GH55" s="158"/>
      <c r="GI55" s="158"/>
      <c r="GJ55" s="158"/>
      <c r="GK55" s="158"/>
      <c r="GL55" s="158"/>
      <c r="GM55" s="158"/>
      <c r="GN55" s="158"/>
      <c r="GO55" s="158"/>
      <c r="GP55" s="158"/>
      <c r="GQ55" s="158"/>
      <c r="GR55" s="158"/>
      <c r="GS55" s="158"/>
      <c r="GT55" s="158"/>
      <c r="GU55" s="158"/>
      <c r="GV55" s="158"/>
      <c r="GW55" s="158"/>
      <c r="GX55" s="158"/>
      <c r="GY55" s="158"/>
      <c r="GZ55" s="158"/>
      <c r="HA55" s="158"/>
      <c r="HB55" s="158"/>
      <c r="HC55" s="158"/>
      <c r="HD55" s="158"/>
      <c r="HE55" s="158"/>
      <c r="HF55" s="158"/>
      <c r="HG55" s="158"/>
      <c r="HH55" s="158"/>
      <c r="HI55" s="158"/>
      <c r="HJ55" s="158"/>
      <c r="HK55" s="158"/>
      <c r="HL55" s="158"/>
      <c r="HM55" s="158"/>
      <c r="HN55" s="158"/>
      <c r="HO55" s="158"/>
      <c r="HP55" s="158"/>
      <c r="HQ55" s="158"/>
      <c r="HR55" s="158"/>
      <c r="HS55" s="158"/>
      <c r="HT55" s="158"/>
      <c r="HU55" s="158"/>
      <c r="HV55" s="158"/>
      <c r="HW55" s="158"/>
      <c r="HX55" s="158"/>
      <c r="HY55" s="158"/>
      <c r="HZ55" s="158"/>
      <c r="IA55" s="158"/>
      <c r="IB55" s="158"/>
      <c r="IC55" s="158"/>
      <c r="ID55" s="158"/>
      <c r="IE55" s="158"/>
      <c r="IF55" s="158"/>
      <c r="IG55" s="158"/>
      <c r="IH55" s="158"/>
      <c r="II55" s="158"/>
      <c r="IJ55" s="158"/>
      <c r="IK55" s="158"/>
      <c r="IL55" s="158"/>
      <c r="IM55" s="158"/>
      <c r="IN55" s="158"/>
      <c r="IO55" s="158"/>
      <c r="IP55" s="158"/>
      <c r="IQ55" s="158"/>
      <c r="IR55" s="158"/>
      <c r="IS55" s="158"/>
      <c r="IT55" s="158"/>
    </row>
    <row r="56" spans="1:254" ht="25.5" x14ac:dyDescent="0.2">
      <c r="A56" s="200" t="s">
        <v>477</v>
      </c>
      <c r="B56" s="216" t="s">
        <v>475</v>
      </c>
      <c r="C56" s="202" t="s">
        <v>200</v>
      </c>
      <c r="D56" s="202" t="s">
        <v>236</v>
      </c>
      <c r="E56" s="216" t="s">
        <v>242</v>
      </c>
      <c r="F56" s="202" t="s">
        <v>213</v>
      </c>
      <c r="G56" s="203">
        <v>214.5</v>
      </c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</row>
    <row r="57" spans="1:254" s="215" customFormat="1" ht="51.75" x14ac:dyDescent="0.25">
      <c r="A57" s="195" t="s">
        <v>245</v>
      </c>
      <c r="B57" s="207" t="s">
        <v>475</v>
      </c>
      <c r="C57" s="197" t="s">
        <v>200</v>
      </c>
      <c r="D57" s="197" t="s">
        <v>236</v>
      </c>
      <c r="E57" s="197" t="s">
        <v>246</v>
      </c>
      <c r="F57" s="197"/>
      <c r="G57" s="198">
        <f>SUM(G58)</f>
        <v>0.22</v>
      </c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3"/>
      <c r="FF57" s="213"/>
      <c r="FG57" s="213"/>
      <c r="FH57" s="213"/>
      <c r="FI57" s="213"/>
      <c r="FJ57" s="213"/>
      <c r="FK57" s="213"/>
      <c r="FL57" s="213"/>
      <c r="FM57" s="213"/>
      <c r="FN57" s="213"/>
      <c r="FO57" s="213"/>
      <c r="FP57" s="213"/>
      <c r="FQ57" s="213"/>
      <c r="FR57" s="213"/>
      <c r="FS57" s="213"/>
      <c r="FT57" s="213"/>
      <c r="FU57" s="213"/>
      <c r="FV57" s="213"/>
      <c r="FW57" s="213"/>
      <c r="FX57" s="213"/>
      <c r="FY57" s="213"/>
      <c r="FZ57" s="213"/>
      <c r="GA57" s="213"/>
      <c r="GB57" s="213"/>
      <c r="GC57" s="213"/>
      <c r="GD57" s="213"/>
      <c r="GE57" s="213"/>
      <c r="GF57" s="213"/>
      <c r="GG57" s="213"/>
      <c r="GH57" s="213"/>
      <c r="GI57" s="213"/>
      <c r="GJ57" s="213"/>
      <c r="GK57" s="213"/>
      <c r="GL57" s="213"/>
      <c r="GM57" s="213"/>
      <c r="GN57" s="213"/>
      <c r="GO57" s="213"/>
      <c r="GP57" s="213"/>
      <c r="GQ57" s="213"/>
      <c r="GR57" s="213"/>
      <c r="GS57" s="213"/>
      <c r="GT57" s="213"/>
      <c r="GU57" s="213"/>
      <c r="GV57" s="213"/>
      <c r="GW57" s="213"/>
      <c r="GX57" s="213"/>
      <c r="GY57" s="213"/>
      <c r="GZ57" s="213"/>
      <c r="HA57" s="213"/>
      <c r="HB57" s="213"/>
      <c r="HC57" s="213"/>
      <c r="HD57" s="213"/>
      <c r="HE57" s="213"/>
      <c r="HF57" s="213"/>
      <c r="HG57" s="213"/>
      <c r="HH57" s="213"/>
      <c r="HI57" s="213"/>
      <c r="HJ57" s="213"/>
      <c r="HK57" s="213"/>
      <c r="HL57" s="213"/>
      <c r="HM57" s="213"/>
      <c r="HN57" s="213"/>
      <c r="HO57" s="213"/>
      <c r="HP57" s="213"/>
      <c r="HQ57" s="213"/>
      <c r="HR57" s="213"/>
      <c r="HS57" s="213"/>
      <c r="HT57" s="213"/>
      <c r="HU57" s="213"/>
      <c r="HV57" s="213"/>
      <c r="HW57" s="213"/>
      <c r="HX57" s="213"/>
      <c r="HY57" s="213"/>
      <c r="HZ57" s="213"/>
      <c r="IA57" s="213"/>
      <c r="IB57" s="213"/>
      <c r="IC57" s="213"/>
      <c r="ID57" s="213"/>
      <c r="IE57" s="213"/>
      <c r="IF57" s="213"/>
      <c r="IG57" s="213"/>
      <c r="IH57" s="213"/>
      <c r="II57" s="213"/>
      <c r="IJ57" s="213"/>
      <c r="IK57" s="213"/>
      <c r="IL57" s="213"/>
      <c r="IM57" s="213"/>
      <c r="IN57" s="213"/>
      <c r="IO57" s="213"/>
      <c r="IP57" s="213"/>
      <c r="IQ57" s="213"/>
      <c r="IR57" s="213"/>
      <c r="IS57" s="213"/>
      <c r="IT57" s="213"/>
    </row>
    <row r="58" spans="1:254" s="158" customFormat="1" ht="51" x14ac:dyDescent="0.2">
      <c r="A58" s="200" t="s">
        <v>476</v>
      </c>
      <c r="B58" s="216" t="s">
        <v>475</v>
      </c>
      <c r="C58" s="202" t="s">
        <v>200</v>
      </c>
      <c r="D58" s="202" t="s">
        <v>236</v>
      </c>
      <c r="E58" s="202" t="s">
        <v>246</v>
      </c>
      <c r="F58" s="202" t="s">
        <v>207</v>
      </c>
      <c r="G58" s="203">
        <v>0.22</v>
      </c>
    </row>
    <row r="59" spans="1:254" s="217" customFormat="1" ht="27" x14ac:dyDescent="0.25">
      <c r="A59" s="190" t="s">
        <v>485</v>
      </c>
      <c r="B59" s="205" t="s">
        <v>475</v>
      </c>
      <c r="C59" s="192" t="s">
        <v>200</v>
      </c>
      <c r="D59" s="192" t="s">
        <v>236</v>
      </c>
      <c r="E59" s="192"/>
      <c r="F59" s="192"/>
      <c r="G59" s="193">
        <f>SUM(G60)</f>
        <v>6580.6399999999994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</row>
    <row r="60" spans="1:254" s="213" customFormat="1" ht="15" x14ac:dyDescent="0.25">
      <c r="A60" s="223" t="s">
        <v>249</v>
      </c>
      <c r="B60" s="201" t="s">
        <v>475</v>
      </c>
      <c r="C60" s="202" t="s">
        <v>200</v>
      </c>
      <c r="D60" s="202" t="s">
        <v>236</v>
      </c>
      <c r="E60" s="202" t="s">
        <v>248</v>
      </c>
      <c r="F60" s="202"/>
      <c r="G60" s="203">
        <f>SUM(G61+G63+G62)</f>
        <v>6580.6399999999994</v>
      </c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1"/>
      <c r="DE60" s="221"/>
      <c r="DF60" s="221"/>
      <c r="DG60" s="221"/>
      <c r="DH60" s="221"/>
      <c r="DI60" s="221"/>
      <c r="DJ60" s="221"/>
      <c r="DK60" s="221"/>
      <c r="DL60" s="221"/>
      <c r="DM60" s="221"/>
      <c r="DN60" s="221"/>
      <c r="DO60" s="221"/>
      <c r="DP60" s="221"/>
      <c r="DQ60" s="221"/>
      <c r="DR60" s="221"/>
      <c r="DS60" s="221"/>
      <c r="DT60" s="221"/>
      <c r="DU60" s="221"/>
      <c r="DV60" s="221"/>
      <c r="DW60" s="221"/>
      <c r="DX60" s="221"/>
      <c r="DY60" s="221"/>
      <c r="DZ60" s="221"/>
      <c r="EA60" s="221"/>
      <c r="EB60" s="221"/>
      <c r="EC60" s="221"/>
      <c r="ED60" s="221"/>
      <c r="EE60" s="221"/>
      <c r="EF60" s="221"/>
      <c r="EG60" s="221"/>
      <c r="EH60" s="221"/>
      <c r="EI60" s="221"/>
      <c r="EJ60" s="221"/>
      <c r="EK60" s="221"/>
      <c r="EL60" s="221"/>
      <c r="EM60" s="221"/>
      <c r="EN60" s="221"/>
      <c r="EO60" s="221"/>
      <c r="EP60" s="221"/>
      <c r="EQ60" s="221"/>
      <c r="ER60" s="221"/>
      <c r="ES60" s="221"/>
      <c r="ET60" s="221"/>
      <c r="EU60" s="221"/>
      <c r="EV60" s="221"/>
      <c r="EW60" s="221"/>
      <c r="EX60" s="221"/>
      <c r="EY60" s="221"/>
      <c r="EZ60" s="221"/>
      <c r="FA60" s="221"/>
      <c r="FB60" s="221"/>
      <c r="FC60" s="221"/>
      <c r="FD60" s="221"/>
      <c r="FE60" s="221"/>
      <c r="FF60" s="221"/>
      <c r="FG60" s="221"/>
      <c r="FH60" s="221"/>
      <c r="FI60" s="221"/>
      <c r="FJ60" s="221"/>
      <c r="FK60" s="221"/>
      <c r="FL60" s="221"/>
      <c r="FM60" s="221"/>
      <c r="FN60" s="221"/>
      <c r="FO60" s="221"/>
      <c r="FP60" s="221"/>
      <c r="FQ60" s="221"/>
      <c r="FR60" s="221"/>
      <c r="FS60" s="221"/>
      <c r="FT60" s="221"/>
      <c r="FU60" s="221"/>
      <c r="FV60" s="221"/>
      <c r="FW60" s="221"/>
      <c r="FX60" s="221"/>
      <c r="FY60" s="221"/>
      <c r="FZ60" s="221"/>
      <c r="GA60" s="221"/>
      <c r="GB60" s="221"/>
      <c r="GC60" s="221"/>
      <c r="GD60" s="221"/>
      <c r="GE60" s="221"/>
      <c r="GF60" s="221"/>
      <c r="GG60" s="221"/>
      <c r="GH60" s="221"/>
      <c r="GI60" s="221"/>
      <c r="GJ60" s="221"/>
      <c r="GK60" s="221"/>
      <c r="GL60" s="221"/>
      <c r="GM60" s="221"/>
      <c r="GN60" s="221"/>
      <c r="GO60" s="221"/>
      <c r="GP60" s="221"/>
      <c r="GQ60" s="221"/>
      <c r="GR60" s="221"/>
      <c r="GS60" s="221"/>
      <c r="GT60" s="221"/>
      <c r="GU60" s="221"/>
      <c r="GV60" s="221"/>
      <c r="GW60" s="221"/>
      <c r="GX60" s="221"/>
      <c r="GY60" s="221"/>
      <c r="GZ60" s="221"/>
      <c r="HA60" s="221"/>
      <c r="HB60" s="221"/>
      <c r="HC60" s="221"/>
      <c r="HD60" s="221"/>
      <c r="HE60" s="221"/>
      <c r="HF60" s="221"/>
      <c r="HG60" s="221"/>
      <c r="HH60" s="221"/>
      <c r="HI60" s="221"/>
      <c r="HJ60" s="221"/>
      <c r="HK60" s="221"/>
      <c r="HL60" s="221"/>
      <c r="HM60" s="221"/>
      <c r="HN60" s="221"/>
      <c r="HO60" s="221"/>
      <c r="HP60" s="221"/>
      <c r="HQ60" s="221"/>
      <c r="HR60" s="221"/>
      <c r="HS60" s="221"/>
      <c r="HT60" s="221"/>
      <c r="HU60" s="221"/>
      <c r="HV60" s="221"/>
      <c r="HW60" s="221"/>
      <c r="HX60" s="221"/>
      <c r="HY60" s="221"/>
      <c r="HZ60" s="221"/>
      <c r="IA60" s="221"/>
      <c r="IB60" s="221"/>
      <c r="IC60" s="221"/>
      <c r="ID60" s="221"/>
      <c r="IE60" s="221"/>
      <c r="IF60" s="221"/>
      <c r="IG60" s="221"/>
      <c r="IH60" s="221"/>
      <c r="II60" s="221"/>
      <c r="IJ60" s="221"/>
      <c r="IK60" s="221"/>
      <c r="IL60" s="221"/>
      <c r="IM60" s="221"/>
      <c r="IN60" s="221"/>
      <c r="IO60" s="221"/>
      <c r="IP60" s="221"/>
      <c r="IQ60" s="221"/>
      <c r="IR60" s="221"/>
      <c r="IS60" s="221"/>
      <c r="IT60" s="221"/>
    </row>
    <row r="61" spans="1:254" s="158" customFormat="1" ht="26.25" x14ac:dyDescent="0.25">
      <c r="A61" s="195" t="s">
        <v>477</v>
      </c>
      <c r="B61" s="207" t="s">
        <v>475</v>
      </c>
      <c r="C61" s="197" t="s">
        <v>200</v>
      </c>
      <c r="D61" s="197" t="s">
        <v>236</v>
      </c>
      <c r="E61" s="197" t="s">
        <v>250</v>
      </c>
      <c r="F61" s="197" t="s">
        <v>213</v>
      </c>
      <c r="G61" s="198">
        <v>3130.14</v>
      </c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4"/>
      <c r="EZ61" s="224"/>
      <c r="FA61" s="224"/>
      <c r="FB61" s="224"/>
      <c r="FC61" s="224"/>
      <c r="FD61" s="224"/>
      <c r="FE61" s="224"/>
      <c r="FF61" s="224"/>
      <c r="FG61" s="224"/>
      <c r="FH61" s="224"/>
      <c r="FI61" s="224"/>
      <c r="FJ61" s="224"/>
      <c r="FK61" s="224"/>
      <c r="FL61" s="224"/>
      <c r="FM61" s="224"/>
      <c r="FN61" s="224"/>
      <c r="FO61" s="224"/>
      <c r="FP61" s="224"/>
      <c r="FQ61" s="224"/>
      <c r="FR61" s="224"/>
      <c r="FS61" s="224"/>
      <c r="FT61" s="224"/>
      <c r="FU61" s="224"/>
      <c r="FV61" s="224"/>
      <c r="FW61" s="224"/>
      <c r="FX61" s="224"/>
      <c r="FY61" s="224"/>
      <c r="FZ61" s="224"/>
      <c r="GA61" s="224"/>
      <c r="GB61" s="224"/>
      <c r="GC61" s="224"/>
      <c r="GD61" s="224"/>
      <c r="GE61" s="224"/>
      <c r="GF61" s="224"/>
      <c r="GG61" s="224"/>
      <c r="GH61" s="224"/>
      <c r="GI61" s="224"/>
      <c r="GJ61" s="224"/>
      <c r="GK61" s="224"/>
      <c r="GL61" s="224"/>
      <c r="GM61" s="224"/>
      <c r="GN61" s="224"/>
      <c r="GO61" s="224"/>
      <c r="GP61" s="224"/>
      <c r="GQ61" s="224"/>
      <c r="GR61" s="224"/>
      <c r="GS61" s="224"/>
      <c r="GT61" s="224"/>
      <c r="GU61" s="224"/>
      <c r="GV61" s="224"/>
      <c r="GW61" s="224"/>
      <c r="GX61" s="224"/>
      <c r="GY61" s="224"/>
      <c r="GZ61" s="224"/>
      <c r="HA61" s="224"/>
      <c r="HB61" s="224"/>
      <c r="HC61" s="224"/>
      <c r="HD61" s="224"/>
      <c r="HE61" s="224"/>
      <c r="HF61" s="224"/>
      <c r="HG61" s="224"/>
      <c r="HH61" s="224"/>
      <c r="HI61" s="224"/>
      <c r="HJ61" s="224"/>
      <c r="HK61" s="224"/>
      <c r="HL61" s="224"/>
      <c r="HM61" s="224"/>
      <c r="HN61" s="224"/>
      <c r="HO61" s="224"/>
      <c r="HP61" s="224"/>
      <c r="HQ61" s="224"/>
      <c r="HR61" s="224"/>
      <c r="HS61" s="224"/>
      <c r="HT61" s="224"/>
      <c r="HU61" s="224"/>
      <c r="HV61" s="224"/>
      <c r="HW61" s="224"/>
      <c r="HX61" s="224"/>
      <c r="HY61" s="224"/>
      <c r="HZ61" s="224"/>
      <c r="IA61" s="224"/>
      <c r="IB61" s="224"/>
      <c r="IC61" s="224"/>
      <c r="ID61" s="224"/>
      <c r="IE61" s="224"/>
      <c r="IF61" s="224"/>
      <c r="IG61" s="224"/>
      <c r="IH61" s="224"/>
      <c r="II61" s="224"/>
      <c r="IJ61" s="224"/>
      <c r="IK61" s="224"/>
      <c r="IL61" s="224"/>
      <c r="IM61" s="224"/>
      <c r="IN61" s="224"/>
      <c r="IO61" s="224"/>
      <c r="IP61" s="224"/>
      <c r="IQ61" s="224"/>
      <c r="IR61" s="224"/>
      <c r="IS61" s="224"/>
      <c r="IT61" s="224"/>
    </row>
    <row r="62" spans="1:254" ht="13.5" x14ac:dyDescent="0.25">
      <c r="A62" s="195" t="s">
        <v>221</v>
      </c>
      <c r="B62" s="207" t="s">
        <v>475</v>
      </c>
      <c r="C62" s="197" t="s">
        <v>200</v>
      </c>
      <c r="D62" s="197" t="s">
        <v>236</v>
      </c>
      <c r="E62" s="197" t="s">
        <v>250</v>
      </c>
      <c r="F62" s="197" t="s">
        <v>222</v>
      </c>
      <c r="G62" s="198">
        <v>200.5</v>
      </c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4"/>
      <c r="GC62" s="224"/>
      <c r="GD62" s="224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4"/>
      <c r="GP62" s="224"/>
      <c r="GQ62" s="224"/>
      <c r="GR62" s="224"/>
      <c r="GS62" s="224"/>
      <c r="GT62" s="224"/>
      <c r="GU62" s="224"/>
      <c r="GV62" s="224"/>
      <c r="GW62" s="224"/>
      <c r="GX62" s="224"/>
      <c r="GY62" s="224"/>
      <c r="GZ62" s="224"/>
      <c r="HA62" s="224"/>
      <c r="HB62" s="224"/>
      <c r="HC62" s="224"/>
      <c r="HD62" s="224"/>
      <c r="HE62" s="224"/>
      <c r="HF62" s="224"/>
      <c r="HG62" s="224"/>
      <c r="HH62" s="224"/>
      <c r="HI62" s="224"/>
      <c r="HJ62" s="224"/>
      <c r="HK62" s="224"/>
      <c r="HL62" s="224"/>
      <c r="HM62" s="224"/>
      <c r="HN62" s="224"/>
      <c r="HO62" s="224"/>
      <c r="HP62" s="224"/>
      <c r="HQ62" s="224"/>
      <c r="HR62" s="224"/>
      <c r="HS62" s="224"/>
      <c r="HT62" s="224"/>
      <c r="HU62" s="224"/>
      <c r="HV62" s="224"/>
      <c r="HW62" s="224"/>
      <c r="HX62" s="224"/>
      <c r="HY62" s="224"/>
      <c r="HZ62" s="224"/>
      <c r="IA62" s="224"/>
      <c r="IB62" s="224"/>
      <c r="IC62" s="224"/>
      <c r="ID62" s="224"/>
      <c r="IE62" s="224"/>
      <c r="IF62" s="224"/>
      <c r="IG62" s="224"/>
      <c r="IH62" s="224"/>
      <c r="II62" s="224"/>
      <c r="IJ62" s="224"/>
      <c r="IK62" s="224"/>
      <c r="IL62" s="224"/>
      <c r="IM62" s="224"/>
      <c r="IN62" s="224"/>
      <c r="IO62" s="224"/>
      <c r="IP62" s="224"/>
      <c r="IQ62" s="224"/>
      <c r="IR62" s="224"/>
      <c r="IS62" s="224"/>
      <c r="IT62" s="224"/>
    </row>
    <row r="63" spans="1:254" s="221" customFormat="1" ht="13.5" x14ac:dyDescent="0.25">
      <c r="A63" s="195" t="s">
        <v>221</v>
      </c>
      <c r="B63" s="207" t="s">
        <v>475</v>
      </c>
      <c r="C63" s="197" t="s">
        <v>200</v>
      </c>
      <c r="D63" s="197" t="s">
        <v>236</v>
      </c>
      <c r="E63" s="197" t="s">
        <v>251</v>
      </c>
      <c r="F63" s="197" t="s">
        <v>222</v>
      </c>
      <c r="G63" s="198">
        <v>3250</v>
      </c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4"/>
      <c r="FO63" s="224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224"/>
      <c r="GC63" s="224"/>
      <c r="GD63" s="224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4"/>
      <c r="GP63" s="224"/>
      <c r="GQ63" s="224"/>
      <c r="GR63" s="224"/>
      <c r="GS63" s="224"/>
      <c r="GT63" s="224"/>
      <c r="GU63" s="224"/>
      <c r="GV63" s="224"/>
      <c r="GW63" s="224"/>
      <c r="GX63" s="224"/>
      <c r="GY63" s="224"/>
      <c r="GZ63" s="224"/>
      <c r="HA63" s="224"/>
      <c r="HB63" s="224"/>
      <c r="HC63" s="224"/>
      <c r="HD63" s="224"/>
      <c r="HE63" s="224"/>
      <c r="HF63" s="224"/>
      <c r="HG63" s="224"/>
      <c r="HH63" s="224"/>
      <c r="HI63" s="224"/>
      <c r="HJ63" s="224"/>
      <c r="HK63" s="224"/>
      <c r="HL63" s="224"/>
      <c r="HM63" s="224"/>
      <c r="HN63" s="224"/>
      <c r="HO63" s="224"/>
      <c r="HP63" s="224"/>
      <c r="HQ63" s="224"/>
      <c r="HR63" s="224"/>
      <c r="HS63" s="224"/>
      <c r="HT63" s="224"/>
      <c r="HU63" s="224"/>
      <c r="HV63" s="224"/>
      <c r="HW63" s="224"/>
      <c r="HX63" s="224"/>
      <c r="HY63" s="224"/>
      <c r="HZ63" s="224"/>
      <c r="IA63" s="224"/>
      <c r="IB63" s="224"/>
      <c r="IC63" s="224"/>
      <c r="ID63" s="224"/>
      <c r="IE63" s="224"/>
      <c r="IF63" s="224"/>
      <c r="IG63" s="224"/>
      <c r="IH63" s="224"/>
      <c r="II63" s="224"/>
      <c r="IJ63" s="224"/>
      <c r="IK63" s="224"/>
      <c r="IL63" s="224"/>
      <c r="IM63" s="224"/>
      <c r="IN63" s="224"/>
      <c r="IO63" s="224"/>
      <c r="IP63" s="224"/>
      <c r="IQ63" s="224"/>
      <c r="IR63" s="224"/>
      <c r="IS63" s="224"/>
      <c r="IT63" s="224"/>
    </row>
    <row r="64" spans="1:254" s="224" customFormat="1" ht="13.5" x14ac:dyDescent="0.25">
      <c r="A64" s="190" t="s">
        <v>257</v>
      </c>
      <c r="B64" s="205" t="s">
        <v>475</v>
      </c>
      <c r="C64" s="205" t="s">
        <v>200</v>
      </c>
      <c r="D64" s="205" t="s">
        <v>236</v>
      </c>
      <c r="E64" s="205" t="s">
        <v>258</v>
      </c>
      <c r="F64" s="192"/>
      <c r="G64" s="193">
        <f>SUM(G65+G67+G73)</f>
        <v>16773.809999999998</v>
      </c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</row>
    <row r="65" spans="1:254" s="224" customFormat="1" ht="26.25" x14ac:dyDescent="0.25">
      <c r="A65" s="200" t="s">
        <v>486</v>
      </c>
      <c r="B65" s="201" t="s">
        <v>475</v>
      </c>
      <c r="C65" s="216" t="s">
        <v>200</v>
      </c>
      <c r="D65" s="216" t="s">
        <v>236</v>
      </c>
      <c r="E65" s="216" t="s">
        <v>487</v>
      </c>
      <c r="F65" s="216"/>
      <c r="G65" s="203">
        <f>SUM(G66)</f>
        <v>92</v>
      </c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</row>
    <row r="66" spans="1:254" s="224" customFormat="1" ht="26.25" x14ac:dyDescent="0.25">
      <c r="A66" s="195" t="s">
        <v>477</v>
      </c>
      <c r="B66" s="201" t="s">
        <v>475</v>
      </c>
      <c r="C66" s="207" t="s">
        <v>200</v>
      </c>
      <c r="D66" s="207" t="s">
        <v>236</v>
      </c>
      <c r="E66" s="207" t="s">
        <v>487</v>
      </c>
      <c r="F66" s="207" t="s">
        <v>213</v>
      </c>
      <c r="G66" s="198">
        <v>92</v>
      </c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  <c r="HW66" s="167"/>
      <c r="HX66" s="167"/>
      <c r="HY66" s="167"/>
      <c r="HZ66" s="167"/>
      <c r="IA66" s="167"/>
      <c r="IB66" s="167"/>
      <c r="IC66" s="167"/>
      <c r="ID66" s="167"/>
      <c r="IE66" s="167"/>
      <c r="IF66" s="167"/>
      <c r="IG66" s="167"/>
      <c r="IH66" s="167"/>
      <c r="II66" s="167"/>
      <c r="IJ66" s="167"/>
      <c r="IK66" s="167"/>
      <c r="IL66" s="167"/>
      <c r="IM66" s="167"/>
      <c r="IN66" s="167"/>
      <c r="IO66" s="167"/>
      <c r="IP66" s="167"/>
      <c r="IQ66" s="167"/>
      <c r="IR66" s="167"/>
      <c r="IS66" s="167"/>
      <c r="IT66" s="167"/>
    </row>
    <row r="67" spans="1:254" ht="38.25" x14ac:dyDescent="0.2">
      <c r="A67" s="200" t="s">
        <v>262</v>
      </c>
      <c r="B67" s="216" t="s">
        <v>475</v>
      </c>
      <c r="C67" s="216" t="s">
        <v>200</v>
      </c>
      <c r="D67" s="216" t="s">
        <v>236</v>
      </c>
      <c r="E67" s="216" t="s">
        <v>264</v>
      </c>
      <c r="F67" s="216"/>
      <c r="G67" s="203">
        <f>SUM(G68+G69+G70+G71+G72)</f>
        <v>16591.809999999998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</row>
    <row r="68" spans="1:254" ht="25.5" x14ac:dyDescent="0.2">
      <c r="A68" s="195" t="s">
        <v>477</v>
      </c>
      <c r="B68" s="201" t="s">
        <v>475</v>
      </c>
      <c r="C68" s="207" t="s">
        <v>200</v>
      </c>
      <c r="D68" s="207" t="s">
        <v>236</v>
      </c>
      <c r="E68" s="207" t="s">
        <v>264</v>
      </c>
      <c r="F68" s="207" t="s">
        <v>213</v>
      </c>
      <c r="G68" s="198">
        <v>5114</v>
      </c>
    </row>
    <row r="69" spans="1:254" s="199" customFormat="1" ht="51" x14ac:dyDescent="0.2">
      <c r="A69" s="195" t="s">
        <v>476</v>
      </c>
      <c r="B69" s="207" t="s">
        <v>475</v>
      </c>
      <c r="C69" s="207" t="s">
        <v>200</v>
      </c>
      <c r="D69" s="207" t="s">
        <v>236</v>
      </c>
      <c r="E69" s="207" t="s">
        <v>529</v>
      </c>
      <c r="F69" s="207" t="s">
        <v>207</v>
      </c>
      <c r="G69" s="198">
        <v>108.07</v>
      </c>
    </row>
    <row r="70" spans="1:254" ht="25.5" x14ac:dyDescent="0.2">
      <c r="A70" s="195" t="s">
        <v>477</v>
      </c>
      <c r="B70" s="201" t="s">
        <v>475</v>
      </c>
      <c r="C70" s="207" t="s">
        <v>200</v>
      </c>
      <c r="D70" s="207" t="s">
        <v>236</v>
      </c>
      <c r="E70" s="207" t="s">
        <v>529</v>
      </c>
      <c r="F70" s="207" t="s">
        <v>213</v>
      </c>
      <c r="G70" s="198">
        <v>327.93</v>
      </c>
    </row>
    <row r="71" spans="1:254" s="199" customFormat="1" ht="51" x14ac:dyDescent="0.2">
      <c r="A71" s="195" t="s">
        <v>476</v>
      </c>
      <c r="B71" s="207" t="s">
        <v>475</v>
      </c>
      <c r="C71" s="207" t="s">
        <v>200</v>
      </c>
      <c r="D71" s="207" t="s">
        <v>236</v>
      </c>
      <c r="E71" s="207" t="s">
        <v>529</v>
      </c>
      <c r="F71" s="207" t="s">
        <v>207</v>
      </c>
      <c r="G71" s="198">
        <v>1133.8499999999999</v>
      </c>
    </row>
    <row r="72" spans="1:254" ht="25.5" x14ac:dyDescent="0.2">
      <c r="A72" s="195" t="s">
        <v>477</v>
      </c>
      <c r="B72" s="201" t="s">
        <v>475</v>
      </c>
      <c r="C72" s="207" t="s">
        <v>200</v>
      </c>
      <c r="D72" s="207" t="s">
        <v>236</v>
      </c>
      <c r="E72" s="207" t="s">
        <v>529</v>
      </c>
      <c r="F72" s="207" t="s">
        <v>213</v>
      </c>
      <c r="G72" s="198">
        <v>9907.9599999999991</v>
      </c>
    </row>
    <row r="73" spans="1:254" s="158" customFormat="1" ht="38.25" x14ac:dyDescent="0.2">
      <c r="A73" s="200" t="s">
        <v>488</v>
      </c>
      <c r="B73" s="216" t="s">
        <v>475</v>
      </c>
      <c r="C73" s="216" t="s">
        <v>200</v>
      </c>
      <c r="D73" s="216" t="s">
        <v>236</v>
      </c>
      <c r="E73" s="216" t="s">
        <v>267</v>
      </c>
      <c r="F73" s="216"/>
      <c r="G73" s="203">
        <f>SUM(G74)</f>
        <v>90</v>
      </c>
    </row>
    <row r="74" spans="1:254" s="199" customFormat="1" ht="25.5" x14ac:dyDescent="0.2">
      <c r="A74" s="195" t="s">
        <v>477</v>
      </c>
      <c r="B74" s="207" t="s">
        <v>475</v>
      </c>
      <c r="C74" s="207" t="s">
        <v>200</v>
      </c>
      <c r="D74" s="207" t="s">
        <v>236</v>
      </c>
      <c r="E74" s="207" t="s">
        <v>267</v>
      </c>
      <c r="F74" s="207" t="s">
        <v>213</v>
      </c>
      <c r="G74" s="198">
        <v>90</v>
      </c>
    </row>
    <row r="75" spans="1:254" s="215" customFormat="1" ht="25.5" x14ac:dyDescent="0.2">
      <c r="A75" s="185" t="s">
        <v>268</v>
      </c>
      <c r="B75" s="186" t="s">
        <v>475</v>
      </c>
      <c r="C75" s="186" t="s">
        <v>200</v>
      </c>
      <c r="D75" s="186" t="s">
        <v>236</v>
      </c>
      <c r="E75" s="186" t="s">
        <v>269</v>
      </c>
      <c r="F75" s="186"/>
      <c r="G75" s="188">
        <f>SUM(G76)</f>
        <v>480.41</v>
      </c>
    </row>
    <row r="76" spans="1:254" s="199" customFormat="1" ht="25.5" x14ac:dyDescent="0.2">
      <c r="A76" s="195" t="s">
        <v>477</v>
      </c>
      <c r="B76" s="207" t="s">
        <v>475</v>
      </c>
      <c r="C76" s="207" t="s">
        <v>200</v>
      </c>
      <c r="D76" s="207" t="s">
        <v>236</v>
      </c>
      <c r="E76" s="207" t="s">
        <v>269</v>
      </c>
      <c r="F76" s="207" t="s">
        <v>213</v>
      </c>
      <c r="G76" s="198">
        <v>480.41</v>
      </c>
    </row>
    <row r="77" spans="1:254" ht="15.75" x14ac:dyDescent="0.25">
      <c r="A77" s="225" t="s">
        <v>270</v>
      </c>
      <c r="B77" s="226" t="s">
        <v>475</v>
      </c>
      <c r="C77" s="226" t="s">
        <v>202</v>
      </c>
      <c r="D77" s="226"/>
      <c r="E77" s="226"/>
      <c r="F77" s="226"/>
      <c r="G77" s="227">
        <f>SUM(G78)</f>
        <v>190</v>
      </c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  <c r="CF77" s="228"/>
      <c r="CG77" s="228"/>
      <c r="CH77" s="228"/>
      <c r="CI77" s="228"/>
      <c r="CJ77" s="228"/>
      <c r="CK77" s="228"/>
      <c r="CL77" s="228"/>
      <c r="CM77" s="228"/>
      <c r="CN77" s="228"/>
      <c r="CO77" s="228"/>
      <c r="CP77" s="228"/>
      <c r="CQ77" s="228"/>
      <c r="CR77" s="228"/>
      <c r="CS77" s="228"/>
      <c r="CT77" s="228"/>
      <c r="CU77" s="228"/>
      <c r="CV77" s="228"/>
      <c r="CW77" s="228"/>
      <c r="CX77" s="228"/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28"/>
      <c r="DK77" s="228"/>
      <c r="DL77" s="228"/>
      <c r="DM77" s="228"/>
      <c r="DN77" s="228"/>
      <c r="DO77" s="228"/>
      <c r="DP77" s="228"/>
      <c r="DQ77" s="228"/>
      <c r="DR77" s="228"/>
      <c r="DS77" s="228"/>
      <c r="DT77" s="228"/>
      <c r="DU77" s="228"/>
      <c r="DV77" s="228"/>
      <c r="DW77" s="228"/>
      <c r="DX77" s="228"/>
      <c r="DY77" s="228"/>
      <c r="DZ77" s="228"/>
      <c r="EA77" s="228"/>
      <c r="EB77" s="228"/>
      <c r="EC77" s="228"/>
      <c r="ED77" s="228"/>
      <c r="EE77" s="228"/>
      <c r="EF77" s="228"/>
      <c r="EG77" s="228"/>
      <c r="EH77" s="228"/>
      <c r="EI77" s="228"/>
      <c r="EJ77" s="228"/>
      <c r="EK77" s="228"/>
      <c r="EL77" s="228"/>
      <c r="EM77" s="228"/>
      <c r="EN77" s="228"/>
      <c r="EO77" s="228"/>
      <c r="EP77" s="228"/>
      <c r="EQ77" s="228"/>
      <c r="ER77" s="228"/>
      <c r="ES77" s="228"/>
      <c r="ET77" s="228"/>
      <c r="EU77" s="228"/>
      <c r="EV77" s="228"/>
      <c r="EW77" s="228"/>
      <c r="EX77" s="228"/>
      <c r="EY77" s="228"/>
      <c r="EZ77" s="228"/>
      <c r="FA77" s="228"/>
      <c r="FB77" s="228"/>
      <c r="FC77" s="228"/>
      <c r="FD77" s="228"/>
      <c r="FE77" s="228"/>
      <c r="FF77" s="228"/>
      <c r="FG77" s="228"/>
      <c r="FH77" s="228"/>
      <c r="FI77" s="228"/>
      <c r="FJ77" s="228"/>
      <c r="FK77" s="228"/>
      <c r="FL77" s="228"/>
      <c r="FM77" s="228"/>
      <c r="FN77" s="228"/>
      <c r="FO77" s="228"/>
      <c r="FP77" s="228"/>
      <c r="FQ77" s="228"/>
      <c r="FR77" s="228"/>
      <c r="FS77" s="228"/>
      <c r="FT77" s="228"/>
      <c r="FU77" s="228"/>
      <c r="FV77" s="228"/>
      <c r="FW77" s="228"/>
      <c r="FX77" s="228"/>
      <c r="FY77" s="228"/>
      <c r="FZ77" s="228"/>
      <c r="GA77" s="228"/>
      <c r="GB77" s="228"/>
      <c r="GC77" s="228"/>
      <c r="GD77" s="228"/>
      <c r="GE77" s="228"/>
      <c r="GF77" s="228"/>
      <c r="GG77" s="228"/>
      <c r="GH77" s="228"/>
      <c r="GI77" s="228"/>
      <c r="GJ77" s="228"/>
      <c r="GK77" s="228"/>
      <c r="GL77" s="228"/>
      <c r="GM77" s="228"/>
      <c r="GN77" s="228"/>
      <c r="GO77" s="228"/>
      <c r="GP77" s="228"/>
      <c r="GQ77" s="228"/>
      <c r="GR77" s="228"/>
      <c r="GS77" s="228"/>
      <c r="GT77" s="228"/>
      <c r="GU77" s="228"/>
      <c r="GV77" s="228"/>
      <c r="GW77" s="228"/>
      <c r="GX77" s="228"/>
      <c r="GY77" s="228"/>
      <c r="GZ77" s="228"/>
      <c r="HA77" s="228"/>
      <c r="HB77" s="228"/>
      <c r="HC77" s="228"/>
      <c r="HD77" s="228"/>
      <c r="HE77" s="228"/>
      <c r="HF77" s="228"/>
      <c r="HG77" s="228"/>
      <c r="HH77" s="228"/>
      <c r="HI77" s="228"/>
      <c r="HJ77" s="228"/>
      <c r="HK77" s="228"/>
      <c r="HL77" s="228"/>
      <c r="HM77" s="228"/>
      <c r="HN77" s="228"/>
      <c r="HO77" s="228"/>
      <c r="HP77" s="228"/>
      <c r="HQ77" s="228"/>
      <c r="HR77" s="228"/>
      <c r="HS77" s="228"/>
      <c r="HT77" s="228"/>
      <c r="HU77" s="228"/>
      <c r="HV77" s="228"/>
      <c r="HW77" s="228"/>
      <c r="HX77" s="228"/>
      <c r="HY77" s="228"/>
      <c r="HZ77" s="228"/>
      <c r="IA77" s="228"/>
      <c r="IB77" s="228"/>
      <c r="IC77" s="228"/>
      <c r="ID77" s="228"/>
      <c r="IE77" s="228"/>
      <c r="IF77" s="228"/>
      <c r="IG77" s="228"/>
      <c r="IH77" s="228"/>
      <c r="II77" s="228"/>
      <c r="IJ77" s="228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</row>
    <row r="78" spans="1:254" s="158" customFormat="1" ht="13.5" x14ac:dyDescent="0.25">
      <c r="A78" s="229" t="s">
        <v>271</v>
      </c>
      <c r="B78" s="205" t="s">
        <v>475</v>
      </c>
      <c r="C78" s="205" t="s">
        <v>202</v>
      </c>
      <c r="D78" s="205" t="s">
        <v>215</v>
      </c>
      <c r="E78" s="205"/>
      <c r="F78" s="205"/>
      <c r="G78" s="193">
        <f>SUM(G79)</f>
        <v>190</v>
      </c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215"/>
      <c r="GQ78" s="215"/>
      <c r="GR78" s="215"/>
      <c r="GS78" s="215"/>
      <c r="GT78" s="215"/>
      <c r="GU78" s="215"/>
      <c r="GV78" s="215"/>
      <c r="GW78" s="215"/>
      <c r="GX78" s="215"/>
      <c r="GY78" s="215"/>
      <c r="GZ78" s="215"/>
      <c r="HA78" s="215"/>
      <c r="HB78" s="215"/>
      <c r="HC78" s="215"/>
      <c r="HD78" s="215"/>
      <c r="HE78" s="215"/>
      <c r="HF78" s="215"/>
      <c r="HG78" s="215"/>
      <c r="HH78" s="215"/>
      <c r="HI78" s="215"/>
      <c r="HJ78" s="215"/>
      <c r="HK78" s="215"/>
      <c r="HL78" s="215"/>
      <c r="HM78" s="215"/>
      <c r="HN78" s="215"/>
      <c r="HO78" s="215"/>
      <c r="HP78" s="215"/>
      <c r="HQ78" s="215"/>
      <c r="HR78" s="215"/>
      <c r="HS78" s="215"/>
      <c r="HT78" s="215"/>
      <c r="HU78" s="215"/>
      <c r="HV78" s="215"/>
      <c r="HW78" s="215"/>
      <c r="HX78" s="215"/>
      <c r="HY78" s="215"/>
      <c r="HZ78" s="215"/>
      <c r="IA78" s="215"/>
      <c r="IB78" s="215"/>
      <c r="IC78" s="215"/>
      <c r="ID78" s="215"/>
      <c r="IE78" s="215"/>
      <c r="IF78" s="215"/>
      <c r="IG78" s="215"/>
      <c r="IH78" s="215"/>
      <c r="II78" s="215"/>
      <c r="IJ78" s="215"/>
      <c r="IK78" s="215"/>
      <c r="IL78" s="215"/>
      <c r="IM78" s="215"/>
      <c r="IN78" s="215"/>
      <c r="IO78" s="215"/>
      <c r="IP78" s="215"/>
      <c r="IQ78" s="215"/>
      <c r="IR78" s="215"/>
      <c r="IS78" s="215"/>
      <c r="IT78" s="215"/>
    </row>
    <row r="79" spans="1:254" s="228" customFormat="1" ht="40.5" x14ac:dyDescent="0.25">
      <c r="A79" s="190" t="s">
        <v>486</v>
      </c>
      <c r="B79" s="205" t="s">
        <v>475</v>
      </c>
      <c r="C79" s="205" t="s">
        <v>202</v>
      </c>
      <c r="D79" s="205" t="s">
        <v>215</v>
      </c>
      <c r="E79" s="205" t="s">
        <v>260</v>
      </c>
      <c r="F79" s="205"/>
      <c r="G79" s="193">
        <f>SUM(G80)</f>
        <v>190</v>
      </c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5"/>
      <c r="GC79" s="215"/>
      <c r="GD79" s="215"/>
      <c r="GE79" s="215"/>
      <c r="GF79" s="215"/>
      <c r="GG79" s="215"/>
      <c r="GH79" s="215"/>
      <c r="GI79" s="215"/>
      <c r="GJ79" s="215"/>
      <c r="GK79" s="215"/>
      <c r="GL79" s="215"/>
      <c r="GM79" s="215"/>
      <c r="GN79" s="215"/>
      <c r="GO79" s="215"/>
      <c r="GP79" s="215"/>
      <c r="GQ79" s="215"/>
      <c r="GR79" s="215"/>
      <c r="GS79" s="215"/>
      <c r="GT79" s="215"/>
      <c r="GU79" s="215"/>
      <c r="GV79" s="215"/>
      <c r="GW79" s="215"/>
      <c r="GX79" s="215"/>
      <c r="GY79" s="215"/>
      <c r="GZ79" s="215"/>
      <c r="HA79" s="215"/>
      <c r="HB79" s="215"/>
      <c r="HC79" s="215"/>
      <c r="HD79" s="215"/>
      <c r="HE79" s="215"/>
      <c r="HF79" s="215"/>
      <c r="HG79" s="215"/>
      <c r="HH79" s="215"/>
      <c r="HI79" s="215"/>
      <c r="HJ79" s="215"/>
      <c r="HK79" s="215"/>
      <c r="HL79" s="215"/>
      <c r="HM79" s="215"/>
      <c r="HN79" s="215"/>
      <c r="HO79" s="215"/>
      <c r="HP79" s="215"/>
      <c r="HQ79" s="215"/>
      <c r="HR79" s="215"/>
      <c r="HS79" s="215"/>
      <c r="HT79" s="215"/>
      <c r="HU79" s="215"/>
      <c r="HV79" s="215"/>
      <c r="HW79" s="215"/>
      <c r="HX79" s="215"/>
      <c r="HY79" s="215"/>
      <c r="HZ79" s="215"/>
      <c r="IA79" s="215"/>
      <c r="IB79" s="215"/>
      <c r="IC79" s="215"/>
      <c r="ID79" s="215"/>
      <c r="IE79" s="215"/>
      <c r="IF79" s="215"/>
      <c r="IG79" s="215"/>
      <c r="IH79" s="215"/>
      <c r="II79" s="215"/>
      <c r="IJ79" s="215"/>
      <c r="IK79" s="215"/>
      <c r="IL79" s="215"/>
      <c r="IM79" s="215"/>
      <c r="IN79" s="215"/>
      <c r="IO79" s="215"/>
      <c r="IP79" s="215"/>
      <c r="IQ79" s="215"/>
      <c r="IR79" s="215"/>
      <c r="IS79" s="215"/>
      <c r="IT79" s="215"/>
    </row>
    <row r="80" spans="1:254" s="215" customFormat="1" ht="25.5" x14ac:dyDescent="0.2">
      <c r="A80" s="195" t="s">
        <v>477</v>
      </c>
      <c r="B80" s="207" t="s">
        <v>475</v>
      </c>
      <c r="C80" s="207" t="s">
        <v>202</v>
      </c>
      <c r="D80" s="207" t="s">
        <v>215</v>
      </c>
      <c r="E80" s="207" t="s">
        <v>260</v>
      </c>
      <c r="F80" s="207" t="s">
        <v>213</v>
      </c>
      <c r="G80" s="198">
        <v>190</v>
      </c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  <c r="CW80" s="167"/>
      <c r="CX80" s="167"/>
      <c r="CY80" s="167"/>
      <c r="CZ80" s="167"/>
      <c r="DA80" s="167"/>
      <c r="DB80" s="167"/>
      <c r="DC80" s="167"/>
      <c r="DD80" s="167"/>
      <c r="DE80" s="167"/>
      <c r="DF80" s="167"/>
      <c r="DG80" s="167"/>
      <c r="DH80" s="167"/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7"/>
      <c r="DV80" s="167"/>
      <c r="DW80" s="167"/>
      <c r="DX80" s="167"/>
      <c r="DY80" s="167"/>
      <c r="DZ80" s="167"/>
      <c r="EA80" s="167"/>
      <c r="EB80" s="167"/>
      <c r="EC80" s="167"/>
      <c r="ED80" s="167"/>
      <c r="EE80" s="167"/>
      <c r="EF80" s="167"/>
      <c r="EG80" s="167"/>
      <c r="EH80" s="167"/>
      <c r="EI80" s="167"/>
      <c r="EJ80" s="167"/>
      <c r="EK80" s="167"/>
      <c r="EL80" s="167"/>
      <c r="EM80" s="167"/>
      <c r="EN80" s="167"/>
      <c r="EO80" s="167"/>
      <c r="EP80" s="167"/>
      <c r="EQ80" s="167"/>
      <c r="ER80" s="167"/>
      <c r="ES80" s="167"/>
      <c r="ET80" s="167"/>
      <c r="EU80" s="167"/>
      <c r="EV80" s="167"/>
      <c r="EW80" s="167"/>
      <c r="EX80" s="167"/>
      <c r="EY80" s="167"/>
      <c r="EZ80" s="167"/>
      <c r="FA80" s="167"/>
      <c r="FB80" s="167"/>
      <c r="FC80" s="167"/>
      <c r="FD80" s="167"/>
      <c r="FE80" s="167"/>
      <c r="FF80" s="167"/>
      <c r="FG80" s="167"/>
      <c r="FH80" s="167"/>
      <c r="FI80" s="167"/>
      <c r="FJ80" s="167"/>
      <c r="FK80" s="167"/>
      <c r="FL80" s="167"/>
      <c r="FM80" s="167"/>
      <c r="FN80" s="167"/>
      <c r="FO80" s="167"/>
      <c r="FP80" s="167"/>
      <c r="FQ80" s="167"/>
      <c r="FR80" s="167"/>
      <c r="FS80" s="167"/>
      <c r="FT80" s="167"/>
      <c r="FU80" s="167"/>
      <c r="FV80" s="167"/>
      <c r="FW80" s="167"/>
      <c r="FX80" s="167"/>
      <c r="FY80" s="167"/>
      <c r="FZ80" s="167"/>
      <c r="GA80" s="167"/>
      <c r="GB80" s="167"/>
      <c r="GC80" s="167"/>
      <c r="GD80" s="167"/>
      <c r="GE80" s="167"/>
      <c r="GF80" s="167"/>
      <c r="GG80" s="167"/>
      <c r="GH80" s="167"/>
      <c r="GI80" s="167"/>
      <c r="GJ80" s="167"/>
      <c r="GK80" s="167"/>
      <c r="GL80" s="167"/>
      <c r="GM80" s="167"/>
      <c r="GN80" s="167"/>
      <c r="GO80" s="167"/>
      <c r="GP80" s="167"/>
      <c r="GQ80" s="167"/>
      <c r="GR80" s="167"/>
      <c r="GS80" s="167"/>
      <c r="GT80" s="167"/>
      <c r="GU80" s="167"/>
      <c r="GV80" s="167"/>
      <c r="GW80" s="167"/>
      <c r="GX80" s="167"/>
      <c r="GY80" s="167"/>
      <c r="GZ80" s="167"/>
      <c r="HA80" s="167"/>
      <c r="HB80" s="167"/>
      <c r="HC80" s="167"/>
      <c r="HD80" s="167"/>
      <c r="HE80" s="167"/>
      <c r="HF80" s="167"/>
      <c r="HG80" s="167"/>
      <c r="HH80" s="167"/>
      <c r="HI80" s="167"/>
      <c r="HJ80" s="167"/>
      <c r="HK80" s="167"/>
      <c r="HL80" s="167"/>
      <c r="HM80" s="167"/>
      <c r="HN80" s="167"/>
      <c r="HO80" s="167"/>
      <c r="HP80" s="167"/>
      <c r="HQ80" s="167"/>
      <c r="HR80" s="167"/>
      <c r="HS80" s="167"/>
      <c r="HT80" s="167"/>
      <c r="HU80" s="167"/>
      <c r="HV80" s="167"/>
      <c r="HW80" s="167"/>
      <c r="HX80" s="167"/>
      <c r="HY80" s="167"/>
      <c r="HZ80" s="167"/>
      <c r="IA80" s="167"/>
      <c r="IB80" s="167"/>
      <c r="IC80" s="167"/>
      <c r="ID80" s="167"/>
      <c r="IE80" s="167"/>
      <c r="IF80" s="167"/>
      <c r="IG80" s="167"/>
      <c r="IH80" s="167"/>
      <c r="II80" s="167"/>
      <c r="IJ80" s="167"/>
      <c r="IK80" s="167"/>
      <c r="IL80" s="167"/>
      <c r="IM80" s="167"/>
      <c r="IN80" s="167"/>
      <c r="IO80" s="167"/>
      <c r="IP80" s="167"/>
      <c r="IQ80" s="167"/>
      <c r="IR80" s="167"/>
      <c r="IS80" s="167"/>
      <c r="IT80" s="167"/>
    </row>
    <row r="81" spans="1:254" s="215" customFormat="1" ht="31.5" x14ac:dyDescent="0.25">
      <c r="A81" s="230" t="s">
        <v>272</v>
      </c>
      <c r="B81" s="183" t="s">
        <v>475</v>
      </c>
      <c r="C81" s="231" t="s">
        <v>209</v>
      </c>
      <c r="D81" s="231"/>
      <c r="E81" s="231"/>
      <c r="F81" s="231"/>
      <c r="G81" s="227">
        <f>SUM(G82)</f>
        <v>550</v>
      </c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  <c r="CW81" s="167"/>
      <c r="CX81" s="167"/>
      <c r="CY81" s="167"/>
      <c r="CZ81" s="167"/>
      <c r="DA81" s="167"/>
      <c r="DB81" s="167"/>
      <c r="DC81" s="167"/>
      <c r="DD81" s="167"/>
      <c r="DE81" s="167"/>
      <c r="DF81" s="167"/>
      <c r="DG81" s="167"/>
      <c r="DH81" s="167"/>
      <c r="DI81" s="167"/>
      <c r="DJ81" s="167"/>
      <c r="DK81" s="167"/>
      <c r="DL81" s="167"/>
      <c r="DM81" s="167"/>
      <c r="DN81" s="167"/>
      <c r="DO81" s="167"/>
      <c r="DP81" s="167"/>
      <c r="DQ81" s="167"/>
      <c r="DR81" s="167"/>
      <c r="DS81" s="167"/>
      <c r="DT81" s="167"/>
      <c r="DU81" s="167"/>
      <c r="DV81" s="167"/>
      <c r="DW81" s="167"/>
      <c r="DX81" s="167"/>
      <c r="DY81" s="167"/>
      <c r="DZ81" s="167"/>
      <c r="EA81" s="167"/>
      <c r="EB81" s="167"/>
      <c r="EC81" s="167"/>
      <c r="ED81" s="167"/>
      <c r="EE81" s="167"/>
      <c r="EF81" s="167"/>
      <c r="EG81" s="167"/>
      <c r="EH81" s="167"/>
      <c r="EI81" s="167"/>
      <c r="EJ81" s="167"/>
      <c r="EK81" s="167"/>
      <c r="EL81" s="167"/>
      <c r="EM81" s="167"/>
      <c r="EN81" s="167"/>
      <c r="EO81" s="167"/>
      <c r="EP81" s="167"/>
      <c r="EQ81" s="167"/>
      <c r="ER81" s="167"/>
      <c r="ES81" s="167"/>
      <c r="ET81" s="167"/>
      <c r="EU81" s="167"/>
      <c r="EV81" s="167"/>
      <c r="EW81" s="167"/>
      <c r="EX81" s="167"/>
      <c r="EY81" s="167"/>
      <c r="EZ81" s="167"/>
      <c r="FA81" s="167"/>
      <c r="FB81" s="167"/>
      <c r="FC81" s="167"/>
      <c r="FD81" s="167"/>
      <c r="FE81" s="167"/>
      <c r="FF81" s="167"/>
      <c r="FG81" s="167"/>
      <c r="FH81" s="167"/>
      <c r="FI81" s="167"/>
      <c r="FJ81" s="167"/>
      <c r="FK81" s="167"/>
      <c r="FL81" s="167"/>
      <c r="FM81" s="167"/>
      <c r="FN81" s="167"/>
      <c r="FO81" s="167"/>
      <c r="FP81" s="167"/>
      <c r="FQ81" s="167"/>
      <c r="FR81" s="167"/>
      <c r="FS81" s="167"/>
      <c r="FT81" s="167"/>
      <c r="FU81" s="167"/>
      <c r="FV81" s="167"/>
      <c r="FW81" s="167"/>
      <c r="FX81" s="167"/>
      <c r="FY81" s="167"/>
      <c r="FZ81" s="167"/>
      <c r="GA81" s="167"/>
      <c r="GB81" s="167"/>
      <c r="GC81" s="167"/>
      <c r="GD81" s="167"/>
      <c r="GE81" s="167"/>
      <c r="GF81" s="167"/>
      <c r="GG81" s="167"/>
      <c r="GH81" s="167"/>
      <c r="GI81" s="167"/>
      <c r="GJ81" s="167"/>
      <c r="GK81" s="167"/>
      <c r="GL81" s="167"/>
      <c r="GM81" s="167"/>
      <c r="GN81" s="167"/>
      <c r="GO81" s="167"/>
      <c r="GP81" s="167"/>
      <c r="GQ81" s="167"/>
      <c r="GR81" s="167"/>
      <c r="GS81" s="167"/>
      <c r="GT81" s="167"/>
      <c r="GU81" s="167"/>
      <c r="GV81" s="167"/>
      <c r="GW81" s="167"/>
      <c r="GX81" s="167"/>
      <c r="GY81" s="167"/>
      <c r="GZ81" s="167"/>
      <c r="HA81" s="167"/>
      <c r="HB81" s="167"/>
      <c r="HC81" s="167"/>
      <c r="HD81" s="167"/>
      <c r="HE81" s="167"/>
      <c r="HF81" s="167"/>
      <c r="HG81" s="167"/>
      <c r="HH81" s="167"/>
      <c r="HI81" s="167"/>
      <c r="HJ81" s="167"/>
      <c r="HK81" s="167"/>
      <c r="HL81" s="167"/>
      <c r="HM81" s="167"/>
      <c r="HN81" s="167"/>
      <c r="HO81" s="167"/>
      <c r="HP81" s="167"/>
      <c r="HQ81" s="167"/>
      <c r="HR81" s="167"/>
      <c r="HS81" s="167"/>
      <c r="HT81" s="167"/>
      <c r="HU81" s="167"/>
      <c r="HV81" s="167"/>
      <c r="HW81" s="167"/>
      <c r="HX81" s="167"/>
      <c r="HY81" s="167"/>
      <c r="HZ81" s="167"/>
      <c r="IA81" s="167"/>
      <c r="IB81" s="167"/>
      <c r="IC81" s="167"/>
      <c r="ID81" s="167"/>
      <c r="IE81" s="167"/>
      <c r="IF81" s="167"/>
      <c r="IG81" s="167"/>
      <c r="IH81" s="167"/>
      <c r="II81" s="167"/>
      <c r="IJ81" s="167"/>
      <c r="IK81" s="167"/>
      <c r="IL81" s="167"/>
      <c r="IM81" s="167"/>
      <c r="IN81" s="167"/>
      <c r="IO81" s="167"/>
      <c r="IP81" s="167"/>
      <c r="IQ81" s="167"/>
      <c r="IR81" s="167"/>
      <c r="IS81" s="167"/>
      <c r="IT81" s="167"/>
    </row>
    <row r="82" spans="1:254" ht="27" x14ac:dyDescent="0.25">
      <c r="A82" s="190" t="s">
        <v>273</v>
      </c>
      <c r="B82" s="205" t="s">
        <v>475</v>
      </c>
      <c r="C82" s="192" t="s">
        <v>209</v>
      </c>
      <c r="D82" s="192" t="s">
        <v>274</v>
      </c>
      <c r="E82" s="192"/>
      <c r="F82" s="192"/>
      <c r="G82" s="193">
        <f>SUM(G83)</f>
        <v>550</v>
      </c>
    </row>
    <row r="83" spans="1:254" ht="18" customHeight="1" x14ac:dyDescent="0.25">
      <c r="A83" s="190" t="s">
        <v>489</v>
      </c>
      <c r="B83" s="205" t="s">
        <v>475</v>
      </c>
      <c r="C83" s="192" t="s">
        <v>209</v>
      </c>
      <c r="D83" s="192" t="s">
        <v>274</v>
      </c>
      <c r="E83" s="192" t="s">
        <v>258</v>
      </c>
      <c r="F83" s="192"/>
      <c r="G83" s="193">
        <f>SUM(G84)</f>
        <v>550</v>
      </c>
    </row>
    <row r="84" spans="1:254" ht="45.75" customHeight="1" x14ac:dyDescent="0.25">
      <c r="A84" s="190" t="s">
        <v>486</v>
      </c>
      <c r="B84" s="186" t="s">
        <v>475</v>
      </c>
      <c r="C84" s="187" t="s">
        <v>209</v>
      </c>
      <c r="D84" s="187" t="s">
        <v>274</v>
      </c>
      <c r="E84" s="187" t="s">
        <v>260</v>
      </c>
      <c r="F84" s="187"/>
      <c r="G84" s="188">
        <f>SUM(G87+G85)</f>
        <v>550</v>
      </c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  <c r="FL84" s="215"/>
      <c r="FM84" s="215"/>
      <c r="FN84" s="215"/>
      <c r="FO84" s="215"/>
      <c r="FP84" s="215"/>
      <c r="FQ84" s="215"/>
      <c r="FR84" s="215"/>
      <c r="FS84" s="215"/>
      <c r="FT84" s="215"/>
      <c r="FU84" s="215"/>
      <c r="FV84" s="215"/>
      <c r="FW84" s="215"/>
      <c r="FX84" s="215"/>
      <c r="FY84" s="215"/>
      <c r="FZ84" s="215"/>
      <c r="GA84" s="215"/>
      <c r="GB84" s="215"/>
      <c r="GC84" s="215"/>
      <c r="GD84" s="215"/>
      <c r="GE84" s="215"/>
      <c r="GF84" s="215"/>
      <c r="GG84" s="215"/>
      <c r="GH84" s="215"/>
      <c r="GI84" s="215"/>
      <c r="GJ84" s="215"/>
      <c r="GK84" s="215"/>
      <c r="GL84" s="215"/>
      <c r="GM84" s="215"/>
      <c r="GN84" s="215"/>
      <c r="GO84" s="215"/>
      <c r="GP84" s="215"/>
      <c r="GQ84" s="215"/>
      <c r="GR84" s="215"/>
      <c r="GS84" s="215"/>
      <c r="GT84" s="215"/>
      <c r="GU84" s="215"/>
      <c r="GV84" s="215"/>
      <c r="GW84" s="215"/>
      <c r="GX84" s="215"/>
      <c r="GY84" s="215"/>
      <c r="GZ84" s="215"/>
      <c r="HA84" s="215"/>
      <c r="HB84" s="215"/>
      <c r="HC84" s="215"/>
      <c r="HD84" s="215"/>
      <c r="HE84" s="215"/>
      <c r="HF84" s="215"/>
      <c r="HG84" s="215"/>
      <c r="HH84" s="215"/>
      <c r="HI84" s="215"/>
      <c r="HJ84" s="215"/>
      <c r="HK84" s="215"/>
      <c r="HL84" s="215"/>
      <c r="HM84" s="215"/>
      <c r="HN84" s="215"/>
      <c r="HO84" s="215"/>
      <c r="HP84" s="215"/>
      <c r="HQ84" s="215"/>
      <c r="HR84" s="215"/>
      <c r="HS84" s="215"/>
      <c r="HT84" s="215"/>
      <c r="HU84" s="215"/>
      <c r="HV84" s="215"/>
      <c r="HW84" s="215"/>
      <c r="HX84" s="215"/>
      <c r="HY84" s="215"/>
      <c r="HZ84" s="215"/>
      <c r="IA84" s="215"/>
      <c r="IB84" s="215"/>
      <c r="IC84" s="215"/>
      <c r="ID84" s="215"/>
      <c r="IE84" s="215"/>
      <c r="IF84" s="215"/>
      <c r="IG84" s="215"/>
      <c r="IH84" s="215"/>
      <c r="II84" s="215"/>
      <c r="IJ84" s="215"/>
      <c r="IK84" s="215"/>
      <c r="IL84" s="215"/>
      <c r="IM84" s="215"/>
      <c r="IN84" s="215"/>
      <c r="IO84" s="215"/>
      <c r="IP84" s="215"/>
      <c r="IQ84" s="215"/>
      <c r="IR84" s="215"/>
      <c r="IS84" s="215"/>
      <c r="IT84" s="215"/>
    </row>
    <row r="85" spans="1:254" ht="17.25" customHeight="1" x14ac:dyDescent="0.2">
      <c r="A85" s="200" t="s">
        <v>275</v>
      </c>
      <c r="B85" s="201" t="s">
        <v>475</v>
      </c>
      <c r="C85" s="202" t="s">
        <v>209</v>
      </c>
      <c r="D85" s="202" t="s">
        <v>274</v>
      </c>
      <c r="E85" s="202" t="s">
        <v>260</v>
      </c>
      <c r="F85" s="202"/>
      <c r="G85" s="203">
        <f>SUM(G86)</f>
        <v>350</v>
      </c>
    </row>
    <row r="86" spans="1:254" s="215" customFormat="1" ht="66.75" customHeight="1" x14ac:dyDescent="0.2">
      <c r="A86" s="195" t="s">
        <v>476</v>
      </c>
      <c r="B86" s="207" t="s">
        <v>475</v>
      </c>
      <c r="C86" s="197" t="s">
        <v>209</v>
      </c>
      <c r="D86" s="197" t="s">
        <v>274</v>
      </c>
      <c r="E86" s="197" t="s">
        <v>260</v>
      </c>
      <c r="F86" s="197" t="s">
        <v>207</v>
      </c>
      <c r="G86" s="203">
        <v>350</v>
      </c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  <c r="DH86" s="167"/>
      <c r="DI86" s="167"/>
      <c r="DJ86" s="167"/>
      <c r="DK86" s="167"/>
      <c r="DL86" s="167"/>
      <c r="DM86" s="167"/>
      <c r="DN86" s="167"/>
      <c r="DO86" s="167"/>
      <c r="DP86" s="167"/>
      <c r="DQ86" s="167"/>
      <c r="DR86" s="167"/>
      <c r="DS86" s="167"/>
      <c r="DT86" s="167"/>
      <c r="DU86" s="167"/>
      <c r="DV86" s="167"/>
      <c r="DW86" s="167"/>
      <c r="DX86" s="167"/>
      <c r="DY86" s="167"/>
      <c r="DZ86" s="167"/>
      <c r="EA86" s="167"/>
      <c r="EB86" s="167"/>
      <c r="EC86" s="167"/>
      <c r="ED86" s="167"/>
      <c r="EE86" s="167"/>
      <c r="EF86" s="167"/>
      <c r="EG86" s="167"/>
      <c r="EH86" s="167"/>
      <c r="EI86" s="167"/>
      <c r="EJ86" s="167"/>
      <c r="EK86" s="167"/>
      <c r="EL86" s="167"/>
      <c r="EM86" s="167"/>
      <c r="EN86" s="167"/>
      <c r="EO86" s="167"/>
      <c r="EP86" s="167"/>
      <c r="EQ86" s="167"/>
      <c r="ER86" s="167"/>
      <c r="ES86" s="167"/>
      <c r="ET86" s="167"/>
      <c r="EU86" s="167"/>
      <c r="EV86" s="167"/>
      <c r="EW86" s="167"/>
      <c r="EX86" s="167"/>
      <c r="EY86" s="167"/>
      <c r="EZ86" s="167"/>
      <c r="FA86" s="167"/>
      <c r="FB86" s="167"/>
      <c r="FC86" s="167"/>
      <c r="FD86" s="167"/>
      <c r="FE86" s="167"/>
      <c r="FF86" s="167"/>
      <c r="FG86" s="167"/>
      <c r="FH86" s="167"/>
      <c r="FI86" s="167"/>
      <c r="FJ86" s="167"/>
      <c r="FK86" s="167"/>
      <c r="FL86" s="167"/>
      <c r="FM86" s="167"/>
      <c r="FN86" s="167"/>
      <c r="FO86" s="167"/>
      <c r="FP86" s="167"/>
      <c r="FQ86" s="167"/>
      <c r="FR86" s="167"/>
      <c r="FS86" s="167"/>
      <c r="FT86" s="167"/>
      <c r="FU86" s="167"/>
      <c r="FV86" s="167"/>
      <c r="FW86" s="167"/>
      <c r="FX86" s="167"/>
      <c r="FY86" s="167"/>
      <c r="FZ86" s="167"/>
      <c r="GA86" s="167"/>
      <c r="GB86" s="167"/>
      <c r="GC86" s="167"/>
      <c r="GD86" s="167"/>
      <c r="GE86" s="167"/>
      <c r="GF86" s="167"/>
      <c r="GG86" s="167"/>
      <c r="GH86" s="167"/>
      <c r="GI86" s="167"/>
      <c r="GJ86" s="167"/>
      <c r="GK86" s="167"/>
      <c r="GL86" s="167"/>
      <c r="GM86" s="167"/>
      <c r="GN86" s="167"/>
      <c r="GO86" s="167"/>
      <c r="GP86" s="167"/>
      <c r="GQ86" s="167"/>
      <c r="GR86" s="167"/>
      <c r="GS86" s="167"/>
      <c r="GT86" s="167"/>
      <c r="GU86" s="167"/>
      <c r="GV86" s="167"/>
      <c r="GW86" s="167"/>
      <c r="GX86" s="167"/>
      <c r="GY86" s="167"/>
      <c r="GZ86" s="167"/>
      <c r="HA86" s="167"/>
      <c r="HB86" s="167"/>
      <c r="HC86" s="167"/>
      <c r="HD86" s="167"/>
      <c r="HE86" s="167"/>
      <c r="HF86" s="167"/>
      <c r="HG86" s="167"/>
      <c r="HH86" s="167"/>
      <c r="HI86" s="167"/>
      <c r="HJ86" s="167"/>
      <c r="HK86" s="167"/>
      <c r="HL86" s="167"/>
      <c r="HM86" s="167"/>
      <c r="HN86" s="167"/>
      <c r="HO86" s="167"/>
      <c r="HP86" s="167"/>
      <c r="HQ86" s="167"/>
      <c r="HR86" s="167"/>
      <c r="HS86" s="167"/>
      <c r="HT86" s="167"/>
      <c r="HU86" s="167"/>
      <c r="HV86" s="167"/>
      <c r="HW86" s="167"/>
      <c r="HX86" s="167"/>
      <c r="HY86" s="167"/>
      <c r="HZ86" s="167"/>
      <c r="IA86" s="167"/>
      <c r="IB86" s="167"/>
      <c r="IC86" s="167"/>
      <c r="ID86" s="167"/>
      <c r="IE86" s="167"/>
      <c r="IF86" s="167"/>
      <c r="IG86" s="167"/>
      <c r="IH86" s="167"/>
      <c r="II86" s="167"/>
      <c r="IJ86" s="167"/>
      <c r="IK86" s="167"/>
      <c r="IL86" s="167"/>
      <c r="IM86" s="167"/>
      <c r="IN86" s="167"/>
      <c r="IO86" s="167"/>
      <c r="IP86" s="167"/>
      <c r="IQ86" s="167"/>
      <c r="IR86" s="167"/>
      <c r="IS86" s="167"/>
      <c r="IT86" s="167"/>
    </row>
    <row r="87" spans="1:254" ht="38.25" x14ac:dyDescent="0.2">
      <c r="A87" s="200" t="s">
        <v>276</v>
      </c>
      <c r="B87" s="201" t="s">
        <v>475</v>
      </c>
      <c r="C87" s="202" t="s">
        <v>209</v>
      </c>
      <c r="D87" s="202" t="s">
        <v>274</v>
      </c>
      <c r="E87" s="202" t="s">
        <v>260</v>
      </c>
      <c r="F87" s="202"/>
      <c r="G87" s="203">
        <f>SUM(G88)</f>
        <v>200</v>
      </c>
    </row>
    <row r="88" spans="1:254" ht="32.25" customHeight="1" x14ac:dyDescent="0.2">
      <c r="A88" s="195" t="s">
        <v>277</v>
      </c>
      <c r="B88" s="207" t="s">
        <v>475</v>
      </c>
      <c r="C88" s="197" t="s">
        <v>209</v>
      </c>
      <c r="D88" s="197" t="s">
        <v>274</v>
      </c>
      <c r="E88" s="197" t="s">
        <v>260</v>
      </c>
      <c r="F88" s="197" t="s">
        <v>278</v>
      </c>
      <c r="G88" s="198">
        <v>200</v>
      </c>
    </row>
    <row r="89" spans="1:254" ht="15.75" x14ac:dyDescent="0.25">
      <c r="A89" s="181" t="s">
        <v>279</v>
      </c>
      <c r="B89" s="183" t="s">
        <v>475</v>
      </c>
      <c r="C89" s="226" t="s">
        <v>215</v>
      </c>
      <c r="D89" s="226"/>
      <c r="E89" s="226"/>
      <c r="F89" s="226"/>
      <c r="G89" s="227">
        <f>SUM(G102+G95+G90)</f>
        <v>28515.46</v>
      </c>
    </row>
    <row r="90" spans="1:254" s="194" customFormat="1" ht="15" x14ac:dyDescent="0.25">
      <c r="A90" s="185" t="s">
        <v>280</v>
      </c>
      <c r="B90" s="186" t="s">
        <v>475</v>
      </c>
      <c r="C90" s="186" t="s">
        <v>215</v>
      </c>
      <c r="D90" s="186" t="s">
        <v>281</v>
      </c>
      <c r="E90" s="186"/>
      <c r="F90" s="186"/>
      <c r="G90" s="188">
        <f>SUM(G93+G91)</f>
        <v>3709.49</v>
      </c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215"/>
      <c r="FH90" s="215"/>
      <c r="FI90" s="215"/>
      <c r="FJ90" s="215"/>
      <c r="FK90" s="215"/>
      <c r="FL90" s="215"/>
      <c r="FM90" s="215"/>
      <c r="FN90" s="215"/>
      <c r="FO90" s="215"/>
      <c r="FP90" s="215"/>
      <c r="FQ90" s="215"/>
      <c r="FR90" s="215"/>
      <c r="FS90" s="215"/>
      <c r="FT90" s="215"/>
      <c r="FU90" s="215"/>
      <c r="FV90" s="215"/>
      <c r="FW90" s="215"/>
      <c r="FX90" s="215"/>
      <c r="FY90" s="215"/>
      <c r="FZ90" s="215"/>
      <c r="GA90" s="215"/>
      <c r="GB90" s="215"/>
      <c r="GC90" s="215"/>
      <c r="GD90" s="215"/>
      <c r="GE90" s="215"/>
      <c r="GF90" s="215"/>
      <c r="GG90" s="215"/>
      <c r="GH90" s="215"/>
      <c r="GI90" s="215"/>
      <c r="GJ90" s="215"/>
      <c r="GK90" s="215"/>
      <c r="GL90" s="215"/>
      <c r="GM90" s="215"/>
      <c r="GN90" s="215"/>
      <c r="GO90" s="215"/>
      <c r="GP90" s="215"/>
      <c r="GQ90" s="215"/>
      <c r="GR90" s="215"/>
      <c r="GS90" s="215"/>
      <c r="GT90" s="215"/>
      <c r="GU90" s="215"/>
      <c r="GV90" s="215"/>
      <c r="GW90" s="215"/>
      <c r="GX90" s="215"/>
      <c r="GY90" s="215"/>
      <c r="GZ90" s="215"/>
      <c r="HA90" s="215"/>
      <c r="HB90" s="215"/>
      <c r="HC90" s="215"/>
      <c r="HD90" s="215"/>
      <c r="HE90" s="215"/>
      <c r="HF90" s="215"/>
      <c r="HG90" s="215"/>
      <c r="HH90" s="215"/>
      <c r="HI90" s="215"/>
      <c r="HJ90" s="215"/>
      <c r="HK90" s="215"/>
      <c r="HL90" s="215"/>
      <c r="HM90" s="215"/>
      <c r="HN90" s="215"/>
      <c r="HO90" s="215"/>
      <c r="HP90" s="215"/>
      <c r="HQ90" s="215"/>
      <c r="HR90" s="215"/>
      <c r="HS90" s="215"/>
      <c r="HT90" s="215"/>
      <c r="HU90" s="215"/>
      <c r="HV90" s="215"/>
      <c r="HW90" s="215"/>
      <c r="HX90" s="215"/>
      <c r="HY90" s="215"/>
      <c r="HZ90" s="215"/>
      <c r="IA90" s="215"/>
      <c r="IB90" s="215"/>
      <c r="IC90" s="215"/>
      <c r="ID90" s="215"/>
      <c r="IE90" s="215"/>
      <c r="IF90" s="215"/>
      <c r="IG90" s="215"/>
      <c r="IH90" s="215"/>
      <c r="II90" s="215"/>
      <c r="IJ90" s="215"/>
      <c r="IK90" s="215"/>
      <c r="IL90" s="215"/>
      <c r="IM90" s="215"/>
      <c r="IN90" s="215"/>
      <c r="IO90" s="215"/>
      <c r="IP90" s="215"/>
      <c r="IQ90" s="215"/>
      <c r="IR90" s="215"/>
      <c r="IS90" s="215"/>
      <c r="IT90" s="215"/>
    </row>
    <row r="91" spans="1:254" s="194" customFormat="1" ht="33" customHeight="1" x14ac:dyDescent="0.25">
      <c r="A91" s="200" t="s">
        <v>282</v>
      </c>
      <c r="B91" s="216" t="s">
        <v>475</v>
      </c>
      <c r="C91" s="216" t="s">
        <v>215</v>
      </c>
      <c r="D91" s="216" t="s">
        <v>281</v>
      </c>
      <c r="E91" s="216" t="s">
        <v>250</v>
      </c>
      <c r="F91" s="216"/>
      <c r="G91" s="203">
        <f>SUM(G92)</f>
        <v>3700</v>
      </c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  <c r="FG91" s="215"/>
      <c r="FH91" s="215"/>
      <c r="FI91" s="215"/>
      <c r="FJ91" s="215"/>
      <c r="FK91" s="215"/>
      <c r="FL91" s="215"/>
      <c r="FM91" s="215"/>
      <c r="FN91" s="215"/>
      <c r="FO91" s="215"/>
      <c r="FP91" s="215"/>
      <c r="FQ91" s="215"/>
      <c r="FR91" s="215"/>
      <c r="FS91" s="215"/>
      <c r="FT91" s="215"/>
      <c r="FU91" s="215"/>
      <c r="FV91" s="215"/>
      <c r="FW91" s="215"/>
      <c r="FX91" s="215"/>
      <c r="FY91" s="215"/>
      <c r="FZ91" s="215"/>
      <c r="GA91" s="215"/>
      <c r="GB91" s="215"/>
      <c r="GC91" s="215"/>
      <c r="GD91" s="215"/>
      <c r="GE91" s="215"/>
      <c r="GF91" s="215"/>
      <c r="GG91" s="215"/>
      <c r="GH91" s="215"/>
      <c r="GI91" s="215"/>
      <c r="GJ91" s="215"/>
      <c r="GK91" s="215"/>
      <c r="GL91" s="215"/>
      <c r="GM91" s="215"/>
      <c r="GN91" s="215"/>
      <c r="GO91" s="215"/>
      <c r="GP91" s="215"/>
      <c r="GQ91" s="215"/>
      <c r="GR91" s="215"/>
      <c r="GS91" s="215"/>
      <c r="GT91" s="215"/>
      <c r="GU91" s="215"/>
      <c r="GV91" s="215"/>
      <c r="GW91" s="215"/>
      <c r="GX91" s="215"/>
      <c r="GY91" s="215"/>
      <c r="GZ91" s="215"/>
      <c r="HA91" s="215"/>
      <c r="HB91" s="215"/>
      <c r="HC91" s="215"/>
      <c r="HD91" s="215"/>
      <c r="HE91" s="215"/>
      <c r="HF91" s="215"/>
      <c r="HG91" s="215"/>
      <c r="HH91" s="215"/>
      <c r="HI91" s="215"/>
      <c r="HJ91" s="215"/>
      <c r="HK91" s="215"/>
      <c r="HL91" s="215"/>
      <c r="HM91" s="215"/>
      <c r="HN91" s="215"/>
      <c r="HO91" s="215"/>
      <c r="HP91" s="215"/>
      <c r="HQ91" s="215"/>
      <c r="HR91" s="215"/>
      <c r="HS91" s="215"/>
      <c r="HT91" s="215"/>
      <c r="HU91" s="215"/>
      <c r="HV91" s="215"/>
      <c r="HW91" s="215"/>
      <c r="HX91" s="215"/>
      <c r="HY91" s="215"/>
      <c r="HZ91" s="215"/>
      <c r="IA91" s="215"/>
      <c r="IB91" s="215"/>
      <c r="IC91" s="215"/>
      <c r="ID91" s="215"/>
      <c r="IE91" s="215"/>
      <c r="IF91" s="215"/>
      <c r="IG91" s="215"/>
      <c r="IH91" s="215"/>
      <c r="II91" s="215"/>
      <c r="IJ91" s="215"/>
      <c r="IK91" s="215"/>
      <c r="IL91" s="215"/>
      <c r="IM91" s="215"/>
      <c r="IN91" s="215"/>
      <c r="IO91" s="215"/>
      <c r="IP91" s="215"/>
      <c r="IQ91" s="215"/>
      <c r="IR91" s="215"/>
      <c r="IS91" s="215"/>
      <c r="IT91" s="215"/>
    </row>
    <row r="92" spans="1:254" s="194" customFormat="1" ht="25.5" customHeight="1" x14ac:dyDescent="0.25">
      <c r="A92" s="195" t="s">
        <v>221</v>
      </c>
      <c r="B92" s="207" t="s">
        <v>475</v>
      </c>
      <c r="C92" s="207" t="s">
        <v>215</v>
      </c>
      <c r="D92" s="207" t="s">
        <v>281</v>
      </c>
      <c r="E92" s="207" t="s">
        <v>250</v>
      </c>
      <c r="F92" s="207" t="s">
        <v>222</v>
      </c>
      <c r="G92" s="198">
        <v>3700</v>
      </c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5"/>
      <c r="EX92" s="215"/>
      <c r="EY92" s="215"/>
      <c r="EZ92" s="215"/>
      <c r="FA92" s="215"/>
      <c r="FB92" s="215"/>
      <c r="FC92" s="215"/>
      <c r="FD92" s="215"/>
      <c r="FE92" s="215"/>
      <c r="FF92" s="215"/>
      <c r="FG92" s="215"/>
      <c r="FH92" s="215"/>
      <c r="FI92" s="215"/>
      <c r="FJ92" s="215"/>
      <c r="FK92" s="215"/>
      <c r="FL92" s="215"/>
      <c r="FM92" s="215"/>
      <c r="FN92" s="215"/>
      <c r="FO92" s="215"/>
      <c r="FP92" s="215"/>
      <c r="FQ92" s="215"/>
      <c r="FR92" s="215"/>
      <c r="FS92" s="215"/>
      <c r="FT92" s="215"/>
      <c r="FU92" s="215"/>
      <c r="FV92" s="215"/>
      <c r="FW92" s="215"/>
      <c r="FX92" s="215"/>
      <c r="FY92" s="215"/>
      <c r="FZ92" s="215"/>
      <c r="GA92" s="215"/>
      <c r="GB92" s="215"/>
      <c r="GC92" s="215"/>
      <c r="GD92" s="215"/>
      <c r="GE92" s="215"/>
      <c r="GF92" s="215"/>
      <c r="GG92" s="215"/>
      <c r="GH92" s="215"/>
      <c r="GI92" s="215"/>
      <c r="GJ92" s="215"/>
      <c r="GK92" s="215"/>
      <c r="GL92" s="215"/>
      <c r="GM92" s="215"/>
      <c r="GN92" s="215"/>
      <c r="GO92" s="215"/>
      <c r="GP92" s="215"/>
      <c r="GQ92" s="215"/>
      <c r="GR92" s="215"/>
      <c r="GS92" s="215"/>
      <c r="GT92" s="215"/>
      <c r="GU92" s="215"/>
      <c r="GV92" s="215"/>
      <c r="GW92" s="215"/>
      <c r="GX92" s="215"/>
      <c r="GY92" s="215"/>
      <c r="GZ92" s="215"/>
      <c r="HA92" s="215"/>
      <c r="HB92" s="215"/>
      <c r="HC92" s="215"/>
      <c r="HD92" s="215"/>
      <c r="HE92" s="215"/>
      <c r="HF92" s="215"/>
      <c r="HG92" s="215"/>
      <c r="HH92" s="215"/>
      <c r="HI92" s="215"/>
      <c r="HJ92" s="215"/>
      <c r="HK92" s="215"/>
      <c r="HL92" s="215"/>
      <c r="HM92" s="215"/>
      <c r="HN92" s="215"/>
      <c r="HO92" s="215"/>
      <c r="HP92" s="215"/>
      <c r="HQ92" s="215"/>
      <c r="HR92" s="215"/>
      <c r="HS92" s="215"/>
      <c r="HT92" s="215"/>
      <c r="HU92" s="215"/>
      <c r="HV92" s="215"/>
      <c r="HW92" s="215"/>
      <c r="HX92" s="215"/>
      <c r="HY92" s="215"/>
      <c r="HZ92" s="215"/>
      <c r="IA92" s="215"/>
      <c r="IB92" s="215"/>
      <c r="IC92" s="215"/>
      <c r="ID92" s="215"/>
      <c r="IE92" s="215"/>
      <c r="IF92" s="215"/>
      <c r="IG92" s="215"/>
      <c r="IH92" s="215"/>
      <c r="II92" s="215"/>
      <c r="IJ92" s="215"/>
      <c r="IK92" s="215"/>
      <c r="IL92" s="215"/>
      <c r="IM92" s="215"/>
      <c r="IN92" s="215"/>
      <c r="IO92" s="215"/>
      <c r="IP92" s="215"/>
      <c r="IQ92" s="215"/>
      <c r="IR92" s="215"/>
      <c r="IS92" s="215"/>
      <c r="IT92" s="215"/>
    </row>
    <row r="93" spans="1:254" s="194" customFormat="1" ht="45" customHeight="1" x14ac:dyDescent="0.25">
      <c r="A93" s="200" t="s">
        <v>490</v>
      </c>
      <c r="B93" s="216" t="s">
        <v>475</v>
      </c>
      <c r="C93" s="216" t="s">
        <v>215</v>
      </c>
      <c r="D93" s="216" t="s">
        <v>281</v>
      </c>
      <c r="E93" s="216" t="s">
        <v>491</v>
      </c>
      <c r="F93" s="216"/>
      <c r="G93" s="203">
        <f>SUM(G94)</f>
        <v>9.49</v>
      </c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7"/>
      <c r="ET93" s="217"/>
      <c r="EU93" s="217"/>
      <c r="EV93" s="217"/>
      <c r="EW93" s="217"/>
      <c r="EX93" s="217"/>
      <c r="EY93" s="217"/>
      <c r="EZ93" s="217"/>
      <c r="FA93" s="217"/>
      <c r="FB93" s="217"/>
      <c r="FC93" s="217"/>
      <c r="FD93" s="217"/>
      <c r="FE93" s="217"/>
      <c r="FF93" s="217"/>
      <c r="FG93" s="217"/>
      <c r="FH93" s="217"/>
      <c r="FI93" s="217"/>
      <c r="FJ93" s="217"/>
      <c r="FK93" s="217"/>
      <c r="FL93" s="217"/>
      <c r="FM93" s="217"/>
      <c r="FN93" s="217"/>
      <c r="FO93" s="217"/>
      <c r="FP93" s="217"/>
      <c r="FQ93" s="217"/>
      <c r="FR93" s="217"/>
      <c r="FS93" s="217"/>
      <c r="FT93" s="217"/>
      <c r="FU93" s="217"/>
      <c r="FV93" s="217"/>
      <c r="FW93" s="217"/>
      <c r="FX93" s="217"/>
      <c r="FY93" s="217"/>
      <c r="FZ93" s="217"/>
      <c r="GA93" s="217"/>
      <c r="GB93" s="217"/>
      <c r="GC93" s="217"/>
      <c r="GD93" s="217"/>
      <c r="GE93" s="217"/>
      <c r="GF93" s="217"/>
      <c r="GG93" s="217"/>
      <c r="GH93" s="217"/>
      <c r="GI93" s="217"/>
      <c r="GJ93" s="217"/>
      <c r="GK93" s="217"/>
      <c r="GL93" s="217"/>
      <c r="GM93" s="217"/>
      <c r="GN93" s="217"/>
      <c r="GO93" s="217"/>
      <c r="GP93" s="217"/>
      <c r="GQ93" s="217"/>
      <c r="GR93" s="217"/>
      <c r="GS93" s="217"/>
      <c r="GT93" s="217"/>
      <c r="GU93" s="217"/>
      <c r="GV93" s="217"/>
      <c r="GW93" s="217"/>
      <c r="GX93" s="217"/>
      <c r="GY93" s="217"/>
      <c r="GZ93" s="217"/>
      <c r="HA93" s="217"/>
      <c r="HB93" s="217"/>
      <c r="HC93" s="217"/>
      <c r="HD93" s="217"/>
      <c r="HE93" s="217"/>
      <c r="HF93" s="217"/>
      <c r="HG93" s="217"/>
      <c r="HH93" s="217"/>
      <c r="HI93" s="217"/>
      <c r="HJ93" s="217"/>
      <c r="HK93" s="217"/>
      <c r="HL93" s="217"/>
      <c r="HM93" s="217"/>
      <c r="HN93" s="217"/>
      <c r="HO93" s="217"/>
      <c r="HP93" s="217"/>
      <c r="HQ93" s="217"/>
      <c r="HR93" s="217"/>
      <c r="HS93" s="217"/>
      <c r="HT93" s="217"/>
      <c r="HU93" s="217"/>
      <c r="HV93" s="217"/>
      <c r="HW93" s="217"/>
      <c r="HX93" s="217"/>
      <c r="HY93" s="217"/>
      <c r="HZ93" s="217"/>
      <c r="IA93" s="217"/>
      <c r="IB93" s="217"/>
      <c r="IC93" s="217"/>
      <c r="ID93" s="217"/>
      <c r="IE93" s="217"/>
      <c r="IF93" s="217"/>
      <c r="IG93" s="217"/>
      <c r="IH93" s="217"/>
      <c r="II93" s="217"/>
      <c r="IJ93" s="217"/>
      <c r="IK93" s="217"/>
      <c r="IL93" s="217"/>
      <c r="IM93" s="217"/>
      <c r="IN93" s="217"/>
      <c r="IO93" s="217"/>
      <c r="IP93" s="217"/>
      <c r="IQ93" s="217"/>
      <c r="IR93" s="217"/>
      <c r="IS93" s="217"/>
      <c r="IT93" s="217"/>
    </row>
    <row r="94" spans="1:254" s="215" customFormat="1" ht="26.25" x14ac:dyDescent="0.25">
      <c r="A94" s="195" t="s">
        <v>477</v>
      </c>
      <c r="B94" s="207" t="s">
        <v>475</v>
      </c>
      <c r="C94" s="207" t="s">
        <v>215</v>
      </c>
      <c r="D94" s="207" t="s">
        <v>281</v>
      </c>
      <c r="E94" s="207" t="s">
        <v>491</v>
      </c>
      <c r="F94" s="207" t="s">
        <v>213</v>
      </c>
      <c r="G94" s="198">
        <v>9.49</v>
      </c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  <c r="EO94" s="194"/>
      <c r="EP94" s="194"/>
      <c r="EQ94" s="194"/>
      <c r="ER94" s="194"/>
      <c r="ES94" s="194"/>
      <c r="ET94" s="194"/>
      <c r="EU94" s="194"/>
      <c r="EV94" s="194"/>
      <c r="EW94" s="194"/>
      <c r="EX94" s="194"/>
      <c r="EY94" s="194"/>
      <c r="EZ94" s="194"/>
      <c r="FA94" s="194"/>
      <c r="FB94" s="194"/>
      <c r="FC94" s="194"/>
      <c r="FD94" s="194"/>
      <c r="FE94" s="194"/>
      <c r="FF94" s="194"/>
      <c r="FG94" s="194"/>
      <c r="FH94" s="194"/>
      <c r="FI94" s="194"/>
      <c r="FJ94" s="194"/>
      <c r="FK94" s="194"/>
      <c r="FL94" s="194"/>
      <c r="FM94" s="194"/>
      <c r="FN94" s="194"/>
      <c r="FO94" s="194"/>
      <c r="FP94" s="194"/>
      <c r="FQ94" s="194"/>
      <c r="FR94" s="194"/>
      <c r="FS94" s="194"/>
      <c r="FT94" s="194"/>
      <c r="FU94" s="194"/>
      <c r="FV94" s="194"/>
      <c r="FW94" s="194"/>
      <c r="FX94" s="194"/>
      <c r="FY94" s="194"/>
      <c r="FZ94" s="194"/>
      <c r="GA94" s="194"/>
      <c r="GB94" s="194"/>
      <c r="GC94" s="194"/>
      <c r="GD94" s="194"/>
      <c r="GE94" s="194"/>
      <c r="GF94" s="194"/>
      <c r="GG94" s="194"/>
      <c r="GH94" s="194"/>
      <c r="GI94" s="194"/>
      <c r="GJ94" s="194"/>
      <c r="GK94" s="194"/>
      <c r="GL94" s="194"/>
      <c r="GM94" s="194"/>
      <c r="GN94" s="194"/>
      <c r="GO94" s="194"/>
      <c r="GP94" s="194"/>
      <c r="GQ94" s="194"/>
      <c r="GR94" s="194"/>
      <c r="GS94" s="194"/>
      <c r="GT94" s="194"/>
      <c r="GU94" s="194"/>
      <c r="GV94" s="194"/>
      <c r="GW94" s="194"/>
      <c r="GX94" s="194"/>
      <c r="GY94" s="194"/>
      <c r="GZ94" s="194"/>
      <c r="HA94" s="194"/>
      <c r="HB94" s="194"/>
      <c r="HC94" s="194"/>
      <c r="HD94" s="194"/>
      <c r="HE94" s="194"/>
      <c r="HF94" s="194"/>
      <c r="HG94" s="194"/>
      <c r="HH94" s="194"/>
      <c r="HI94" s="194"/>
      <c r="HJ94" s="194"/>
      <c r="HK94" s="194"/>
      <c r="HL94" s="194"/>
      <c r="HM94" s="194"/>
      <c r="HN94" s="194"/>
      <c r="HO94" s="194"/>
      <c r="HP94" s="194"/>
      <c r="HQ94" s="194"/>
      <c r="HR94" s="194"/>
      <c r="HS94" s="194"/>
      <c r="HT94" s="194"/>
      <c r="HU94" s="194"/>
      <c r="HV94" s="194"/>
      <c r="HW94" s="194"/>
      <c r="HX94" s="194"/>
      <c r="HY94" s="194"/>
      <c r="HZ94" s="194"/>
      <c r="IA94" s="194"/>
      <c r="IB94" s="194"/>
      <c r="IC94" s="194"/>
      <c r="ID94" s="194"/>
      <c r="IE94" s="194"/>
      <c r="IF94" s="194"/>
      <c r="IG94" s="194"/>
      <c r="IH94" s="194"/>
      <c r="II94" s="194"/>
      <c r="IJ94" s="194"/>
      <c r="IK94" s="194"/>
      <c r="IL94" s="194"/>
      <c r="IM94" s="194"/>
      <c r="IN94" s="194"/>
      <c r="IO94" s="194"/>
      <c r="IP94" s="194"/>
      <c r="IQ94" s="194"/>
      <c r="IR94" s="194"/>
      <c r="IS94" s="194"/>
      <c r="IT94" s="194"/>
    </row>
    <row r="95" spans="1:254" s="217" customFormat="1" ht="14.25" x14ac:dyDescent="0.2">
      <c r="A95" s="185" t="s">
        <v>285</v>
      </c>
      <c r="B95" s="186" t="s">
        <v>475</v>
      </c>
      <c r="C95" s="187" t="s">
        <v>215</v>
      </c>
      <c r="D95" s="187" t="s">
        <v>286</v>
      </c>
      <c r="E95" s="187"/>
      <c r="F95" s="187"/>
      <c r="G95" s="188">
        <f>SUM(G98+G96)</f>
        <v>24355.97</v>
      </c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  <c r="DE95" s="167"/>
      <c r="DF95" s="167"/>
      <c r="DG95" s="167"/>
      <c r="DH95" s="167"/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  <c r="DT95" s="167"/>
      <c r="DU95" s="167"/>
      <c r="DV95" s="167"/>
      <c r="DW95" s="167"/>
      <c r="DX95" s="167"/>
      <c r="DY95" s="167"/>
      <c r="DZ95" s="167"/>
      <c r="EA95" s="167"/>
      <c r="EB95" s="167"/>
      <c r="EC95" s="167"/>
      <c r="ED95" s="167"/>
      <c r="EE95" s="167"/>
      <c r="EF95" s="167"/>
      <c r="EG95" s="167"/>
      <c r="EH95" s="167"/>
      <c r="EI95" s="167"/>
      <c r="EJ95" s="167"/>
      <c r="EK95" s="167"/>
      <c r="EL95" s="167"/>
      <c r="EM95" s="167"/>
      <c r="EN95" s="167"/>
      <c r="EO95" s="167"/>
      <c r="EP95" s="167"/>
      <c r="EQ95" s="167"/>
      <c r="ER95" s="167"/>
      <c r="ES95" s="167"/>
      <c r="ET95" s="167"/>
      <c r="EU95" s="167"/>
      <c r="EV95" s="167"/>
      <c r="EW95" s="167"/>
      <c r="EX95" s="167"/>
      <c r="EY95" s="167"/>
      <c r="EZ95" s="167"/>
      <c r="FA95" s="167"/>
      <c r="FB95" s="167"/>
      <c r="FC95" s="167"/>
      <c r="FD95" s="167"/>
      <c r="FE95" s="167"/>
      <c r="FF95" s="167"/>
      <c r="FG95" s="167"/>
      <c r="FH95" s="167"/>
      <c r="FI95" s="167"/>
      <c r="FJ95" s="167"/>
      <c r="FK95" s="167"/>
      <c r="FL95" s="167"/>
      <c r="FM95" s="167"/>
      <c r="FN95" s="167"/>
      <c r="FO95" s="167"/>
      <c r="FP95" s="167"/>
      <c r="FQ95" s="167"/>
      <c r="FR95" s="167"/>
      <c r="FS95" s="167"/>
      <c r="FT95" s="167"/>
      <c r="FU95" s="167"/>
      <c r="FV95" s="167"/>
      <c r="FW95" s="167"/>
      <c r="FX95" s="167"/>
      <c r="FY95" s="167"/>
      <c r="FZ95" s="167"/>
      <c r="GA95" s="167"/>
      <c r="GB95" s="167"/>
      <c r="GC95" s="167"/>
      <c r="GD95" s="167"/>
      <c r="GE95" s="167"/>
      <c r="GF95" s="167"/>
      <c r="GG95" s="167"/>
      <c r="GH95" s="167"/>
      <c r="GI95" s="167"/>
      <c r="GJ95" s="167"/>
      <c r="GK95" s="167"/>
      <c r="GL95" s="167"/>
      <c r="GM95" s="167"/>
      <c r="GN95" s="167"/>
      <c r="GO95" s="167"/>
      <c r="GP95" s="167"/>
      <c r="GQ95" s="167"/>
      <c r="GR95" s="167"/>
      <c r="GS95" s="167"/>
      <c r="GT95" s="167"/>
      <c r="GU95" s="167"/>
      <c r="GV95" s="167"/>
      <c r="GW95" s="167"/>
      <c r="GX95" s="167"/>
      <c r="GY95" s="167"/>
      <c r="GZ95" s="167"/>
      <c r="HA95" s="167"/>
      <c r="HB95" s="167"/>
      <c r="HC95" s="167"/>
      <c r="HD95" s="167"/>
      <c r="HE95" s="167"/>
      <c r="HF95" s="167"/>
      <c r="HG95" s="167"/>
      <c r="HH95" s="167"/>
      <c r="HI95" s="167"/>
      <c r="HJ95" s="167"/>
      <c r="HK95" s="167"/>
      <c r="HL95" s="167"/>
      <c r="HM95" s="167"/>
      <c r="HN95" s="167"/>
      <c r="HO95" s="167"/>
      <c r="HP95" s="167"/>
      <c r="HQ95" s="167"/>
      <c r="HR95" s="167"/>
      <c r="HS95" s="167"/>
      <c r="HT95" s="167"/>
      <c r="HU95" s="167"/>
      <c r="HV95" s="167"/>
      <c r="HW95" s="167"/>
      <c r="HX95" s="167"/>
      <c r="HY95" s="167"/>
      <c r="HZ95" s="167"/>
      <c r="IA95" s="167"/>
      <c r="IB95" s="167"/>
      <c r="IC95" s="167"/>
      <c r="ID95" s="167"/>
      <c r="IE95" s="167"/>
      <c r="IF95" s="167"/>
      <c r="IG95" s="167"/>
      <c r="IH95" s="167"/>
      <c r="II95" s="167"/>
      <c r="IJ95" s="167"/>
      <c r="IK95" s="167"/>
      <c r="IL95" s="167"/>
      <c r="IM95" s="167"/>
      <c r="IN95" s="167"/>
      <c r="IO95" s="167"/>
      <c r="IP95" s="167"/>
      <c r="IQ95" s="167"/>
      <c r="IR95" s="167"/>
      <c r="IS95" s="167"/>
      <c r="IT95" s="167"/>
    </row>
    <row r="96" spans="1:254" s="180" customFormat="1" ht="39.6" customHeight="1" x14ac:dyDescent="0.25">
      <c r="A96" s="200" t="s">
        <v>536</v>
      </c>
      <c r="B96" s="216" t="s">
        <v>475</v>
      </c>
      <c r="C96" s="202" t="s">
        <v>215</v>
      </c>
      <c r="D96" s="202" t="s">
        <v>286</v>
      </c>
      <c r="E96" s="202" t="s">
        <v>530</v>
      </c>
      <c r="F96" s="202"/>
      <c r="G96" s="203">
        <f>SUM(G97)</f>
        <v>15548.33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  <c r="IP96" s="158"/>
      <c r="IQ96" s="158"/>
      <c r="IR96" s="158"/>
      <c r="IS96" s="158"/>
      <c r="IT96" s="158"/>
    </row>
    <row r="97" spans="1:254" s="217" customFormat="1" ht="25.5" x14ac:dyDescent="0.2">
      <c r="A97" s="195" t="s">
        <v>477</v>
      </c>
      <c r="B97" s="216" t="s">
        <v>475</v>
      </c>
      <c r="C97" s="202" t="s">
        <v>215</v>
      </c>
      <c r="D97" s="202" t="s">
        <v>286</v>
      </c>
      <c r="E97" s="202" t="s">
        <v>530</v>
      </c>
      <c r="F97" s="202" t="s">
        <v>213</v>
      </c>
      <c r="G97" s="203">
        <v>15548.33</v>
      </c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  <c r="CW97" s="167"/>
      <c r="CX97" s="167"/>
      <c r="CY97" s="167"/>
      <c r="CZ97" s="167"/>
      <c r="DA97" s="167"/>
      <c r="DB97" s="167"/>
      <c r="DC97" s="167"/>
      <c r="DD97" s="167"/>
      <c r="DE97" s="167"/>
      <c r="DF97" s="167"/>
      <c r="DG97" s="167"/>
      <c r="DH97" s="167"/>
      <c r="DI97" s="167"/>
      <c r="DJ97" s="167"/>
      <c r="DK97" s="167"/>
      <c r="DL97" s="167"/>
      <c r="DM97" s="167"/>
      <c r="DN97" s="167"/>
      <c r="DO97" s="167"/>
      <c r="DP97" s="167"/>
      <c r="DQ97" s="167"/>
      <c r="DR97" s="167"/>
      <c r="DS97" s="167"/>
      <c r="DT97" s="167"/>
      <c r="DU97" s="167"/>
      <c r="DV97" s="167"/>
      <c r="DW97" s="167"/>
      <c r="DX97" s="167"/>
      <c r="DY97" s="167"/>
      <c r="DZ97" s="167"/>
      <c r="EA97" s="167"/>
      <c r="EB97" s="167"/>
      <c r="EC97" s="167"/>
      <c r="ED97" s="167"/>
      <c r="EE97" s="167"/>
      <c r="EF97" s="167"/>
      <c r="EG97" s="167"/>
      <c r="EH97" s="167"/>
      <c r="EI97" s="167"/>
      <c r="EJ97" s="167"/>
      <c r="EK97" s="167"/>
      <c r="EL97" s="167"/>
      <c r="EM97" s="167"/>
      <c r="EN97" s="167"/>
      <c r="EO97" s="167"/>
      <c r="EP97" s="167"/>
      <c r="EQ97" s="167"/>
      <c r="ER97" s="167"/>
      <c r="ES97" s="167"/>
      <c r="ET97" s="167"/>
      <c r="EU97" s="167"/>
      <c r="EV97" s="167"/>
      <c r="EW97" s="167"/>
      <c r="EX97" s="167"/>
      <c r="EY97" s="167"/>
      <c r="EZ97" s="167"/>
      <c r="FA97" s="167"/>
      <c r="FB97" s="167"/>
      <c r="FC97" s="167"/>
      <c r="FD97" s="167"/>
      <c r="FE97" s="167"/>
      <c r="FF97" s="167"/>
      <c r="FG97" s="167"/>
      <c r="FH97" s="167"/>
      <c r="FI97" s="167"/>
      <c r="FJ97" s="167"/>
      <c r="FK97" s="167"/>
      <c r="FL97" s="167"/>
      <c r="FM97" s="167"/>
      <c r="FN97" s="167"/>
      <c r="FO97" s="167"/>
      <c r="FP97" s="167"/>
      <c r="FQ97" s="167"/>
      <c r="FR97" s="167"/>
      <c r="FS97" s="167"/>
      <c r="FT97" s="167"/>
      <c r="FU97" s="167"/>
      <c r="FV97" s="167"/>
      <c r="FW97" s="167"/>
      <c r="FX97" s="167"/>
      <c r="FY97" s="167"/>
      <c r="FZ97" s="167"/>
      <c r="GA97" s="167"/>
      <c r="GB97" s="167"/>
      <c r="GC97" s="167"/>
      <c r="GD97" s="167"/>
      <c r="GE97" s="167"/>
      <c r="GF97" s="167"/>
      <c r="GG97" s="167"/>
      <c r="GH97" s="167"/>
      <c r="GI97" s="167"/>
      <c r="GJ97" s="167"/>
      <c r="GK97" s="167"/>
      <c r="GL97" s="167"/>
      <c r="GM97" s="167"/>
      <c r="GN97" s="167"/>
      <c r="GO97" s="167"/>
      <c r="GP97" s="167"/>
      <c r="GQ97" s="167"/>
      <c r="GR97" s="167"/>
      <c r="GS97" s="167"/>
      <c r="GT97" s="167"/>
      <c r="GU97" s="167"/>
      <c r="GV97" s="167"/>
      <c r="GW97" s="167"/>
      <c r="GX97" s="167"/>
      <c r="GY97" s="167"/>
      <c r="GZ97" s="167"/>
      <c r="HA97" s="167"/>
      <c r="HB97" s="167"/>
      <c r="HC97" s="167"/>
      <c r="HD97" s="167"/>
      <c r="HE97" s="167"/>
      <c r="HF97" s="167"/>
      <c r="HG97" s="167"/>
      <c r="HH97" s="167"/>
      <c r="HI97" s="167"/>
      <c r="HJ97" s="167"/>
      <c r="HK97" s="167"/>
      <c r="HL97" s="167"/>
      <c r="HM97" s="167"/>
      <c r="HN97" s="167"/>
      <c r="HO97" s="167"/>
      <c r="HP97" s="167"/>
      <c r="HQ97" s="167"/>
      <c r="HR97" s="167"/>
      <c r="HS97" s="167"/>
      <c r="HT97" s="167"/>
      <c r="HU97" s="167"/>
      <c r="HV97" s="167"/>
      <c r="HW97" s="167"/>
      <c r="HX97" s="167"/>
      <c r="HY97" s="167"/>
      <c r="HZ97" s="167"/>
      <c r="IA97" s="167"/>
      <c r="IB97" s="167"/>
      <c r="IC97" s="167"/>
      <c r="ID97" s="167"/>
      <c r="IE97" s="167"/>
      <c r="IF97" s="167"/>
      <c r="IG97" s="167"/>
      <c r="IH97" s="167"/>
      <c r="II97" s="167"/>
      <c r="IJ97" s="167"/>
      <c r="IK97" s="167"/>
      <c r="IL97" s="167"/>
      <c r="IM97" s="167"/>
      <c r="IN97" s="167"/>
      <c r="IO97" s="167"/>
      <c r="IP97" s="167"/>
      <c r="IQ97" s="167"/>
      <c r="IR97" s="167"/>
      <c r="IS97" s="167"/>
      <c r="IT97" s="167"/>
    </row>
    <row r="98" spans="1:254" ht="21.75" customHeight="1" x14ac:dyDescent="0.25">
      <c r="A98" s="219" t="s">
        <v>489</v>
      </c>
      <c r="B98" s="205" t="s">
        <v>475</v>
      </c>
      <c r="C98" s="205" t="s">
        <v>215</v>
      </c>
      <c r="D98" s="205" t="s">
        <v>286</v>
      </c>
      <c r="E98" s="205" t="s">
        <v>258</v>
      </c>
      <c r="F98" s="205"/>
      <c r="G98" s="193">
        <f>SUM(G99)</f>
        <v>8807.64</v>
      </c>
    </row>
    <row r="99" spans="1:254" ht="42" customHeight="1" x14ac:dyDescent="0.2">
      <c r="A99" s="200" t="s">
        <v>492</v>
      </c>
      <c r="B99" s="216" t="s">
        <v>475</v>
      </c>
      <c r="C99" s="202" t="s">
        <v>215</v>
      </c>
      <c r="D99" s="202" t="s">
        <v>286</v>
      </c>
      <c r="E99" s="202" t="s">
        <v>288</v>
      </c>
      <c r="F99" s="202"/>
      <c r="G99" s="203">
        <f>SUM(G100:G101)</f>
        <v>8807.64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</row>
    <row r="100" spans="1:254" ht="25.5" x14ac:dyDescent="0.2">
      <c r="A100" s="195" t="s">
        <v>477</v>
      </c>
      <c r="B100" s="207" t="s">
        <v>475</v>
      </c>
      <c r="C100" s="197" t="s">
        <v>215</v>
      </c>
      <c r="D100" s="197" t="s">
        <v>286</v>
      </c>
      <c r="E100" s="197" t="s">
        <v>288</v>
      </c>
      <c r="F100" s="197" t="s">
        <v>213</v>
      </c>
      <c r="G100" s="198">
        <v>7807.64</v>
      </c>
    </row>
    <row r="101" spans="1:254" ht="25.5" x14ac:dyDescent="0.2">
      <c r="A101" s="195" t="s">
        <v>277</v>
      </c>
      <c r="B101" s="207" t="s">
        <v>475</v>
      </c>
      <c r="C101" s="197" t="s">
        <v>215</v>
      </c>
      <c r="D101" s="197" t="s">
        <v>286</v>
      </c>
      <c r="E101" s="197" t="s">
        <v>288</v>
      </c>
      <c r="F101" s="197" t="s">
        <v>278</v>
      </c>
      <c r="G101" s="198">
        <v>1000</v>
      </c>
    </row>
    <row r="102" spans="1:254" ht="13.5" x14ac:dyDescent="0.25">
      <c r="A102" s="185" t="s">
        <v>290</v>
      </c>
      <c r="B102" s="186" t="s">
        <v>475</v>
      </c>
      <c r="C102" s="186" t="s">
        <v>215</v>
      </c>
      <c r="D102" s="186" t="s">
        <v>291</v>
      </c>
      <c r="E102" s="186"/>
      <c r="F102" s="186"/>
      <c r="G102" s="188">
        <f>SUM(G103)</f>
        <v>450</v>
      </c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32"/>
      <c r="CL102" s="232"/>
      <c r="CM102" s="232"/>
      <c r="CN102" s="232"/>
      <c r="CO102" s="232"/>
      <c r="CP102" s="232"/>
      <c r="CQ102" s="232"/>
      <c r="CR102" s="232"/>
      <c r="CS102" s="232"/>
      <c r="CT102" s="232"/>
      <c r="CU102" s="232"/>
      <c r="CV102" s="232"/>
      <c r="CW102" s="232"/>
      <c r="CX102" s="232"/>
      <c r="CY102" s="232"/>
      <c r="CZ102" s="232"/>
      <c r="DA102" s="232"/>
      <c r="DB102" s="232"/>
      <c r="DC102" s="232"/>
      <c r="DD102" s="232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  <c r="DP102" s="232"/>
      <c r="DQ102" s="232"/>
      <c r="DR102" s="232"/>
      <c r="DS102" s="232"/>
      <c r="DT102" s="232"/>
      <c r="DU102" s="232"/>
      <c r="DV102" s="232"/>
      <c r="DW102" s="232"/>
      <c r="DX102" s="232"/>
      <c r="DY102" s="232"/>
      <c r="DZ102" s="232"/>
      <c r="EA102" s="232"/>
      <c r="EB102" s="232"/>
      <c r="EC102" s="232"/>
      <c r="ED102" s="232"/>
      <c r="EE102" s="232"/>
      <c r="EF102" s="232"/>
      <c r="EG102" s="232"/>
      <c r="EH102" s="232"/>
      <c r="EI102" s="232"/>
      <c r="EJ102" s="232"/>
      <c r="EK102" s="232"/>
      <c r="EL102" s="232"/>
      <c r="EM102" s="232"/>
      <c r="EN102" s="232"/>
      <c r="EO102" s="232"/>
      <c r="EP102" s="232"/>
      <c r="EQ102" s="232"/>
      <c r="ER102" s="232"/>
      <c r="ES102" s="232"/>
      <c r="ET102" s="232"/>
      <c r="EU102" s="232"/>
      <c r="EV102" s="232"/>
      <c r="EW102" s="232"/>
      <c r="EX102" s="232"/>
      <c r="EY102" s="232"/>
      <c r="EZ102" s="232"/>
      <c r="FA102" s="232"/>
      <c r="FB102" s="232"/>
      <c r="FC102" s="232"/>
      <c r="FD102" s="232"/>
      <c r="FE102" s="232"/>
      <c r="FF102" s="232"/>
      <c r="FG102" s="232"/>
      <c r="FH102" s="232"/>
      <c r="FI102" s="232"/>
      <c r="FJ102" s="232"/>
      <c r="FK102" s="232"/>
      <c r="FL102" s="232"/>
      <c r="FM102" s="232"/>
      <c r="FN102" s="232"/>
      <c r="FO102" s="232"/>
      <c r="FP102" s="232"/>
      <c r="FQ102" s="232"/>
      <c r="FR102" s="232"/>
      <c r="FS102" s="232"/>
      <c r="FT102" s="232"/>
      <c r="FU102" s="232"/>
      <c r="FV102" s="232"/>
      <c r="FW102" s="232"/>
      <c r="FX102" s="232"/>
      <c r="FY102" s="232"/>
      <c r="FZ102" s="232"/>
      <c r="GA102" s="232"/>
      <c r="GB102" s="232"/>
      <c r="GC102" s="232"/>
      <c r="GD102" s="232"/>
      <c r="GE102" s="232"/>
      <c r="GF102" s="232"/>
      <c r="GG102" s="232"/>
      <c r="GH102" s="232"/>
      <c r="GI102" s="232"/>
      <c r="GJ102" s="232"/>
      <c r="GK102" s="232"/>
      <c r="GL102" s="232"/>
      <c r="GM102" s="232"/>
      <c r="GN102" s="232"/>
      <c r="GO102" s="232"/>
      <c r="GP102" s="232"/>
      <c r="GQ102" s="232"/>
      <c r="GR102" s="232"/>
      <c r="GS102" s="232"/>
      <c r="GT102" s="232"/>
      <c r="GU102" s="232"/>
      <c r="GV102" s="232"/>
      <c r="GW102" s="232"/>
      <c r="GX102" s="232"/>
      <c r="GY102" s="232"/>
      <c r="GZ102" s="232"/>
      <c r="HA102" s="232"/>
      <c r="HB102" s="232"/>
      <c r="HC102" s="232"/>
      <c r="HD102" s="232"/>
      <c r="HE102" s="232"/>
      <c r="HF102" s="232"/>
      <c r="HG102" s="232"/>
      <c r="HH102" s="232"/>
      <c r="HI102" s="232"/>
      <c r="HJ102" s="232"/>
      <c r="HK102" s="232"/>
      <c r="HL102" s="232"/>
      <c r="HM102" s="232"/>
      <c r="HN102" s="232"/>
      <c r="HO102" s="232"/>
      <c r="HP102" s="232"/>
      <c r="HQ102" s="232"/>
      <c r="HR102" s="232"/>
      <c r="HS102" s="232"/>
      <c r="HT102" s="232"/>
      <c r="HU102" s="232"/>
      <c r="HV102" s="232"/>
      <c r="HW102" s="232"/>
      <c r="HX102" s="232"/>
      <c r="HY102" s="232"/>
      <c r="HZ102" s="232"/>
      <c r="IA102" s="232"/>
      <c r="IB102" s="232"/>
      <c r="IC102" s="232"/>
      <c r="ID102" s="232"/>
      <c r="IE102" s="232"/>
      <c r="IF102" s="232"/>
      <c r="IG102" s="232"/>
      <c r="IH102" s="232"/>
      <c r="II102" s="232"/>
      <c r="IJ102" s="232"/>
      <c r="IK102" s="232"/>
      <c r="IL102" s="232"/>
      <c r="IM102" s="232"/>
      <c r="IN102" s="232"/>
      <c r="IO102" s="232"/>
      <c r="IP102" s="232"/>
      <c r="IQ102" s="232"/>
      <c r="IR102" s="232"/>
      <c r="IS102" s="232"/>
      <c r="IT102" s="232"/>
    </row>
    <row r="103" spans="1:254" ht="13.5" x14ac:dyDescent="0.25">
      <c r="A103" s="190" t="s">
        <v>257</v>
      </c>
      <c r="B103" s="197" t="s">
        <v>475</v>
      </c>
      <c r="C103" s="186" t="s">
        <v>215</v>
      </c>
      <c r="D103" s="186" t="s">
        <v>291</v>
      </c>
      <c r="E103" s="186" t="s">
        <v>493</v>
      </c>
      <c r="F103" s="186"/>
      <c r="G103" s="188">
        <f>SUM(G106+G104)</f>
        <v>450</v>
      </c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  <c r="FI103" s="199"/>
      <c r="FJ103" s="199"/>
      <c r="FK103" s="199"/>
      <c r="FL103" s="199"/>
      <c r="FM103" s="199"/>
      <c r="FN103" s="199"/>
      <c r="FO103" s="199"/>
      <c r="FP103" s="199"/>
      <c r="FQ103" s="199"/>
      <c r="FR103" s="199"/>
      <c r="FS103" s="199"/>
      <c r="FT103" s="199"/>
      <c r="FU103" s="199"/>
      <c r="FV103" s="199"/>
      <c r="FW103" s="199"/>
      <c r="FX103" s="199"/>
      <c r="FY103" s="199"/>
      <c r="FZ103" s="199"/>
      <c r="GA103" s="199"/>
      <c r="GB103" s="199"/>
      <c r="GC103" s="199"/>
      <c r="GD103" s="199"/>
      <c r="GE103" s="199"/>
      <c r="GF103" s="199"/>
      <c r="GG103" s="199"/>
      <c r="GH103" s="199"/>
      <c r="GI103" s="199"/>
      <c r="GJ103" s="199"/>
      <c r="GK103" s="199"/>
      <c r="GL103" s="199"/>
      <c r="GM103" s="199"/>
      <c r="GN103" s="199"/>
      <c r="GO103" s="199"/>
      <c r="GP103" s="199"/>
      <c r="GQ103" s="199"/>
      <c r="GR103" s="199"/>
      <c r="GS103" s="199"/>
      <c r="GT103" s="199"/>
      <c r="GU103" s="199"/>
      <c r="GV103" s="199"/>
      <c r="GW103" s="199"/>
      <c r="GX103" s="199"/>
      <c r="GY103" s="199"/>
      <c r="GZ103" s="199"/>
      <c r="HA103" s="199"/>
      <c r="HB103" s="199"/>
      <c r="HC103" s="199"/>
      <c r="HD103" s="199"/>
      <c r="HE103" s="199"/>
      <c r="HF103" s="199"/>
      <c r="HG103" s="199"/>
      <c r="HH103" s="199"/>
      <c r="HI103" s="199"/>
      <c r="HJ103" s="199"/>
      <c r="HK103" s="199"/>
      <c r="HL103" s="199"/>
      <c r="HM103" s="199"/>
      <c r="HN103" s="199"/>
      <c r="HO103" s="199"/>
      <c r="HP103" s="199"/>
      <c r="HQ103" s="199"/>
      <c r="HR103" s="199"/>
      <c r="HS103" s="199"/>
      <c r="HT103" s="199"/>
      <c r="HU103" s="199"/>
      <c r="HV103" s="199"/>
      <c r="HW103" s="199"/>
      <c r="HX103" s="199"/>
      <c r="HY103" s="199"/>
      <c r="HZ103" s="199"/>
      <c r="IA103" s="199"/>
      <c r="IB103" s="199"/>
      <c r="IC103" s="199"/>
      <c r="ID103" s="199"/>
      <c r="IE103" s="199"/>
      <c r="IF103" s="199"/>
      <c r="IG103" s="199"/>
      <c r="IH103" s="199"/>
      <c r="II103" s="199"/>
      <c r="IJ103" s="199"/>
      <c r="IK103" s="199"/>
      <c r="IL103" s="199"/>
      <c r="IM103" s="199"/>
      <c r="IN103" s="199"/>
      <c r="IO103" s="199"/>
      <c r="IP103" s="199"/>
      <c r="IQ103" s="199"/>
      <c r="IR103" s="199"/>
      <c r="IS103" s="199"/>
      <c r="IT103" s="199"/>
    </row>
    <row r="104" spans="1:254" s="232" customFormat="1" ht="47.25" customHeight="1" x14ac:dyDescent="0.25">
      <c r="A104" s="200" t="s">
        <v>494</v>
      </c>
      <c r="B104" s="233" t="s">
        <v>475</v>
      </c>
      <c r="C104" s="216" t="s">
        <v>215</v>
      </c>
      <c r="D104" s="216" t="s">
        <v>291</v>
      </c>
      <c r="E104" s="216" t="s">
        <v>264</v>
      </c>
      <c r="F104" s="216"/>
      <c r="G104" s="203">
        <f>SUM(G105)</f>
        <v>400</v>
      </c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7"/>
      <c r="DG104" s="167"/>
      <c r="DH104" s="167"/>
      <c r="DI104" s="167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7"/>
      <c r="DT104" s="167"/>
      <c r="DU104" s="167"/>
      <c r="DV104" s="167"/>
      <c r="DW104" s="167"/>
      <c r="DX104" s="167"/>
      <c r="DY104" s="167"/>
      <c r="DZ104" s="167"/>
      <c r="EA104" s="167"/>
      <c r="EB104" s="167"/>
      <c r="EC104" s="167"/>
      <c r="ED104" s="167"/>
      <c r="EE104" s="167"/>
      <c r="EF104" s="167"/>
      <c r="EG104" s="167"/>
      <c r="EH104" s="167"/>
      <c r="EI104" s="167"/>
      <c r="EJ104" s="167"/>
      <c r="EK104" s="167"/>
      <c r="EL104" s="167"/>
      <c r="EM104" s="167"/>
      <c r="EN104" s="167"/>
      <c r="EO104" s="167"/>
      <c r="EP104" s="167"/>
      <c r="EQ104" s="167"/>
      <c r="ER104" s="167"/>
      <c r="ES104" s="167"/>
      <c r="ET104" s="167"/>
      <c r="EU104" s="167"/>
      <c r="EV104" s="167"/>
      <c r="EW104" s="167"/>
      <c r="EX104" s="167"/>
      <c r="EY104" s="167"/>
      <c r="EZ104" s="167"/>
      <c r="FA104" s="167"/>
      <c r="FB104" s="167"/>
      <c r="FC104" s="167"/>
      <c r="FD104" s="167"/>
      <c r="FE104" s="167"/>
      <c r="FF104" s="167"/>
      <c r="FG104" s="167"/>
      <c r="FH104" s="167"/>
      <c r="FI104" s="167"/>
      <c r="FJ104" s="167"/>
      <c r="FK104" s="167"/>
      <c r="FL104" s="167"/>
      <c r="FM104" s="167"/>
      <c r="FN104" s="167"/>
      <c r="FO104" s="167"/>
      <c r="FP104" s="167"/>
      <c r="FQ104" s="167"/>
      <c r="FR104" s="167"/>
      <c r="FS104" s="167"/>
      <c r="FT104" s="167"/>
      <c r="FU104" s="167"/>
      <c r="FV104" s="167"/>
      <c r="FW104" s="167"/>
      <c r="FX104" s="167"/>
      <c r="FY104" s="167"/>
      <c r="FZ104" s="167"/>
      <c r="GA104" s="167"/>
      <c r="GB104" s="167"/>
      <c r="GC104" s="167"/>
      <c r="GD104" s="167"/>
      <c r="GE104" s="167"/>
      <c r="GF104" s="167"/>
      <c r="GG104" s="167"/>
      <c r="GH104" s="167"/>
      <c r="GI104" s="167"/>
      <c r="GJ104" s="167"/>
      <c r="GK104" s="167"/>
      <c r="GL104" s="167"/>
      <c r="GM104" s="167"/>
      <c r="GN104" s="167"/>
      <c r="GO104" s="167"/>
      <c r="GP104" s="167"/>
      <c r="GQ104" s="167"/>
      <c r="GR104" s="167"/>
      <c r="GS104" s="167"/>
      <c r="GT104" s="167"/>
      <c r="GU104" s="167"/>
      <c r="GV104" s="167"/>
      <c r="GW104" s="167"/>
      <c r="GX104" s="167"/>
      <c r="GY104" s="167"/>
      <c r="GZ104" s="167"/>
      <c r="HA104" s="167"/>
      <c r="HB104" s="167"/>
      <c r="HC104" s="167"/>
      <c r="HD104" s="167"/>
      <c r="HE104" s="167"/>
      <c r="HF104" s="167"/>
      <c r="HG104" s="167"/>
      <c r="HH104" s="167"/>
      <c r="HI104" s="167"/>
      <c r="HJ104" s="167"/>
      <c r="HK104" s="167"/>
      <c r="HL104" s="167"/>
      <c r="HM104" s="167"/>
      <c r="HN104" s="167"/>
      <c r="HO104" s="167"/>
      <c r="HP104" s="167"/>
      <c r="HQ104" s="167"/>
      <c r="HR104" s="167"/>
      <c r="HS104" s="167"/>
      <c r="HT104" s="167"/>
      <c r="HU104" s="167"/>
      <c r="HV104" s="167"/>
      <c r="HW104" s="167"/>
      <c r="HX104" s="167"/>
      <c r="HY104" s="167"/>
      <c r="HZ104" s="167"/>
      <c r="IA104" s="167"/>
      <c r="IB104" s="167"/>
      <c r="IC104" s="167"/>
      <c r="ID104" s="167"/>
      <c r="IE104" s="167"/>
      <c r="IF104" s="167"/>
      <c r="IG104" s="167"/>
      <c r="IH104" s="167"/>
      <c r="II104" s="167"/>
      <c r="IJ104" s="167"/>
      <c r="IK104" s="167"/>
      <c r="IL104" s="167"/>
      <c r="IM104" s="167"/>
      <c r="IN104" s="167"/>
      <c r="IO104" s="167"/>
      <c r="IP104" s="167"/>
      <c r="IQ104" s="167"/>
      <c r="IR104" s="167"/>
      <c r="IS104" s="167"/>
      <c r="IT104" s="167"/>
    </row>
    <row r="105" spans="1:254" s="199" customFormat="1" ht="25.5" x14ac:dyDescent="0.2">
      <c r="A105" s="195" t="s">
        <v>477</v>
      </c>
      <c r="B105" s="233" t="s">
        <v>475</v>
      </c>
      <c r="C105" s="197" t="s">
        <v>215</v>
      </c>
      <c r="D105" s="197" t="s">
        <v>291</v>
      </c>
      <c r="E105" s="197" t="s">
        <v>264</v>
      </c>
      <c r="F105" s="197" t="s">
        <v>213</v>
      </c>
      <c r="G105" s="234">
        <v>400</v>
      </c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7"/>
      <c r="DE105" s="167"/>
      <c r="DF105" s="167"/>
      <c r="DG105" s="167"/>
      <c r="DH105" s="167"/>
      <c r="DI105" s="167"/>
      <c r="DJ105" s="167"/>
      <c r="DK105" s="167"/>
      <c r="DL105" s="167"/>
      <c r="DM105" s="167"/>
      <c r="DN105" s="167"/>
      <c r="DO105" s="167"/>
      <c r="DP105" s="167"/>
      <c r="DQ105" s="167"/>
      <c r="DR105" s="167"/>
      <c r="DS105" s="167"/>
      <c r="DT105" s="167"/>
      <c r="DU105" s="167"/>
      <c r="DV105" s="167"/>
      <c r="DW105" s="167"/>
      <c r="DX105" s="167"/>
      <c r="DY105" s="167"/>
      <c r="DZ105" s="167"/>
      <c r="EA105" s="167"/>
      <c r="EB105" s="167"/>
      <c r="EC105" s="167"/>
      <c r="ED105" s="167"/>
      <c r="EE105" s="167"/>
      <c r="EF105" s="167"/>
      <c r="EG105" s="167"/>
      <c r="EH105" s="167"/>
      <c r="EI105" s="167"/>
      <c r="EJ105" s="167"/>
      <c r="EK105" s="167"/>
      <c r="EL105" s="167"/>
      <c r="EM105" s="167"/>
      <c r="EN105" s="167"/>
      <c r="EO105" s="167"/>
      <c r="EP105" s="167"/>
      <c r="EQ105" s="167"/>
      <c r="ER105" s="167"/>
      <c r="ES105" s="167"/>
      <c r="ET105" s="167"/>
      <c r="EU105" s="167"/>
      <c r="EV105" s="167"/>
      <c r="EW105" s="167"/>
      <c r="EX105" s="167"/>
      <c r="EY105" s="167"/>
      <c r="EZ105" s="167"/>
      <c r="FA105" s="167"/>
      <c r="FB105" s="167"/>
      <c r="FC105" s="167"/>
      <c r="FD105" s="167"/>
      <c r="FE105" s="167"/>
      <c r="FF105" s="167"/>
      <c r="FG105" s="167"/>
      <c r="FH105" s="167"/>
      <c r="FI105" s="167"/>
      <c r="FJ105" s="167"/>
      <c r="FK105" s="167"/>
      <c r="FL105" s="167"/>
      <c r="FM105" s="167"/>
      <c r="FN105" s="167"/>
      <c r="FO105" s="167"/>
      <c r="FP105" s="167"/>
      <c r="FQ105" s="167"/>
      <c r="FR105" s="167"/>
      <c r="FS105" s="167"/>
      <c r="FT105" s="167"/>
      <c r="FU105" s="167"/>
      <c r="FV105" s="167"/>
      <c r="FW105" s="167"/>
      <c r="FX105" s="167"/>
      <c r="FY105" s="167"/>
      <c r="FZ105" s="167"/>
      <c r="GA105" s="167"/>
      <c r="GB105" s="167"/>
      <c r="GC105" s="167"/>
      <c r="GD105" s="167"/>
      <c r="GE105" s="167"/>
      <c r="GF105" s="167"/>
      <c r="GG105" s="167"/>
      <c r="GH105" s="167"/>
      <c r="GI105" s="167"/>
      <c r="GJ105" s="167"/>
      <c r="GK105" s="167"/>
      <c r="GL105" s="167"/>
      <c r="GM105" s="167"/>
      <c r="GN105" s="167"/>
      <c r="GO105" s="167"/>
      <c r="GP105" s="167"/>
      <c r="GQ105" s="167"/>
      <c r="GR105" s="167"/>
      <c r="GS105" s="167"/>
      <c r="GT105" s="167"/>
      <c r="GU105" s="167"/>
      <c r="GV105" s="167"/>
      <c r="GW105" s="167"/>
      <c r="GX105" s="167"/>
      <c r="GY105" s="167"/>
      <c r="GZ105" s="167"/>
      <c r="HA105" s="167"/>
      <c r="HB105" s="167"/>
      <c r="HC105" s="167"/>
      <c r="HD105" s="167"/>
      <c r="HE105" s="167"/>
      <c r="HF105" s="167"/>
      <c r="HG105" s="167"/>
      <c r="HH105" s="167"/>
      <c r="HI105" s="167"/>
      <c r="HJ105" s="167"/>
      <c r="HK105" s="167"/>
      <c r="HL105" s="167"/>
      <c r="HM105" s="167"/>
      <c r="HN105" s="167"/>
      <c r="HO105" s="167"/>
      <c r="HP105" s="167"/>
      <c r="HQ105" s="167"/>
      <c r="HR105" s="167"/>
      <c r="HS105" s="167"/>
      <c r="HT105" s="167"/>
      <c r="HU105" s="167"/>
      <c r="HV105" s="167"/>
      <c r="HW105" s="167"/>
      <c r="HX105" s="167"/>
      <c r="HY105" s="167"/>
      <c r="HZ105" s="167"/>
      <c r="IA105" s="167"/>
      <c r="IB105" s="167"/>
      <c r="IC105" s="167"/>
      <c r="ID105" s="167"/>
      <c r="IE105" s="167"/>
      <c r="IF105" s="167"/>
      <c r="IG105" s="167"/>
      <c r="IH105" s="167"/>
      <c r="II105" s="167"/>
      <c r="IJ105" s="167"/>
      <c r="IK105" s="167"/>
      <c r="IL105" s="167"/>
      <c r="IM105" s="167"/>
      <c r="IN105" s="167"/>
      <c r="IO105" s="167"/>
      <c r="IP105" s="167"/>
      <c r="IQ105" s="167"/>
      <c r="IR105" s="167"/>
      <c r="IS105" s="167"/>
      <c r="IT105" s="167"/>
    </row>
    <row r="106" spans="1:254" s="158" customFormat="1" ht="38.25" x14ac:dyDescent="0.2">
      <c r="A106" s="200" t="s">
        <v>495</v>
      </c>
      <c r="B106" s="216" t="s">
        <v>475</v>
      </c>
      <c r="C106" s="202" t="s">
        <v>215</v>
      </c>
      <c r="D106" s="202" t="s">
        <v>291</v>
      </c>
      <c r="E106" s="202" t="s">
        <v>293</v>
      </c>
      <c r="F106" s="202"/>
      <c r="G106" s="198">
        <f>SUM(G107)</f>
        <v>50</v>
      </c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235"/>
      <c r="CT106" s="235"/>
      <c r="CU106" s="235"/>
      <c r="CV106" s="235"/>
      <c r="CW106" s="235"/>
      <c r="CX106" s="235"/>
      <c r="CY106" s="235"/>
      <c r="CZ106" s="235"/>
      <c r="DA106" s="235"/>
      <c r="DB106" s="235"/>
      <c r="DC106" s="235"/>
      <c r="DD106" s="235"/>
      <c r="DE106" s="235"/>
      <c r="DF106" s="235"/>
      <c r="DG106" s="235"/>
      <c r="DH106" s="235"/>
      <c r="DI106" s="235"/>
      <c r="DJ106" s="235"/>
      <c r="DK106" s="235"/>
      <c r="DL106" s="235"/>
      <c r="DM106" s="235"/>
      <c r="DN106" s="235"/>
      <c r="DO106" s="235"/>
      <c r="DP106" s="235"/>
      <c r="DQ106" s="235"/>
      <c r="DR106" s="235"/>
      <c r="DS106" s="235"/>
      <c r="DT106" s="235"/>
      <c r="DU106" s="235"/>
      <c r="DV106" s="235"/>
      <c r="DW106" s="235"/>
      <c r="DX106" s="235"/>
      <c r="DY106" s="235"/>
      <c r="DZ106" s="235"/>
      <c r="EA106" s="235"/>
      <c r="EB106" s="235"/>
      <c r="EC106" s="235"/>
      <c r="ED106" s="235"/>
      <c r="EE106" s="235"/>
      <c r="EF106" s="235"/>
      <c r="EG106" s="235"/>
      <c r="EH106" s="235"/>
      <c r="EI106" s="235"/>
      <c r="EJ106" s="235"/>
      <c r="EK106" s="235"/>
      <c r="EL106" s="235"/>
      <c r="EM106" s="235"/>
      <c r="EN106" s="235"/>
      <c r="EO106" s="235"/>
      <c r="EP106" s="235"/>
      <c r="EQ106" s="235"/>
      <c r="ER106" s="235"/>
      <c r="ES106" s="235"/>
      <c r="ET106" s="235"/>
      <c r="EU106" s="235"/>
      <c r="EV106" s="235"/>
      <c r="EW106" s="235"/>
      <c r="EX106" s="235"/>
      <c r="EY106" s="235"/>
      <c r="EZ106" s="235"/>
      <c r="FA106" s="235"/>
      <c r="FB106" s="235"/>
      <c r="FC106" s="235"/>
      <c r="FD106" s="235"/>
      <c r="FE106" s="235"/>
      <c r="FF106" s="235"/>
      <c r="FG106" s="235"/>
      <c r="FH106" s="235"/>
      <c r="FI106" s="235"/>
      <c r="FJ106" s="235"/>
      <c r="FK106" s="235"/>
      <c r="FL106" s="235"/>
      <c r="FM106" s="235"/>
      <c r="FN106" s="235"/>
      <c r="FO106" s="235"/>
      <c r="FP106" s="235"/>
      <c r="FQ106" s="235"/>
      <c r="FR106" s="235"/>
      <c r="FS106" s="235"/>
      <c r="FT106" s="235"/>
      <c r="FU106" s="235"/>
      <c r="FV106" s="235"/>
      <c r="FW106" s="235"/>
      <c r="FX106" s="235"/>
      <c r="FY106" s="235"/>
      <c r="FZ106" s="235"/>
      <c r="GA106" s="235"/>
      <c r="GB106" s="235"/>
      <c r="GC106" s="235"/>
      <c r="GD106" s="235"/>
      <c r="GE106" s="235"/>
      <c r="GF106" s="235"/>
      <c r="GG106" s="235"/>
      <c r="GH106" s="235"/>
      <c r="GI106" s="235"/>
      <c r="GJ106" s="235"/>
      <c r="GK106" s="235"/>
      <c r="GL106" s="235"/>
      <c r="GM106" s="235"/>
      <c r="GN106" s="235"/>
      <c r="GO106" s="235"/>
      <c r="GP106" s="235"/>
      <c r="GQ106" s="235"/>
      <c r="GR106" s="235"/>
      <c r="GS106" s="235"/>
      <c r="GT106" s="235"/>
      <c r="GU106" s="235"/>
      <c r="GV106" s="235"/>
      <c r="GW106" s="235"/>
      <c r="GX106" s="235"/>
      <c r="GY106" s="235"/>
      <c r="GZ106" s="235"/>
      <c r="HA106" s="235"/>
      <c r="HB106" s="235"/>
      <c r="HC106" s="235"/>
      <c r="HD106" s="235"/>
      <c r="HE106" s="235"/>
      <c r="HF106" s="235"/>
      <c r="HG106" s="235"/>
      <c r="HH106" s="235"/>
      <c r="HI106" s="235"/>
      <c r="HJ106" s="235"/>
      <c r="HK106" s="235"/>
      <c r="HL106" s="235"/>
      <c r="HM106" s="235"/>
      <c r="HN106" s="235"/>
      <c r="HO106" s="235"/>
      <c r="HP106" s="235"/>
      <c r="HQ106" s="235"/>
      <c r="HR106" s="235"/>
      <c r="HS106" s="235"/>
      <c r="HT106" s="235"/>
      <c r="HU106" s="235"/>
      <c r="HV106" s="235"/>
      <c r="HW106" s="235"/>
      <c r="HX106" s="235"/>
      <c r="HY106" s="235"/>
      <c r="HZ106" s="235"/>
      <c r="IA106" s="235"/>
      <c r="IB106" s="235"/>
      <c r="IC106" s="235"/>
      <c r="ID106" s="235"/>
      <c r="IE106" s="235"/>
      <c r="IF106" s="235"/>
      <c r="IG106" s="235"/>
      <c r="IH106" s="235"/>
      <c r="II106" s="235"/>
      <c r="IJ106" s="235"/>
      <c r="IK106" s="235"/>
      <c r="IL106" s="235"/>
      <c r="IM106" s="235"/>
      <c r="IN106" s="235"/>
      <c r="IO106" s="235"/>
      <c r="IP106" s="235"/>
      <c r="IQ106" s="235"/>
      <c r="IR106" s="235"/>
      <c r="IS106" s="235"/>
      <c r="IT106" s="235"/>
    </row>
    <row r="107" spans="1:254" s="158" customFormat="1" x14ac:dyDescent="0.2">
      <c r="A107" s="195" t="s">
        <v>221</v>
      </c>
      <c r="B107" s="207" t="s">
        <v>475</v>
      </c>
      <c r="C107" s="197" t="s">
        <v>215</v>
      </c>
      <c r="D107" s="197" t="s">
        <v>291</v>
      </c>
      <c r="E107" s="197" t="s">
        <v>293</v>
      </c>
      <c r="F107" s="197" t="s">
        <v>222</v>
      </c>
      <c r="G107" s="198">
        <v>50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  <c r="DE107" s="167"/>
      <c r="DF107" s="167"/>
      <c r="DG107" s="16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  <c r="ES107" s="167"/>
      <c r="ET107" s="167"/>
      <c r="EU107" s="167"/>
      <c r="EV107" s="167"/>
      <c r="EW107" s="167"/>
      <c r="EX107" s="167"/>
      <c r="EY107" s="167"/>
      <c r="EZ107" s="167"/>
      <c r="FA107" s="167"/>
      <c r="FB107" s="167"/>
      <c r="FC107" s="167"/>
      <c r="FD107" s="167"/>
      <c r="FE107" s="167"/>
      <c r="FF107" s="167"/>
      <c r="FG107" s="167"/>
      <c r="FH107" s="167"/>
      <c r="FI107" s="167"/>
      <c r="FJ107" s="167"/>
      <c r="FK107" s="167"/>
      <c r="FL107" s="167"/>
      <c r="FM107" s="167"/>
      <c r="FN107" s="167"/>
      <c r="FO107" s="167"/>
      <c r="FP107" s="167"/>
      <c r="FQ107" s="167"/>
      <c r="FR107" s="167"/>
      <c r="FS107" s="167"/>
      <c r="FT107" s="167"/>
      <c r="FU107" s="167"/>
      <c r="FV107" s="167"/>
      <c r="FW107" s="167"/>
      <c r="FX107" s="167"/>
      <c r="FY107" s="167"/>
      <c r="FZ107" s="167"/>
      <c r="GA107" s="167"/>
      <c r="GB107" s="167"/>
      <c r="GC107" s="167"/>
      <c r="GD107" s="167"/>
      <c r="GE107" s="167"/>
      <c r="GF107" s="167"/>
      <c r="GG107" s="167"/>
      <c r="GH107" s="167"/>
      <c r="GI107" s="167"/>
      <c r="GJ107" s="167"/>
      <c r="GK107" s="167"/>
      <c r="GL107" s="167"/>
      <c r="GM107" s="167"/>
      <c r="GN107" s="167"/>
      <c r="GO107" s="167"/>
      <c r="GP107" s="167"/>
      <c r="GQ107" s="167"/>
      <c r="GR107" s="167"/>
      <c r="GS107" s="167"/>
      <c r="GT107" s="167"/>
      <c r="GU107" s="167"/>
      <c r="GV107" s="167"/>
      <c r="GW107" s="167"/>
      <c r="GX107" s="167"/>
      <c r="GY107" s="167"/>
      <c r="GZ107" s="167"/>
      <c r="HA107" s="167"/>
      <c r="HB107" s="167"/>
      <c r="HC107" s="167"/>
      <c r="HD107" s="167"/>
      <c r="HE107" s="167"/>
      <c r="HF107" s="167"/>
      <c r="HG107" s="167"/>
      <c r="HH107" s="167"/>
      <c r="HI107" s="167"/>
      <c r="HJ107" s="167"/>
      <c r="HK107" s="167"/>
      <c r="HL107" s="167"/>
      <c r="HM107" s="167"/>
      <c r="HN107" s="167"/>
      <c r="HO107" s="167"/>
      <c r="HP107" s="167"/>
      <c r="HQ107" s="167"/>
      <c r="HR107" s="167"/>
      <c r="HS107" s="167"/>
      <c r="HT107" s="167"/>
      <c r="HU107" s="167"/>
      <c r="HV107" s="167"/>
      <c r="HW107" s="167"/>
      <c r="HX107" s="167"/>
      <c r="HY107" s="167"/>
      <c r="HZ107" s="167"/>
      <c r="IA107" s="167"/>
      <c r="IB107" s="167"/>
      <c r="IC107" s="167"/>
      <c r="ID107" s="167"/>
      <c r="IE107" s="167"/>
      <c r="IF107" s="167"/>
      <c r="IG107" s="167"/>
      <c r="IH107" s="167"/>
      <c r="II107" s="167"/>
      <c r="IJ107" s="167"/>
      <c r="IK107" s="167"/>
      <c r="IL107" s="167"/>
      <c r="IM107" s="167"/>
      <c r="IN107" s="167"/>
      <c r="IO107" s="167"/>
      <c r="IP107" s="167"/>
      <c r="IQ107" s="167"/>
      <c r="IR107" s="167"/>
      <c r="IS107" s="167"/>
      <c r="IT107" s="167"/>
    </row>
    <row r="108" spans="1:254" s="235" customFormat="1" ht="15.75" x14ac:dyDescent="0.25">
      <c r="A108" s="181" t="s">
        <v>294</v>
      </c>
      <c r="B108" s="183" t="s">
        <v>475</v>
      </c>
      <c r="C108" s="183" t="s">
        <v>224</v>
      </c>
      <c r="D108" s="226"/>
      <c r="E108" s="226"/>
      <c r="F108" s="226"/>
      <c r="G108" s="227">
        <f>SUM(G109+G132+G158+G121)</f>
        <v>401887.79000000004</v>
      </c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  <c r="DP108" s="232"/>
      <c r="DQ108" s="232"/>
      <c r="DR108" s="232"/>
      <c r="DS108" s="232"/>
      <c r="DT108" s="232"/>
      <c r="DU108" s="232"/>
      <c r="DV108" s="232"/>
      <c r="DW108" s="232"/>
      <c r="DX108" s="232"/>
      <c r="DY108" s="232"/>
      <c r="DZ108" s="232"/>
      <c r="EA108" s="232"/>
      <c r="EB108" s="232"/>
      <c r="EC108" s="232"/>
      <c r="ED108" s="232"/>
      <c r="EE108" s="232"/>
      <c r="EF108" s="232"/>
      <c r="EG108" s="232"/>
      <c r="EH108" s="232"/>
      <c r="EI108" s="232"/>
      <c r="EJ108" s="232"/>
      <c r="EK108" s="232"/>
      <c r="EL108" s="232"/>
      <c r="EM108" s="232"/>
      <c r="EN108" s="232"/>
      <c r="EO108" s="232"/>
      <c r="EP108" s="232"/>
      <c r="EQ108" s="232"/>
      <c r="ER108" s="232"/>
      <c r="ES108" s="232"/>
      <c r="ET108" s="232"/>
      <c r="EU108" s="232"/>
      <c r="EV108" s="232"/>
      <c r="EW108" s="232"/>
      <c r="EX108" s="232"/>
      <c r="EY108" s="232"/>
      <c r="EZ108" s="232"/>
      <c r="FA108" s="232"/>
      <c r="FB108" s="232"/>
      <c r="FC108" s="232"/>
      <c r="FD108" s="232"/>
      <c r="FE108" s="232"/>
      <c r="FF108" s="232"/>
      <c r="FG108" s="232"/>
      <c r="FH108" s="232"/>
      <c r="FI108" s="232"/>
      <c r="FJ108" s="232"/>
      <c r="FK108" s="232"/>
      <c r="FL108" s="232"/>
      <c r="FM108" s="232"/>
      <c r="FN108" s="232"/>
      <c r="FO108" s="232"/>
      <c r="FP108" s="232"/>
      <c r="FQ108" s="232"/>
      <c r="FR108" s="232"/>
      <c r="FS108" s="232"/>
      <c r="FT108" s="232"/>
      <c r="FU108" s="232"/>
      <c r="FV108" s="232"/>
      <c r="FW108" s="232"/>
      <c r="FX108" s="232"/>
      <c r="FY108" s="232"/>
      <c r="FZ108" s="232"/>
      <c r="GA108" s="232"/>
      <c r="GB108" s="232"/>
      <c r="GC108" s="232"/>
      <c r="GD108" s="232"/>
      <c r="GE108" s="232"/>
      <c r="GF108" s="232"/>
      <c r="GG108" s="232"/>
      <c r="GH108" s="232"/>
      <c r="GI108" s="232"/>
      <c r="GJ108" s="232"/>
      <c r="GK108" s="232"/>
      <c r="GL108" s="232"/>
      <c r="GM108" s="232"/>
      <c r="GN108" s="232"/>
      <c r="GO108" s="232"/>
      <c r="GP108" s="232"/>
      <c r="GQ108" s="232"/>
      <c r="GR108" s="232"/>
      <c r="GS108" s="232"/>
      <c r="GT108" s="232"/>
      <c r="GU108" s="232"/>
      <c r="GV108" s="232"/>
      <c r="GW108" s="232"/>
      <c r="GX108" s="232"/>
      <c r="GY108" s="232"/>
      <c r="GZ108" s="232"/>
      <c r="HA108" s="232"/>
      <c r="HB108" s="232"/>
      <c r="HC108" s="232"/>
      <c r="HD108" s="232"/>
      <c r="HE108" s="232"/>
      <c r="HF108" s="232"/>
      <c r="HG108" s="232"/>
      <c r="HH108" s="232"/>
      <c r="HI108" s="232"/>
      <c r="HJ108" s="232"/>
      <c r="HK108" s="232"/>
      <c r="HL108" s="232"/>
      <c r="HM108" s="232"/>
      <c r="HN108" s="232"/>
      <c r="HO108" s="232"/>
      <c r="HP108" s="232"/>
      <c r="HQ108" s="232"/>
      <c r="HR108" s="232"/>
      <c r="HS108" s="232"/>
      <c r="HT108" s="232"/>
      <c r="HU108" s="232"/>
      <c r="HV108" s="232"/>
      <c r="HW108" s="232"/>
      <c r="HX108" s="232"/>
      <c r="HY108" s="232"/>
      <c r="HZ108" s="232"/>
      <c r="IA108" s="232"/>
      <c r="IB108" s="232"/>
      <c r="IC108" s="232"/>
      <c r="ID108" s="232"/>
      <c r="IE108" s="232"/>
      <c r="IF108" s="232"/>
      <c r="IG108" s="232"/>
      <c r="IH108" s="232"/>
      <c r="II108" s="232"/>
      <c r="IJ108" s="232"/>
      <c r="IK108" s="232"/>
      <c r="IL108" s="232"/>
      <c r="IM108" s="232"/>
      <c r="IN108" s="232"/>
      <c r="IO108" s="232"/>
      <c r="IP108" s="232"/>
      <c r="IQ108" s="232"/>
      <c r="IR108" s="232"/>
      <c r="IS108" s="232"/>
      <c r="IT108" s="232"/>
    </row>
    <row r="109" spans="1:254" ht="15" x14ac:dyDescent="0.25">
      <c r="A109" s="236" t="s">
        <v>295</v>
      </c>
      <c r="B109" s="205" t="s">
        <v>475</v>
      </c>
      <c r="C109" s="237" t="s">
        <v>224</v>
      </c>
      <c r="D109" s="237" t="s">
        <v>200</v>
      </c>
      <c r="E109" s="237"/>
      <c r="F109" s="237"/>
      <c r="G109" s="238">
        <f>SUM(G112+G110+G119)</f>
        <v>167901.47000000003</v>
      </c>
    </row>
    <row r="110" spans="1:254" s="224" customFormat="1" ht="27" x14ac:dyDescent="0.25">
      <c r="A110" s="190" t="s">
        <v>32</v>
      </c>
      <c r="B110" s="205" t="s">
        <v>475</v>
      </c>
      <c r="C110" s="205" t="s">
        <v>224</v>
      </c>
      <c r="D110" s="205" t="s">
        <v>200</v>
      </c>
      <c r="E110" s="205" t="s">
        <v>296</v>
      </c>
      <c r="F110" s="205"/>
      <c r="G110" s="193">
        <f>SUM(G111)</f>
        <v>119879.77</v>
      </c>
    </row>
    <row r="111" spans="1:254" ht="26.25" x14ac:dyDescent="0.25">
      <c r="A111" s="195" t="s">
        <v>277</v>
      </c>
      <c r="B111" s="207" t="s">
        <v>475</v>
      </c>
      <c r="C111" s="207" t="s">
        <v>224</v>
      </c>
      <c r="D111" s="207" t="s">
        <v>200</v>
      </c>
      <c r="E111" s="205" t="s">
        <v>296</v>
      </c>
      <c r="F111" s="207" t="s">
        <v>278</v>
      </c>
      <c r="G111" s="198">
        <v>119879.77</v>
      </c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  <c r="GK111" s="158"/>
      <c r="GL111" s="158"/>
      <c r="GM111" s="158"/>
      <c r="GN111" s="158"/>
      <c r="GO111" s="158"/>
      <c r="GP111" s="158"/>
      <c r="GQ111" s="158"/>
      <c r="GR111" s="158"/>
      <c r="GS111" s="158"/>
      <c r="GT111" s="158"/>
      <c r="GU111" s="158"/>
      <c r="GV111" s="158"/>
      <c r="GW111" s="158"/>
      <c r="GX111" s="158"/>
      <c r="GY111" s="158"/>
      <c r="GZ111" s="158"/>
      <c r="HA111" s="158"/>
      <c r="HB111" s="158"/>
      <c r="HC111" s="158"/>
      <c r="HD111" s="158"/>
      <c r="HE111" s="158"/>
      <c r="HF111" s="158"/>
      <c r="HG111" s="158"/>
      <c r="HH111" s="158"/>
      <c r="HI111" s="158"/>
      <c r="HJ111" s="158"/>
      <c r="HK111" s="158"/>
      <c r="HL111" s="158"/>
      <c r="HM111" s="158"/>
      <c r="HN111" s="158"/>
      <c r="HO111" s="158"/>
      <c r="HP111" s="158"/>
      <c r="HQ111" s="158"/>
      <c r="HR111" s="158"/>
      <c r="HS111" s="158"/>
      <c r="HT111" s="158"/>
      <c r="HU111" s="158"/>
      <c r="HV111" s="158"/>
      <c r="HW111" s="158"/>
      <c r="HX111" s="158"/>
      <c r="HY111" s="158"/>
      <c r="HZ111" s="158"/>
      <c r="IA111" s="158"/>
      <c r="IB111" s="158"/>
      <c r="IC111" s="158"/>
      <c r="ID111" s="158"/>
      <c r="IE111" s="158"/>
      <c r="IF111" s="158"/>
      <c r="IG111" s="158"/>
      <c r="IH111" s="158"/>
      <c r="II111" s="158"/>
      <c r="IJ111" s="158"/>
      <c r="IK111" s="158"/>
      <c r="IL111" s="158"/>
      <c r="IM111" s="158"/>
      <c r="IN111" s="158"/>
      <c r="IO111" s="158"/>
      <c r="IP111" s="158"/>
      <c r="IQ111" s="158"/>
      <c r="IR111" s="158"/>
      <c r="IS111" s="158"/>
      <c r="IT111" s="158"/>
    </row>
    <row r="112" spans="1:254" s="158" customFormat="1" ht="13.5" x14ac:dyDescent="0.25">
      <c r="A112" s="190" t="s">
        <v>257</v>
      </c>
      <c r="B112" s="205" t="s">
        <v>475</v>
      </c>
      <c r="C112" s="192" t="s">
        <v>224</v>
      </c>
      <c r="D112" s="192" t="s">
        <v>200</v>
      </c>
      <c r="E112" s="192" t="s">
        <v>258</v>
      </c>
      <c r="F112" s="192"/>
      <c r="G112" s="239">
        <f>SUM(G113+G117)</f>
        <v>14250</v>
      </c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  <c r="FF112" s="167"/>
      <c r="FG112" s="167"/>
      <c r="FH112" s="167"/>
      <c r="FI112" s="167"/>
      <c r="FJ112" s="167"/>
      <c r="FK112" s="167"/>
      <c r="FL112" s="167"/>
      <c r="FM112" s="167"/>
      <c r="FN112" s="167"/>
      <c r="FO112" s="167"/>
      <c r="FP112" s="167"/>
      <c r="FQ112" s="167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7"/>
      <c r="GB112" s="167"/>
      <c r="GC112" s="167"/>
      <c r="GD112" s="167"/>
      <c r="GE112" s="167"/>
      <c r="GF112" s="167"/>
      <c r="GG112" s="167"/>
      <c r="GH112" s="167"/>
      <c r="GI112" s="167"/>
      <c r="GJ112" s="167"/>
      <c r="GK112" s="167"/>
      <c r="GL112" s="167"/>
      <c r="GM112" s="167"/>
      <c r="GN112" s="167"/>
      <c r="GO112" s="167"/>
      <c r="GP112" s="167"/>
      <c r="GQ112" s="167"/>
      <c r="GR112" s="167"/>
      <c r="GS112" s="167"/>
      <c r="GT112" s="167"/>
      <c r="GU112" s="167"/>
      <c r="GV112" s="167"/>
      <c r="GW112" s="167"/>
      <c r="GX112" s="167"/>
      <c r="GY112" s="167"/>
      <c r="GZ112" s="167"/>
      <c r="HA112" s="167"/>
      <c r="HB112" s="167"/>
      <c r="HC112" s="167"/>
      <c r="HD112" s="167"/>
      <c r="HE112" s="167"/>
      <c r="HF112" s="167"/>
      <c r="HG112" s="167"/>
      <c r="HH112" s="167"/>
      <c r="HI112" s="167"/>
      <c r="HJ112" s="167"/>
      <c r="HK112" s="167"/>
      <c r="HL112" s="167"/>
      <c r="HM112" s="167"/>
      <c r="HN112" s="167"/>
      <c r="HO112" s="167"/>
      <c r="HP112" s="167"/>
      <c r="HQ112" s="167"/>
      <c r="HR112" s="167"/>
      <c r="HS112" s="167"/>
      <c r="HT112" s="167"/>
      <c r="HU112" s="167"/>
      <c r="HV112" s="167"/>
      <c r="HW112" s="167"/>
      <c r="HX112" s="167"/>
      <c r="HY112" s="167"/>
      <c r="HZ112" s="167"/>
      <c r="IA112" s="167"/>
      <c r="IB112" s="167"/>
      <c r="IC112" s="167"/>
      <c r="ID112" s="167"/>
      <c r="IE112" s="167"/>
      <c r="IF112" s="167"/>
      <c r="IG112" s="167"/>
      <c r="IH112" s="167"/>
      <c r="II112" s="167"/>
      <c r="IJ112" s="167"/>
      <c r="IK112" s="167"/>
      <c r="IL112" s="167"/>
      <c r="IM112" s="167"/>
      <c r="IN112" s="167"/>
      <c r="IO112" s="167"/>
      <c r="IP112" s="167"/>
      <c r="IQ112" s="167"/>
      <c r="IR112" s="167"/>
      <c r="IS112" s="167"/>
      <c r="IT112" s="167"/>
    </row>
    <row r="113" spans="1:254" s="158" customFormat="1" ht="51" x14ac:dyDescent="0.2">
      <c r="A113" s="200" t="s">
        <v>496</v>
      </c>
      <c r="B113" s="216" t="s">
        <v>475</v>
      </c>
      <c r="C113" s="216" t="s">
        <v>497</v>
      </c>
      <c r="D113" s="216" t="s">
        <v>200</v>
      </c>
      <c r="E113" s="216" t="s">
        <v>298</v>
      </c>
      <c r="F113" s="216"/>
      <c r="G113" s="203">
        <f>SUM(G114+G116+G115)</f>
        <v>14200</v>
      </c>
    </row>
    <row r="114" spans="1:254" ht="25.5" x14ac:dyDescent="0.2">
      <c r="A114" s="195" t="s">
        <v>477</v>
      </c>
      <c r="B114" s="207" t="s">
        <v>475</v>
      </c>
      <c r="C114" s="207" t="s">
        <v>224</v>
      </c>
      <c r="D114" s="207" t="s">
        <v>200</v>
      </c>
      <c r="E114" s="207" t="s">
        <v>298</v>
      </c>
      <c r="F114" s="207" t="s">
        <v>213</v>
      </c>
      <c r="G114" s="198">
        <v>0</v>
      </c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  <c r="FP114" s="199"/>
      <c r="FQ114" s="199"/>
      <c r="FR114" s="199"/>
      <c r="FS114" s="199"/>
      <c r="FT114" s="199"/>
      <c r="FU114" s="199"/>
      <c r="FV114" s="199"/>
      <c r="FW114" s="199"/>
      <c r="FX114" s="199"/>
      <c r="FY114" s="199"/>
      <c r="FZ114" s="199"/>
      <c r="GA114" s="199"/>
      <c r="GB114" s="199"/>
      <c r="GC114" s="199"/>
      <c r="GD114" s="199"/>
      <c r="GE114" s="199"/>
      <c r="GF114" s="199"/>
      <c r="GG114" s="199"/>
      <c r="GH114" s="199"/>
      <c r="GI114" s="199"/>
      <c r="GJ114" s="199"/>
      <c r="GK114" s="199"/>
      <c r="GL114" s="199"/>
      <c r="GM114" s="199"/>
      <c r="GN114" s="199"/>
      <c r="GO114" s="199"/>
      <c r="GP114" s="199"/>
      <c r="GQ114" s="199"/>
      <c r="GR114" s="199"/>
      <c r="GS114" s="199"/>
      <c r="GT114" s="199"/>
      <c r="GU114" s="199"/>
      <c r="GV114" s="199"/>
      <c r="GW114" s="199"/>
      <c r="GX114" s="199"/>
      <c r="GY114" s="199"/>
      <c r="GZ114" s="199"/>
      <c r="HA114" s="199"/>
      <c r="HB114" s="199"/>
      <c r="HC114" s="199"/>
      <c r="HD114" s="199"/>
      <c r="HE114" s="199"/>
      <c r="HF114" s="199"/>
      <c r="HG114" s="199"/>
      <c r="HH114" s="199"/>
      <c r="HI114" s="199"/>
      <c r="HJ114" s="199"/>
      <c r="HK114" s="199"/>
      <c r="HL114" s="199"/>
      <c r="HM114" s="199"/>
      <c r="HN114" s="199"/>
      <c r="HO114" s="199"/>
      <c r="HP114" s="199"/>
      <c r="HQ114" s="199"/>
      <c r="HR114" s="199"/>
      <c r="HS114" s="199"/>
      <c r="HT114" s="199"/>
      <c r="HU114" s="199"/>
      <c r="HV114" s="199"/>
      <c r="HW114" s="199"/>
      <c r="HX114" s="199"/>
      <c r="HY114" s="199"/>
      <c r="HZ114" s="199"/>
      <c r="IA114" s="199"/>
      <c r="IB114" s="199"/>
      <c r="IC114" s="199"/>
      <c r="ID114" s="199"/>
      <c r="IE114" s="199"/>
      <c r="IF114" s="199"/>
      <c r="IG114" s="199"/>
      <c r="IH114" s="199"/>
      <c r="II114" s="199"/>
      <c r="IJ114" s="199"/>
      <c r="IK114" s="199"/>
      <c r="IL114" s="199"/>
      <c r="IM114" s="199"/>
      <c r="IN114" s="199"/>
      <c r="IO114" s="199"/>
      <c r="IP114" s="199"/>
      <c r="IQ114" s="199"/>
      <c r="IR114" s="199"/>
      <c r="IS114" s="199"/>
      <c r="IT114" s="199"/>
    </row>
    <row r="115" spans="1:254" s="158" customFormat="1" ht="25.5" x14ac:dyDescent="0.2">
      <c r="A115" s="195" t="s">
        <v>277</v>
      </c>
      <c r="B115" s="207" t="s">
        <v>475</v>
      </c>
      <c r="C115" s="207" t="s">
        <v>224</v>
      </c>
      <c r="D115" s="207" t="s">
        <v>200</v>
      </c>
      <c r="E115" s="207" t="s">
        <v>298</v>
      </c>
      <c r="F115" s="207" t="s">
        <v>278</v>
      </c>
      <c r="G115" s="198">
        <v>9623.32</v>
      </c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  <c r="FP115" s="199"/>
      <c r="FQ115" s="199"/>
      <c r="FR115" s="199"/>
      <c r="FS115" s="199"/>
      <c r="FT115" s="199"/>
      <c r="FU115" s="199"/>
      <c r="FV115" s="199"/>
      <c r="FW115" s="199"/>
      <c r="FX115" s="199"/>
      <c r="FY115" s="199"/>
      <c r="FZ115" s="199"/>
      <c r="GA115" s="199"/>
      <c r="GB115" s="199"/>
      <c r="GC115" s="199"/>
      <c r="GD115" s="199"/>
      <c r="GE115" s="199"/>
      <c r="GF115" s="199"/>
      <c r="GG115" s="199"/>
      <c r="GH115" s="199"/>
      <c r="GI115" s="199"/>
      <c r="GJ115" s="199"/>
      <c r="GK115" s="199"/>
      <c r="GL115" s="199"/>
      <c r="GM115" s="199"/>
      <c r="GN115" s="199"/>
      <c r="GO115" s="199"/>
      <c r="GP115" s="199"/>
      <c r="GQ115" s="199"/>
      <c r="GR115" s="199"/>
      <c r="GS115" s="199"/>
      <c r="GT115" s="199"/>
      <c r="GU115" s="199"/>
      <c r="GV115" s="199"/>
      <c r="GW115" s="199"/>
      <c r="GX115" s="199"/>
      <c r="GY115" s="199"/>
      <c r="GZ115" s="199"/>
      <c r="HA115" s="199"/>
      <c r="HB115" s="199"/>
      <c r="HC115" s="199"/>
      <c r="HD115" s="199"/>
      <c r="HE115" s="199"/>
      <c r="HF115" s="199"/>
      <c r="HG115" s="199"/>
      <c r="HH115" s="199"/>
      <c r="HI115" s="199"/>
      <c r="HJ115" s="199"/>
      <c r="HK115" s="199"/>
      <c r="HL115" s="199"/>
      <c r="HM115" s="199"/>
      <c r="HN115" s="199"/>
      <c r="HO115" s="199"/>
      <c r="HP115" s="199"/>
      <c r="HQ115" s="199"/>
      <c r="HR115" s="199"/>
      <c r="HS115" s="199"/>
      <c r="HT115" s="199"/>
      <c r="HU115" s="199"/>
      <c r="HV115" s="199"/>
      <c r="HW115" s="199"/>
      <c r="HX115" s="199"/>
      <c r="HY115" s="199"/>
      <c r="HZ115" s="199"/>
      <c r="IA115" s="199"/>
      <c r="IB115" s="199"/>
      <c r="IC115" s="199"/>
      <c r="ID115" s="199"/>
      <c r="IE115" s="199"/>
      <c r="IF115" s="199"/>
      <c r="IG115" s="199"/>
      <c r="IH115" s="199"/>
      <c r="II115" s="199"/>
      <c r="IJ115" s="199"/>
      <c r="IK115" s="199"/>
      <c r="IL115" s="199"/>
      <c r="IM115" s="199"/>
      <c r="IN115" s="199"/>
      <c r="IO115" s="199"/>
      <c r="IP115" s="199"/>
      <c r="IQ115" s="199"/>
      <c r="IR115" s="199"/>
      <c r="IS115" s="199"/>
      <c r="IT115" s="199"/>
    </row>
    <row r="116" spans="1:254" s="199" customFormat="1" ht="25.5" x14ac:dyDescent="0.2">
      <c r="A116" s="195" t="s">
        <v>477</v>
      </c>
      <c r="B116" s="207" t="s">
        <v>475</v>
      </c>
      <c r="C116" s="207" t="s">
        <v>224</v>
      </c>
      <c r="D116" s="207" t="s">
        <v>200</v>
      </c>
      <c r="E116" s="207" t="s">
        <v>299</v>
      </c>
      <c r="F116" s="207" t="s">
        <v>213</v>
      </c>
      <c r="G116" s="198">
        <v>4576.68</v>
      </c>
    </row>
    <row r="117" spans="1:254" s="199" customFormat="1" ht="38.25" x14ac:dyDescent="0.2">
      <c r="A117" s="200" t="s">
        <v>498</v>
      </c>
      <c r="B117" s="216" t="s">
        <v>475</v>
      </c>
      <c r="C117" s="216" t="s">
        <v>224</v>
      </c>
      <c r="D117" s="216" t="s">
        <v>200</v>
      </c>
      <c r="E117" s="216"/>
      <c r="F117" s="216"/>
      <c r="G117" s="203">
        <f>SUM(G118)</f>
        <v>50</v>
      </c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  <c r="IP117" s="158"/>
      <c r="IQ117" s="158"/>
      <c r="IR117" s="158"/>
      <c r="IS117" s="158"/>
      <c r="IT117" s="158"/>
    </row>
    <row r="118" spans="1:254" s="199" customFormat="1" ht="25.5" x14ac:dyDescent="0.2">
      <c r="A118" s="195" t="s">
        <v>477</v>
      </c>
      <c r="B118" s="207" t="s">
        <v>475</v>
      </c>
      <c r="C118" s="207" t="s">
        <v>224</v>
      </c>
      <c r="D118" s="207" t="s">
        <v>200</v>
      </c>
      <c r="E118" s="207" t="s">
        <v>499</v>
      </c>
      <c r="F118" s="207" t="s">
        <v>213</v>
      </c>
      <c r="G118" s="203">
        <v>50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  <c r="IP118" s="158"/>
      <c r="IQ118" s="158"/>
      <c r="IR118" s="158"/>
      <c r="IS118" s="158"/>
      <c r="IT118" s="158"/>
    </row>
    <row r="119" spans="1:254" s="215" customFormat="1" ht="25.5" x14ac:dyDescent="0.2">
      <c r="A119" s="185" t="s">
        <v>500</v>
      </c>
      <c r="B119" s="186" t="s">
        <v>475</v>
      </c>
      <c r="C119" s="186" t="s">
        <v>224</v>
      </c>
      <c r="D119" s="186" t="s">
        <v>200</v>
      </c>
      <c r="E119" s="186" t="s">
        <v>302</v>
      </c>
      <c r="F119" s="186"/>
      <c r="G119" s="188">
        <f>SUM(G120)</f>
        <v>33771.699999999997</v>
      </c>
    </row>
    <row r="120" spans="1:254" s="199" customFormat="1" ht="33.75" customHeight="1" x14ac:dyDescent="0.2">
      <c r="A120" s="195" t="s">
        <v>501</v>
      </c>
      <c r="B120" s="207" t="s">
        <v>475</v>
      </c>
      <c r="C120" s="207" t="s">
        <v>224</v>
      </c>
      <c r="D120" s="207" t="s">
        <v>200</v>
      </c>
      <c r="E120" s="207" t="s">
        <v>302</v>
      </c>
      <c r="F120" s="207" t="s">
        <v>304</v>
      </c>
      <c r="G120" s="203">
        <v>33771.699999999997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  <c r="GK120" s="158"/>
      <c r="GL120" s="158"/>
      <c r="GM120" s="158"/>
      <c r="GN120" s="158"/>
      <c r="GO120" s="158"/>
      <c r="GP120" s="158"/>
      <c r="GQ120" s="158"/>
      <c r="GR120" s="158"/>
      <c r="GS120" s="158"/>
      <c r="GT120" s="158"/>
      <c r="GU120" s="158"/>
      <c r="GV120" s="158"/>
      <c r="GW120" s="158"/>
      <c r="GX120" s="158"/>
      <c r="GY120" s="158"/>
      <c r="GZ120" s="158"/>
      <c r="HA120" s="158"/>
      <c r="HB120" s="158"/>
      <c r="HC120" s="158"/>
      <c r="HD120" s="158"/>
      <c r="HE120" s="158"/>
      <c r="HF120" s="158"/>
      <c r="HG120" s="158"/>
      <c r="HH120" s="158"/>
      <c r="HI120" s="158"/>
      <c r="HJ120" s="158"/>
      <c r="HK120" s="158"/>
      <c r="HL120" s="158"/>
      <c r="HM120" s="158"/>
      <c r="HN120" s="158"/>
      <c r="HO120" s="158"/>
      <c r="HP120" s="158"/>
      <c r="HQ120" s="158"/>
      <c r="HR120" s="158"/>
      <c r="HS120" s="158"/>
      <c r="HT120" s="158"/>
      <c r="HU120" s="158"/>
      <c r="HV120" s="158"/>
      <c r="HW120" s="158"/>
      <c r="HX120" s="158"/>
      <c r="HY120" s="158"/>
      <c r="HZ120" s="158"/>
      <c r="IA120" s="158"/>
      <c r="IB120" s="158"/>
      <c r="IC120" s="158"/>
      <c r="ID120" s="158"/>
      <c r="IE120" s="158"/>
      <c r="IF120" s="158"/>
      <c r="IG120" s="158"/>
      <c r="IH120" s="158"/>
      <c r="II120" s="158"/>
      <c r="IJ120" s="158"/>
      <c r="IK120" s="158"/>
      <c r="IL120" s="158"/>
      <c r="IM120" s="158"/>
      <c r="IN120" s="158"/>
      <c r="IO120" s="158"/>
      <c r="IP120" s="158"/>
      <c r="IQ120" s="158"/>
      <c r="IR120" s="158"/>
      <c r="IS120" s="158"/>
      <c r="IT120" s="158"/>
    </row>
    <row r="121" spans="1:254" s="158" customFormat="1" ht="15" x14ac:dyDescent="0.25">
      <c r="A121" s="240" t="s">
        <v>305</v>
      </c>
      <c r="B121" s="237" t="s">
        <v>475</v>
      </c>
      <c r="C121" s="237" t="s">
        <v>224</v>
      </c>
      <c r="D121" s="237" t="s">
        <v>202</v>
      </c>
      <c r="E121" s="237"/>
      <c r="F121" s="237"/>
      <c r="G121" s="238">
        <f>SUM(G124+G122+G126)</f>
        <v>77017.98000000001</v>
      </c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  <c r="BZ121" s="208"/>
      <c r="CA121" s="208"/>
      <c r="CB121" s="208"/>
      <c r="CC121" s="208"/>
      <c r="CD121" s="208"/>
      <c r="CE121" s="208"/>
      <c r="CF121" s="208"/>
      <c r="CG121" s="208"/>
      <c r="CH121" s="208"/>
      <c r="CI121" s="208"/>
      <c r="CJ121" s="208"/>
      <c r="CK121" s="208"/>
      <c r="CL121" s="208"/>
      <c r="CM121" s="208"/>
      <c r="CN121" s="208"/>
      <c r="CO121" s="208"/>
      <c r="CP121" s="208"/>
      <c r="CQ121" s="208"/>
      <c r="CR121" s="208"/>
      <c r="CS121" s="208"/>
      <c r="CT121" s="208"/>
      <c r="CU121" s="208"/>
      <c r="CV121" s="208"/>
      <c r="CW121" s="208"/>
      <c r="CX121" s="208"/>
      <c r="CY121" s="208"/>
      <c r="CZ121" s="208"/>
      <c r="DA121" s="208"/>
      <c r="DB121" s="208"/>
      <c r="DC121" s="208"/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208"/>
      <c r="EM121" s="208"/>
      <c r="EN121" s="208"/>
      <c r="EO121" s="208"/>
      <c r="EP121" s="208"/>
      <c r="EQ121" s="208"/>
      <c r="ER121" s="208"/>
      <c r="ES121" s="208"/>
      <c r="ET121" s="208"/>
      <c r="EU121" s="208"/>
      <c r="EV121" s="208"/>
      <c r="EW121" s="208"/>
      <c r="EX121" s="208"/>
      <c r="EY121" s="208"/>
      <c r="EZ121" s="208"/>
      <c r="FA121" s="208"/>
      <c r="FB121" s="208"/>
      <c r="FC121" s="208"/>
      <c r="FD121" s="208"/>
      <c r="FE121" s="208"/>
      <c r="FF121" s="208"/>
      <c r="FG121" s="208"/>
      <c r="FH121" s="208"/>
      <c r="FI121" s="208"/>
      <c r="FJ121" s="208"/>
      <c r="FK121" s="208"/>
      <c r="FL121" s="208"/>
      <c r="FM121" s="208"/>
      <c r="FN121" s="208"/>
      <c r="FO121" s="208"/>
      <c r="FP121" s="208"/>
      <c r="FQ121" s="208"/>
      <c r="FR121" s="208"/>
      <c r="FS121" s="208"/>
      <c r="FT121" s="208"/>
      <c r="FU121" s="208"/>
      <c r="FV121" s="208"/>
      <c r="FW121" s="208"/>
      <c r="FX121" s="208"/>
      <c r="FY121" s="208"/>
      <c r="FZ121" s="208"/>
      <c r="GA121" s="208"/>
      <c r="GB121" s="208"/>
      <c r="GC121" s="208"/>
      <c r="GD121" s="208"/>
      <c r="GE121" s="208"/>
      <c r="GF121" s="208"/>
      <c r="GG121" s="208"/>
      <c r="GH121" s="208"/>
      <c r="GI121" s="208"/>
      <c r="GJ121" s="208"/>
      <c r="GK121" s="208"/>
      <c r="GL121" s="208"/>
      <c r="GM121" s="208"/>
      <c r="GN121" s="208"/>
      <c r="GO121" s="208"/>
      <c r="GP121" s="208"/>
      <c r="GQ121" s="208"/>
      <c r="GR121" s="208"/>
      <c r="GS121" s="208"/>
      <c r="GT121" s="208"/>
      <c r="GU121" s="208"/>
      <c r="GV121" s="208"/>
      <c r="GW121" s="208"/>
      <c r="GX121" s="208"/>
      <c r="GY121" s="208"/>
      <c r="GZ121" s="208"/>
      <c r="HA121" s="208"/>
      <c r="HB121" s="208"/>
      <c r="HC121" s="208"/>
      <c r="HD121" s="208"/>
      <c r="HE121" s="208"/>
      <c r="HF121" s="208"/>
      <c r="HG121" s="208"/>
      <c r="HH121" s="208"/>
      <c r="HI121" s="208"/>
      <c r="HJ121" s="208"/>
      <c r="HK121" s="208"/>
      <c r="HL121" s="208"/>
      <c r="HM121" s="208"/>
      <c r="HN121" s="208"/>
      <c r="HO121" s="208"/>
      <c r="HP121" s="208"/>
      <c r="HQ121" s="208"/>
      <c r="HR121" s="208"/>
      <c r="HS121" s="208"/>
      <c r="HT121" s="208"/>
      <c r="HU121" s="208"/>
      <c r="HV121" s="208"/>
      <c r="HW121" s="208"/>
      <c r="HX121" s="208"/>
      <c r="HY121" s="208"/>
      <c r="HZ121" s="208"/>
      <c r="IA121" s="208"/>
      <c r="IB121" s="208"/>
      <c r="IC121" s="208"/>
      <c r="ID121" s="208"/>
      <c r="IE121" s="208"/>
      <c r="IF121" s="208"/>
      <c r="IG121" s="208"/>
      <c r="IH121" s="208"/>
      <c r="II121" s="208"/>
      <c r="IJ121" s="208"/>
      <c r="IK121" s="208"/>
      <c r="IL121" s="208"/>
      <c r="IM121" s="208"/>
      <c r="IN121" s="208"/>
      <c r="IO121" s="208"/>
      <c r="IP121" s="208"/>
      <c r="IQ121" s="208"/>
      <c r="IR121" s="208"/>
      <c r="IS121" s="208"/>
      <c r="IT121" s="208"/>
    </row>
    <row r="122" spans="1:254" s="158" customFormat="1" ht="25.5" x14ac:dyDescent="0.2">
      <c r="A122" s="200" t="s">
        <v>39</v>
      </c>
      <c r="B122" s="216" t="s">
        <v>475</v>
      </c>
      <c r="C122" s="216" t="s">
        <v>224</v>
      </c>
      <c r="D122" s="216" t="s">
        <v>202</v>
      </c>
      <c r="E122" s="216" t="s">
        <v>306</v>
      </c>
      <c r="F122" s="216"/>
      <c r="G122" s="203">
        <f>SUM(G123)</f>
        <v>37900</v>
      </c>
    </row>
    <row r="123" spans="1:254" s="158" customFormat="1" ht="15" x14ac:dyDescent="0.25">
      <c r="A123" s="195" t="s">
        <v>221</v>
      </c>
      <c r="B123" s="207" t="s">
        <v>475</v>
      </c>
      <c r="C123" s="207" t="s">
        <v>224</v>
      </c>
      <c r="D123" s="207" t="s">
        <v>202</v>
      </c>
      <c r="E123" s="207" t="s">
        <v>306</v>
      </c>
      <c r="F123" s="207" t="s">
        <v>222</v>
      </c>
      <c r="G123" s="198">
        <v>37900</v>
      </c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H123" s="208"/>
      <c r="DI123" s="208"/>
      <c r="DJ123" s="208"/>
      <c r="DK123" s="208"/>
      <c r="DL123" s="208"/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B123" s="208"/>
      <c r="EC123" s="208"/>
      <c r="ED123" s="208"/>
      <c r="EE123" s="208"/>
      <c r="EF123" s="208"/>
      <c r="EG123" s="208"/>
      <c r="EH123" s="208"/>
      <c r="EI123" s="208"/>
      <c r="EJ123" s="208"/>
      <c r="EK123" s="208"/>
      <c r="EL123" s="208"/>
      <c r="EM123" s="208"/>
      <c r="EN123" s="208"/>
      <c r="EO123" s="208"/>
      <c r="EP123" s="208"/>
      <c r="EQ123" s="208"/>
      <c r="ER123" s="208"/>
      <c r="ES123" s="208"/>
      <c r="ET123" s="208"/>
      <c r="EU123" s="208"/>
      <c r="EV123" s="208"/>
      <c r="EW123" s="208"/>
      <c r="EX123" s="208"/>
      <c r="EY123" s="208"/>
      <c r="EZ123" s="208"/>
      <c r="FA123" s="208"/>
      <c r="FB123" s="208"/>
      <c r="FC123" s="208"/>
      <c r="FD123" s="208"/>
      <c r="FE123" s="208"/>
      <c r="FF123" s="208"/>
      <c r="FG123" s="208"/>
      <c r="FH123" s="208"/>
      <c r="FI123" s="208"/>
      <c r="FJ123" s="208"/>
      <c r="FK123" s="208"/>
      <c r="FL123" s="208"/>
      <c r="FM123" s="208"/>
      <c r="FN123" s="208"/>
      <c r="FO123" s="208"/>
      <c r="FP123" s="208"/>
      <c r="FQ123" s="208"/>
      <c r="FR123" s="208"/>
      <c r="FS123" s="208"/>
      <c r="FT123" s="208"/>
      <c r="FU123" s="208"/>
      <c r="FV123" s="208"/>
      <c r="FW123" s="208"/>
      <c r="FX123" s="208"/>
      <c r="FY123" s="208"/>
      <c r="FZ123" s="208"/>
      <c r="GA123" s="208"/>
      <c r="GB123" s="208"/>
      <c r="GC123" s="208"/>
      <c r="GD123" s="208"/>
      <c r="GE123" s="208"/>
      <c r="GF123" s="208"/>
      <c r="GG123" s="208"/>
      <c r="GH123" s="208"/>
      <c r="GI123" s="208"/>
      <c r="GJ123" s="208"/>
      <c r="GK123" s="208"/>
      <c r="GL123" s="208"/>
      <c r="GM123" s="208"/>
      <c r="GN123" s="208"/>
      <c r="GO123" s="208"/>
      <c r="GP123" s="208"/>
      <c r="GQ123" s="208"/>
      <c r="GR123" s="208"/>
      <c r="GS123" s="208"/>
      <c r="GT123" s="208"/>
      <c r="GU123" s="208"/>
      <c r="GV123" s="208"/>
      <c r="GW123" s="208"/>
      <c r="GX123" s="208"/>
      <c r="GY123" s="208"/>
      <c r="GZ123" s="208"/>
      <c r="HA123" s="208"/>
      <c r="HB123" s="208"/>
      <c r="HC123" s="208"/>
      <c r="HD123" s="208"/>
      <c r="HE123" s="208"/>
      <c r="HF123" s="208"/>
      <c r="HG123" s="208"/>
      <c r="HH123" s="208"/>
      <c r="HI123" s="208"/>
      <c r="HJ123" s="208"/>
      <c r="HK123" s="208"/>
      <c r="HL123" s="208"/>
      <c r="HM123" s="208"/>
      <c r="HN123" s="208"/>
      <c r="HO123" s="208"/>
      <c r="HP123" s="208"/>
      <c r="HQ123" s="208"/>
      <c r="HR123" s="208"/>
      <c r="HS123" s="208"/>
      <c r="HT123" s="208"/>
      <c r="HU123" s="208"/>
      <c r="HV123" s="208"/>
      <c r="HW123" s="208"/>
      <c r="HX123" s="208"/>
      <c r="HY123" s="208"/>
      <c r="HZ123" s="208"/>
      <c r="IA123" s="208"/>
      <c r="IB123" s="208"/>
      <c r="IC123" s="208"/>
      <c r="ID123" s="208"/>
      <c r="IE123" s="208"/>
      <c r="IF123" s="208"/>
      <c r="IG123" s="208"/>
      <c r="IH123" s="208"/>
      <c r="II123" s="208"/>
      <c r="IJ123" s="208"/>
      <c r="IK123" s="208"/>
      <c r="IL123" s="208"/>
      <c r="IM123" s="208"/>
      <c r="IN123" s="208"/>
      <c r="IO123" s="208"/>
      <c r="IP123" s="208"/>
      <c r="IQ123" s="208"/>
      <c r="IR123" s="208"/>
      <c r="IS123" s="208"/>
      <c r="IT123" s="208"/>
    </row>
    <row r="124" spans="1:254" s="158" customFormat="1" x14ac:dyDescent="0.2">
      <c r="A124" s="200" t="s">
        <v>249</v>
      </c>
      <c r="B124" s="216" t="s">
        <v>475</v>
      </c>
      <c r="C124" s="216" t="s">
        <v>224</v>
      </c>
      <c r="D124" s="216" t="s">
        <v>202</v>
      </c>
      <c r="E124" s="216" t="s">
        <v>250</v>
      </c>
      <c r="F124" s="216"/>
      <c r="G124" s="203">
        <f>SUM(G125)</f>
        <v>500</v>
      </c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199"/>
      <c r="CX124" s="199"/>
      <c r="CY124" s="199"/>
      <c r="CZ124" s="199"/>
      <c r="DA124" s="199"/>
      <c r="DB124" s="199"/>
      <c r="DC124" s="199"/>
      <c r="DD124" s="199"/>
      <c r="DE124" s="199"/>
      <c r="DF124" s="199"/>
      <c r="DG124" s="199"/>
      <c r="DH124" s="199"/>
      <c r="DI124" s="199"/>
      <c r="DJ124" s="199"/>
      <c r="DK124" s="199"/>
      <c r="DL124" s="199"/>
      <c r="DM124" s="199"/>
      <c r="DN124" s="199"/>
      <c r="DO124" s="199"/>
      <c r="DP124" s="199"/>
      <c r="DQ124" s="199"/>
      <c r="DR124" s="199"/>
      <c r="DS124" s="199"/>
      <c r="DT124" s="199"/>
      <c r="DU124" s="199"/>
      <c r="DV124" s="199"/>
      <c r="DW124" s="199"/>
      <c r="DX124" s="199"/>
      <c r="DY124" s="199"/>
      <c r="DZ124" s="199"/>
      <c r="EA124" s="199"/>
      <c r="EB124" s="199"/>
      <c r="EC124" s="199"/>
      <c r="ED124" s="199"/>
      <c r="EE124" s="199"/>
      <c r="EF124" s="199"/>
      <c r="EG124" s="199"/>
      <c r="EH124" s="199"/>
      <c r="EI124" s="199"/>
      <c r="EJ124" s="199"/>
      <c r="EK124" s="199"/>
      <c r="EL124" s="199"/>
      <c r="EM124" s="199"/>
      <c r="EN124" s="199"/>
      <c r="EO124" s="199"/>
      <c r="EP124" s="199"/>
      <c r="EQ124" s="199"/>
      <c r="ER124" s="199"/>
      <c r="ES124" s="199"/>
      <c r="ET124" s="199"/>
      <c r="EU124" s="199"/>
      <c r="EV124" s="199"/>
      <c r="EW124" s="199"/>
      <c r="EX124" s="199"/>
      <c r="EY124" s="199"/>
      <c r="EZ124" s="199"/>
      <c r="FA124" s="199"/>
      <c r="FB124" s="199"/>
      <c r="FC124" s="199"/>
      <c r="FD124" s="199"/>
      <c r="FE124" s="199"/>
      <c r="FF124" s="199"/>
      <c r="FG124" s="199"/>
      <c r="FH124" s="199"/>
      <c r="FI124" s="199"/>
      <c r="FJ124" s="199"/>
      <c r="FK124" s="199"/>
      <c r="FL124" s="199"/>
      <c r="FM124" s="199"/>
      <c r="FN124" s="199"/>
      <c r="FO124" s="199"/>
      <c r="FP124" s="199"/>
      <c r="FQ124" s="199"/>
      <c r="FR124" s="199"/>
      <c r="FS124" s="199"/>
      <c r="FT124" s="199"/>
      <c r="FU124" s="199"/>
      <c r="FV124" s="199"/>
      <c r="FW124" s="199"/>
      <c r="FX124" s="199"/>
      <c r="FY124" s="199"/>
      <c r="FZ124" s="199"/>
      <c r="GA124" s="199"/>
      <c r="GB124" s="199"/>
      <c r="GC124" s="199"/>
      <c r="GD124" s="199"/>
      <c r="GE124" s="199"/>
      <c r="GF124" s="199"/>
      <c r="GG124" s="199"/>
      <c r="GH124" s="199"/>
      <c r="GI124" s="199"/>
      <c r="GJ124" s="199"/>
      <c r="GK124" s="199"/>
      <c r="GL124" s="199"/>
      <c r="GM124" s="199"/>
      <c r="GN124" s="199"/>
      <c r="GO124" s="199"/>
      <c r="GP124" s="199"/>
      <c r="GQ124" s="199"/>
      <c r="GR124" s="199"/>
      <c r="GS124" s="199"/>
      <c r="GT124" s="199"/>
      <c r="GU124" s="199"/>
      <c r="GV124" s="199"/>
      <c r="GW124" s="199"/>
      <c r="GX124" s="199"/>
      <c r="GY124" s="199"/>
      <c r="GZ124" s="199"/>
      <c r="HA124" s="199"/>
      <c r="HB124" s="199"/>
      <c r="HC124" s="199"/>
      <c r="HD124" s="199"/>
      <c r="HE124" s="199"/>
      <c r="HF124" s="199"/>
      <c r="HG124" s="199"/>
      <c r="HH124" s="199"/>
      <c r="HI124" s="199"/>
      <c r="HJ124" s="199"/>
      <c r="HK124" s="199"/>
      <c r="HL124" s="199"/>
      <c r="HM124" s="199"/>
      <c r="HN124" s="199"/>
      <c r="HO124" s="199"/>
      <c r="HP124" s="199"/>
      <c r="HQ124" s="199"/>
      <c r="HR124" s="199"/>
      <c r="HS124" s="199"/>
      <c r="HT124" s="199"/>
      <c r="HU124" s="199"/>
      <c r="HV124" s="199"/>
      <c r="HW124" s="199"/>
      <c r="HX124" s="199"/>
      <c r="HY124" s="199"/>
      <c r="HZ124" s="199"/>
      <c r="IA124" s="199"/>
      <c r="IB124" s="199"/>
      <c r="IC124" s="199"/>
      <c r="ID124" s="199"/>
      <c r="IE124" s="199"/>
      <c r="IF124" s="199"/>
      <c r="IG124" s="199"/>
      <c r="IH124" s="199"/>
      <c r="II124" s="199"/>
      <c r="IJ124" s="199"/>
      <c r="IK124" s="199"/>
      <c r="IL124" s="199"/>
      <c r="IM124" s="199"/>
      <c r="IN124" s="199"/>
      <c r="IO124" s="199"/>
      <c r="IP124" s="199"/>
      <c r="IQ124" s="199"/>
      <c r="IR124" s="199"/>
      <c r="IS124" s="199"/>
      <c r="IT124" s="199"/>
    </row>
    <row r="125" spans="1:254" s="199" customFormat="1" x14ac:dyDescent="0.2">
      <c r="A125" s="195" t="s">
        <v>221</v>
      </c>
      <c r="B125" s="216" t="s">
        <v>475</v>
      </c>
      <c r="C125" s="216" t="s">
        <v>224</v>
      </c>
      <c r="D125" s="216" t="s">
        <v>202</v>
      </c>
      <c r="E125" s="216" t="s">
        <v>250</v>
      </c>
      <c r="F125" s="216" t="s">
        <v>222</v>
      </c>
      <c r="G125" s="203">
        <v>500</v>
      </c>
    </row>
    <row r="126" spans="1:254" ht="15" x14ac:dyDescent="0.25">
      <c r="A126" s="190" t="s">
        <v>257</v>
      </c>
      <c r="B126" s="205" t="s">
        <v>475</v>
      </c>
      <c r="C126" s="186" t="s">
        <v>224</v>
      </c>
      <c r="D126" s="186" t="s">
        <v>202</v>
      </c>
      <c r="E126" s="205" t="s">
        <v>258</v>
      </c>
      <c r="F126" s="186"/>
      <c r="G126" s="188">
        <f>SUM(G127+G130+G131)</f>
        <v>38617.980000000003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3"/>
      <c r="CW126" s="213"/>
      <c r="CX126" s="213"/>
      <c r="CY126" s="213"/>
      <c r="CZ126" s="213"/>
      <c r="DA126" s="213"/>
      <c r="DB126" s="213"/>
      <c r="DC126" s="213"/>
      <c r="DD126" s="213"/>
      <c r="DE126" s="213"/>
      <c r="DF126" s="213"/>
      <c r="DG126" s="213"/>
      <c r="DH126" s="213"/>
      <c r="DI126" s="213"/>
      <c r="DJ126" s="213"/>
      <c r="DK126" s="213"/>
      <c r="DL126" s="213"/>
      <c r="DM126" s="213"/>
      <c r="DN126" s="213"/>
      <c r="DO126" s="213"/>
      <c r="DP126" s="213"/>
      <c r="DQ126" s="213"/>
      <c r="DR126" s="213"/>
      <c r="DS126" s="213"/>
      <c r="DT126" s="213"/>
      <c r="DU126" s="213"/>
      <c r="DV126" s="213"/>
      <c r="DW126" s="213"/>
      <c r="DX126" s="213"/>
      <c r="DY126" s="213"/>
      <c r="DZ126" s="213"/>
      <c r="EA126" s="213"/>
      <c r="EB126" s="213"/>
      <c r="EC126" s="213"/>
      <c r="ED126" s="213"/>
      <c r="EE126" s="213"/>
      <c r="EF126" s="213"/>
      <c r="EG126" s="213"/>
      <c r="EH126" s="213"/>
      <c r="EI126" s="213"/>
      <c r="EJ126" s="213"/>
      <c r="EK126" s="213"/>
      <c r="EL126" s="213"/>
      <c r="EM126" s="213"/>
      <c r="EN126" s="213"/>
      <c r="EO126" s="213"/>
      <c r="EP126" s="213"/>
      <c r="EQ126" s="213"/>
      <c r="ER126" s="213"/>
      <c r="ES126" s="213"/>
      <c r="ET126" s="213"/>
      <c r="EU126" s="213"/>
      <c r="EV126" s="213"/>
      <c r="EW126" s="213"/>
      <c r="EX126" s="213"/>
      <c r="EY126" s="213"/>
      <c r="EZ126" s="213"/>
      <c r="FA126" s="213"/>
      <c r="FB126" s="213"/>
      <c r="FC126" s="213"/>
      <c r="FD126" s="213"/>
      <c r="FE126" s="213"/>
      <c r="FF126" s="213"/>
      <c r="FG126" s="213"/>
      <c r="FH126" s="213"/>
      <c r="FI126" s="213"/>
      <c r="FJ126" s="213"/>
      <c r="FK126" s="213"/>
      <c r="FL126" s="213"/>
      <c r="FM126" s="213"/>
      <c r="FN126" s="213"/>
      <c r="FO126" s="213"/>
      <c r="FP126" s="213"/>
      <c r="FQ126" s="213"/>
      <c r="FR126" s="213"/>
      <c r="FS126" s="213"/>
      <c r="FT126" s="213"/>
      <c r="FU126" s="213"/>
      <c r="FV126" s="213"/>
      <c r="FW126" s="213"/>
      <c r="FX126" s="213"/>
      <c r="FY126" s="213"/>
      <c r="FZ126" s="213"/>
      <c r="GA126" s="213"/>
      <c r="GB126" s="213"/>
      <c r="GC126" s="213"/>
      <c r="GD126" s="213"/>
      <c r="GE126" s="213"/>
      <c r="GF126" s="213"/>
      <c r="GG126" s="213"/>
      <c r="GH126" s="213"/>
      <c r="GI126" s="213"/>
      <c r="GJ126" s="213"/>
      <c r="GK126" s="213"/>
      <c r="GL126" s="213"/>
      <c r="GM126" s="213"/>
      <c r="GN126" s="213"/>
      <c r="GO126" s="213"/>
      <c r="GP126" s="213"/>
      <c r="GQ126" s="213"/>
      <c r="GR126" s="213"/>
      <c r="GS126" s="213"/>
      <c r="GT126" s="213"/>
      <c r="GU126" s="213"/>
      <c r="GV126" s="213"/>
      <c r="GW126" s="213"/>
      <c r="GX126" s="213"/>
      <c r="GY126" s="213"/>
      <c r="GZ126" s="213"/>
      <c r="HA126" s="213"/>
      <c r="HB126" s="213"/>
      <c r="HC126" s="213"/>
      <c r="HD126" s="213"/>
      <c r="HE126" s="213"/>
      <c r="HF126" s="213"/>
      <c r="HG126" s="213"/>
      <c r="HH126" s="213"/>
      <c r="HI126" s="213"/>
      <c r="HJ126" s="213"/>
      <c r="HK126" s="213"/>
      <c r="HL126" s="213"/>
      <c r="HM126" s="213"/>
      <c r="HN126" s="213"/>
      <c r="HO126" s="213"/>
      <c r="HP126" s="213"/>
      <c r="HQ126" s="213"/>
      <c r="HR126" s="213"/>
      <c r="HS126" s="213"/>
      <c r="HT126" s="213"/>
      <c r="HU126" s="213"/>
      <c r="HV126" s="213"/>
      <c r="HW126" s="213"/>
      <c r="HX126" s="213"/>
      <c r="HY126" s="213"/>
      <c r="HZ126" s="213"/>
      <c r="IA126" s="213"/>
      <c r="IB126" s="213"/>
      <c r="IC126" s="213"/>
      <c r="ID126" s="213"/>
      <c r="IE126" s="213"/>
      <c r="IF126" s="213"/>
      <c r="IG126" s="213"/>
      <c r="IH126" s="213"/>
      <c r="II126" s="213"/>
      <c r="IJ126" s="213"/>
      <c r="IK126" s="213"/>
      <c r="IL126" s="213"/>
      <c r="IM126" s="213"/>
      <c r="IN126" s="213"/>
      <c r="IO126" s="213"/>
      <c r="IP126" s="213"/>
      <c r="IQ126" s="213"/>
      <c r="IR126" s="213"/>
      <c r="IS126" s="213"/>
      <c r="IT126" s="213"/>
    </row>
    <row r="127" spans="1:254" ht="25.5" x14ac:dyDescent="0.2">
      <c r="A127" s="200" t="s">
        <v>502</v>
      </c>
      <c r="B127" s="201" t="s">
        <v>475</v>
      </c>
      <c r="C127" s="202" t="s">
        <v>224</v>
      </c>
      <c r="D127" s="202" t="s">
        <v>202</v>
      </c>
      <c r="E127" s="202" t="s">
        <v>308</v>
      </c>
      <c r="F127" s="202"/>
      <c r="G127" s="203">
        <f>SUM(G128+G129)</f>
        <v>2941.87</v>
      </c>
    </row>
    <row r="128" spans="1:254" s="213" customFormat="1" ht="26.25" x14ac:dyDescent="0.25">
      <c r="A128" s="195" t="s">
        <v>477</v>
      </c>
      <c r="B128" s="201" t="s">
        <v>475</v>
      </c>
      <c r="C128" s="202" t="s">
        <v>224</v>
      </c>
      <c r="D128" s="202" t="s">
        <v>202</v>
      </c>
      <c r="E128" s="202" t="s">
        <v>308</v>
      </c>
      <c r="F128" s="197" t="s">
        <v>213</v>
      </c>
      <c r="G128" s="198">
        <v>754</v>
      </c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7"/>
      <c r="DG128" s="167"/>
      <c r="DH128" s="167"/>
      <c r="DI128" s="167"/>
      <c r="DJ128" s="167"/>
      <c r="DK128" s="167"/>
      <c r="DL128" s="167"/>
      <c r="DM128" s="167"/>
      <c r="DN128" s="167"/>
      <c r="DO128" s="167"/>
      <c r="DP128" s="167"/>
      <c r="DQ128" s="167"/>
      <c r="DR128" s="167"/>
      <c r="DS128" s="167"/>
      <c r="DT128" s="167"/>
      <c r="DU128" s="167"/>
      <c r="DV128" s="167"/>
      <c r="DW128" s="167"/>
      <c r="DX128" s="167"/>
      <c r="DY128" s="167"/>
      <c r="DZ128" s="167"/>
      <c r="EA128" s="167"/>
      <c r="EB128" s="167"/>
      <c r="EC128" s="167"/>
      <c r="ED128" s="167"/>
      <c r="EE128" s="167"/>
      <c r="EF128" s="167"/>
      <c r="EG128" s="167"/>
      <c r="EH128" s="167"/>
      <c r="EI128" s="167"/>
      <c r="EJ128" s="167"/>
      <c r="EK128" s="167"/>
      <c r="EL128" s="167"/>
      <c r="EM128" s="167"/>
      <c r="EN128" s="167"/>
      <c r="EO128" s="167"/>
      <c r="EP128" s="167"/>
      <c r="EQ128" s="167"/>
      <c r="ER128" s="167"/>
      <c r="ES128" s="167"/>
      <c r="ET128" s="167"/>
      <c r="EU128" s="167"/>
      <c r="EV128" s="167"/>
      <c r="EW128" s="167"/>
      <c r="EX128" s="167"/>
      <c r="EY128" s="167"/>
      <c r="EZ128" s="167"/>
      <c r="FA128" s="167"/>
      <c r="FB128" s="167"/>
      <c r="FC128" s="167"/>
      <c r="FD128" s="167"/>
      <c r="FE128" s="167"/>
      <c r="FF128" s="167"/>
      <c r="FG128" s="167"/>
      <c r="FH128" s="167"/>
      <c r="FI128" s="167"/>
      <c r="FJ128" s="167"/>
      <c r="FK128" s="167"/>
      <c r="FL128" s="167"/>
      <c r="FM128" s="167"/>
      <c r="FN128" s="167"/>
      <c r="FO128" s="167"/>
      <c r="FP128" s="167"/>
      <c r="FQ128" s="167"/>
      <c r="FR128" s="167"/>
      <c r="FS128" s="167"/>
      <c r="FT128" s="167"/>
      <c r="FU128" s="167"/>
      <c r="FV128" s="167"/>
      <c r="FW128" s="167"/>
      <c r="FX128" s="167"/>
      <c r="FY128" s="167"/>
      <c r="FZ128" s="167"/>
      <c r="GA128" s="167"/>
      <c r="GB128" s="167"/>
      <c r="GC128" s="167"/>
      <c r="GD128" s="167"/>
      <c r="GE128" s="167"/>
      <c r="GF128" s="167"/>
      <c r="GG128" s="167"/>
      <c r="GH128" s="167"/>
      <c r="GI128" s="167"/>
      <c r="GJ128" s="167"/>
      <c r="GK128" s="167"/>
      <c r="GL128" s="167"/>
      <c r="GM128" s="167"/>
      <c r="GN128" s="167"/>
      <c r="GO128" s="167"/>
      <c r="GP128" s="167"/>
      <c r="GQ128" s="167"/>
      <c r="GR128" s="167"/>
      <c r="GS128" s="167"/>
      <c r="GT128" s="167"/>
      <c r="GU128" s="167"/>
      <c r="GV128" s="167"/>
      <c r="GW128" s="167"/>
      <c r="GX128" s="167"/>
      <c r="GY128" s="167"/>
      <c r="GZ128" s="167"/>
      <c r="HA128" s="167"/>
      <c r="HB128" s="167"/>
      <c r="HC128" s="167"/>
      <c r="HD128" s="167"/>
      <c r="HE128" s="167"/>
      <c r="HF128" s="167"/>
      <c r="HG128" s="167"/>
      <c r="HH128" s="167"/>
      <c r="HI128" s="167"/>
      <c r="HJ128" s="167"/>
      <c r="HK128" s="167"/>
      <c r="HL128" s="167"/>
      <c r="HM128" s="167"/>
      <c r="HN128" s="167"/>
      <c r="HO128" s="167"/>
      <c r="HP128" s="167"/>
      <c r="HQ128" s="167"/>
      <c r="HR128" s="167"/>
      <c r="HS128" s="167"/>
      <c r="HT128" s="167"/>
      <c r="HU128" s="167"/>
      <c r="HV128" s="167"/>
      <c r="HW128" s="167"/>
      <c r="HX128" s="167"/>
      <c r="HY128" s="167"/>
      <c r="HZ128" s="167"/>
      <c r="IA128" s="167"/>
      <c r="IB128" s="167"/>
      <c r="IC128" s="167"/>
      <c r="ID128" s="167"/>
      <c r="IE128" s="167"/>
      <c r="IF128" s="167"/>
      <c r="IG128" s="167"/>
      <c r="IH128" s="167"/>
      <c r="II128" s="167"/>
      <c r="IJ128" s="167"/>
      <c r="IK128" s="167"/>
      <c r="IL128" s="167"/>
      <c r="IM128" s="167"/>
      <c r="IN128" s="167"/>
      <c r="IO128" s="167"/>
      <c r="IP128" s="167"/>
      <c r="IQ128" s="167"/>
      <c r="IR128" s="167"/>
      <c r="IS128" s="167"/>
      <c r="IT128" s="167"/>
    </row>
    <row r="129" spans="1:254" s="213" customFormat="1" ht="26.25" x14ac:dyDescent="0.25">
      <c r="A129" s="195" t="s">
        <v>501</v>
      </c>
      <c r="B129" s="201" t="s">
        <v>475</v>
      </c>
      <c r="C129" s="202" t="s">
        <v>224</v>
      </c>
      <c r="D129" s="202" t="s">
        <v>202</v>
      </c>
      <c r="E129" s="202" t="s">
        <v>308</v>
      </c>
      <c r="F129" s="197" t="s">
        <v>304</v>
      </c>
      <c r="G129" s="198">
        <v>2187.87</v>
      </c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7"/>
      <c r="BX129" s="167"/>
      <c r="BY129" s="167"/>
      <c r="BZ129" s="167"/>
      <c r="CA129" s="167"/>
      <c r="CB129" s="167"/>
      <c r="CC129" s="167"/>
      <c r="CD129" s="167"/>
      <c r="CE129" s="167"/>
      <c r="CF129" s="167"/>
      <c r="CG129" s="167"/>
      <c r="CH129" s="167"/>
      <c r="CI129" s="167"/>
      <c r="CJ129" s="167"/>
      <c r="CK129" s="167"/>
      <c r="CL129" s="167"/>
      <c r="CM129" s="167"/>
      <c r="CN129" s="167"/>
      <c r="CO129" s="167"/>
      <c r="CP129" s="167"/>
      <c r="CQ129" s="167"/>
      <c r="CR129" s="167"/>
      <c r="CS129" s="167"/>
      <c r="CT129" s="167"/>
      <c r="CU129" s="167"/>
      <c r="CV129" s="167"/>
      <c r="CW129" s="167"/>
      <c r="CX129" s="167"/>
      <c r="CY129" s="167"/>
      <c r="CZ129" s="167"/>
      <c r="DA129" s="167"/>
      <c r="DB129" s="167"/>
      <c r="DC129" s="167"/>
      <c r="DD129" s="167"/>
      <c r="DE129" s="167"/>
      <c r="DF129" s="167"/>
      <c r="DG129" s="167"/>
      <c r="DH129" s="167"/>
      <c r="DI129" s="167"/>
      <c r="DJ129" s="167"/>
      <c r="DK129" s="167"/>
      <c r="DL129" s="167"/>
      <c r="DM129" s="167"/>
      <c r="DN129" s="167"/>
      <c r="DO129" s="167"/>
      <c r="DP129" s="167"/>
      <c r="DQ129" s="167"/>
      <c r="DR129" s="167"/>
      <c r="DS129" s="167"/>
      <c r="DT129" s="167"/>
      <c r="DU129" s="167"/>
      <c r="DV129" s="167"/>
      <c r="DW129" s="167"/>
      <c r="DX129" s="167"/>
      <c r="DY129" s="167"/>
      <c r="DZ129" s="167"/>
      <c r="EA129" s="167"/>
      <c r="EB129" s="167"/>
      <c r="EC129" s="167"/>
      <c r="ED129" s="167"/>
      <c r="EE129" s="167"/>
      <c r="EF129" s="167"/>
      <c r="EG129" s="167"/>
      <c r="EH129" s="167"/>
      <c r="EI129" s="167"/>
      <c r="EJ129" s="167"/>
      <c r="EK129" s="167"/>
      <c r="EL129" s="167"/>
      <c r="EM129" s="167"/>
      <c r="EN129" s="167"/>
      <c r="EO129" s="167"/>
      <c r="EP129" s="167"/>
      <c r="EQ129" s="167"/>
      <c r="ER129" s="167"/>
      <c r="ES129" s="167"/>
      <c r="ET129" s="167"/>
      <c r="EU129" s="167"/>
      <c r="EV129" s="167"/>
      <c r="EW129" s="167"/>
      <c r="EX129" s="167"/>
      <c r="EY129" s="167"/>
      <c r="EZ129" s="167"/>
      <c r="FA129" s="167"/>
      <c r="FB129" s="167"/>
      <c r="FC129" s="167"/>
      <c r="FD129" s="167"/>
      <c r="FE129" s="167"/>
      <c r="FF129" s="167"/>
      <c r="FG129" s="167"/>
      <c r="FH129" s="167"/>
      <c r="FI129" s="167"/>
      <c r="FJ129" s="167"/>
      <c r="FK129" s="167"/>
      <c r="FL129" s="167"/>
      <c r="FM129" s="167"/>
      <c r="FN129" s="167"/>
      <c r="FO129" s="167"/>
      <c r="FP129" s="167"/>
      <c r="FQ129" s="167"/>
      <c r="FR129" s="167"/>
      <c r="FS129" s="167"/>
      <c r="FT129" s="167"/>
      <c r="FU129" s="167"/>
      <c r="FV129" s="167"/>
      <c r="FW129" s="167"/>
      <c r="FX129" s="167"/>
      <c r="FY129" s="167"/>
      <c r="FZ129" s="167"/>
      <c r="GA129" s="167"/>
      <c r="GB129" s="167"/>
      <c r="GC129" s="167"/>
      <c r="GD129" s="167"/>
      <c r="GE129" s="167"/>
      <c r="GF129" s="167"/>
      <c r="GG129" s="167"/>
      <c r="GH129" s="167"/>
      <c r="GI129" s="167"/>
      <c r="GJ129" s="167"/>
      <c r="GK129" s="167"/>
      <c r="GL129" s="167"/>
      <c r="GM129" s="167"/>
      <c r="GN129" s="167"/>
      <c r="GO129" s="167"/>
      <c r="GP129" s="167"/>
      <c r="GQ129" s="167"/>
      <c r="GR129" s="167"/>
      <c r="GS129" s="167"/>
      <c r="GT129" s="167"/>
      <c r="GU129" s="167"/>
      <c r="GV129" s="167"/>
      <c r="GW129" s="167"/>
      <c r="GX129" s="167"/>
      <c r="GY129" s="167"/>
      <c r="GZ129" s="167"/>
      <c r="HA129" s="167"/>
      <c r="HB129" s="167"/>
      <c r="HC129" s="167"/>
      <c r="HD129" s="167"/>
      <c r="HE129" s="167"/>
      <c r="HF129" s="167"/>
      <c r="HG129" s="167"/>
      <c r="HH129" s="167"/>
      <c r="HI129" s="167"/>
      <c r="HJ129" s="167"/>
      <c r="HK129" s="167"/>
      <c r="HL129" s="167"/>
      <c r="HM129" s="167"/>
      <c r="HN129" s="167"/>
      <c r="HO129" s="167"/>
      <c r="HP129" s="167"/>
      <c r="HQ129" s="167"/>
      <c r="HR129" s="167"/>
      <c r="HS129" s="167"/>
      <c r="HT129" s="167"/>
      <c r="HU129" s="167"/>
      <c r="HV129" s="167"/>
      <c r="HW129" s="167"/>
      <c r="HX129" s="167"/>
      <c r="HY129" s="167"/>
      <c r="HZ129" s="167"/>
      <c r="IA129" s="167"/>
      <c r="IB129" s="167"/>
      <c r="IC129" s="167"/>
      <c r="ID129" s="167"/>
      <c r="IE129" s="167"/>
      <c r="IF129" s="167"/>
      <c r="IG129" s="167"/>
      <c r="IH129" s="167"/>
      <c r="II129" s="167"/>
      <c r="IJ129" s="167"/>
      <c r="IK129" s="167"/>
      <c r="IL129" s="167"/>
      <c r="IM129" s="167"/>
      <c r="IN129" s="167"/>
      <c r="IO129" s="167"/>
      <c r="IP129" s="167"/>
      <c r="IQ129" s="167"/>
      <c r="IR129" s="167"/>
      <c r="IS129" s="167"/>
      <c r="IT129" s="167"/>
    </row>
    <row r="130" spans="1:254" s="213" customFormat="1" ht="39" x14ac:dyDescent="0.25">
      <c r="A130" s="195" t="s">
        <v>455</v>
      </c>
      <c r="B130" s="201" t="s">
        <v>475</v>
      </c>
      <c r="C130" s="202" t="s">
        <v>224</v>
      </c>
      <c r="D130" s="202" t="s">
        <v>202</v>
      </c>
      <c r="E130" s="202" t="s">
        <v>452</v>
      </c>
      <c r="F130" s="197" t="s">
        <v>304</v>
      </c>
      <c r="G130" s="198">
        <v>1783.81</v>
      </c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  <c r="DB130" s="167"/>
      <c r="DC130" s="167"/>
      <c r="DD130" s="167"/>
      <c r="DE130" s="167"/>
      <c r="DF130" s="167"/>
      <c r="DG130" s="167"/>
      <c r="DH130" s="167"/>
      <c r="DI130" s="167"/>
      <c r="DJ130" s="167"/>
      <c r="DK130" s="167"/>
      <c r="DL130" s="167"/>
      <c r="DM130" s="167"/>
      <c r="DN130" s="167"/>
      <c r="DO130" s="167"/>
      <c r="DP130" s="167"/>
      <c r="DQ130" s="167"/>
      <c r="DR130" s="167"/>
      <c r="DS130" s="167"/>
      <c r="DT130" s="167"/>
      <c r="DU130" s="167"/>
      <c r="DV130" s="167"/>
      <c r="DW130" s="167"/>
      <c r="DX130" s="167"/>
      <c r="DY130" s="167"/>
      <c r="DZ130" s="167"/>
      <c r="EA130" s="167"/>
      <c r="EB130" s="167"/>
      <c r="EC130" s="167"/>
      <c r="ED130" s="167"/>
      <c r="EE130" s="167"/>
      <c r="EF130" s="167"/>
      <c r="EG130" s="167"/>
      <c r="EH130" s="167"/>
      <c r="EI130" s="167"/>
      <c r="EJ130" s="167"/>
      <c r="EK130" s="167"/>
      <c r="EL130" s="167"/>
      <c r="EM130" s="167"/>
      <c r="EN130" s="167"/>
      <c r="EO130" s="167"/>
      <c r="EP130" s="167"/>
      <c r="EQ130" s="167"/>
      <c r="ER130" s="167"/>
      <c r="ES130" s="167"/>
      <c r="ET130" s="167"/>
      <c r="EU130" s="167"/>
      <c r="EV130" s="167"/>
      <c r="EW130" s="167"/>
      <c r="EX130" s="167"/>
      <c r="EY130" s="167"/>
      <c r="EZ130" s="167"/>
      <c r="FA130" s="167"/>
      <c r="FB130" s="167"/>
      <c r="FC130" s="167"/>
      <c r="FD130" s="167"/>
      <c r="FE130" s="167"/>
      <c r="FF130" s="167"/>
      <c r="FG130" s="167"/>
      <c r="FH130" s="167"/>
      <c r="FI130" s="167"/>
      <c r="FJ130" s="167"/>
      <c r="FK130" s="167"/>
      <c r="FL130" s="167"/>
      <c r="FM130" s="167"/>
      <c r="FN130" s="167"/>
      <c r="FO130" s="167"/>
      <c r="FP130" s="167"/>
      <c r="FQ130" s="167"/>
      <c r="FR130" s="167"/>
      <c r="FS130" s="167"/>
      <c r="FT130" s="167"/>
      <c r="FU130" s="167"/>
      <c r="FV130" s="167"/>
      <c r="FW130" s="167"/>
      <c r="FX130" s="167"/>
      <c r="FY130" s="167"/>
      <c r="FZ130" s="167"/>
      <c r="GA130" s="167"/>
      <c r="GB130" s="167"/>
      <c r="GC130" s="167"/>
      <c r="GD130" s="167"/>
      <c r="GE130" s="167"/>
      <c r="GF130" s="167"/>
      <c r="GG130" s="167"/>
      <c r="GH130" s="167"/>
      <c r="GI130" s="167"/>
      <c r="GJ130" s="167"/>
      <c r="GK130" s="167"/>
      <c r="GL130" s="167"/>
      <c r="GM130" s="167"/>
      <c r="GN130" s="167"/>
      <c r="GO130" s="167"/>
      <c r="GP130" s="167"/>
      <c r="GQ130" s="167"/>
      <c r="GR130" s="167"/>
      <c r="GS130" s="167"/>
      <c r="GT130" s="167"/>
      <c r="GU130" s="167"/>
      <c r="GV130" s="167"/>
      <c r="GW130" s="167"/>
      <c r="GX130" s="167"/>
      <c r="GY130" s="167"/>
      <c r="GZ130" s="167"/>
      <c r="HA130" s="167"/>
      <c r="HB130" s="167"/>
      <c r="HC130" s="167"/>
      <c r="HD130" s="167"/>
      <c r="HE130" s="167"/>
      <c r="HF130" s="167"/>
      <c r="HG130" s="167"/>
      <c r="HH130" s="167"/>
      <c r="HI130" s="167"/>
      <c r="HJ130" s="167"/>
      <c r="HK130" s="167"/>
      <c r="HL130" s="167"/>
      <c r="HM130" s="167"/>
      <c r="HN130" s="167"/>
      <c r="HO130" s="167"/>
      <c r="HP130" s="167"/>
      <c r="HQ130" s="167"/>
      <c r="HR130" s="167"/>
      <c r="HS130" s="167"/>
      <c r="HT130" s="167"/>
      <c r="HU130" s="167"/>
      <c r="HV130" s="167"/>
      <c r="HW130" s="167"/>
      <c r="HX130" s="167"/>
      <c r="HY130" s="167"/>
      <c r="HZ130" s="167"/>
      <c r="IA130" s="167"/>
      <c r="IB130" s="167"/>
      <c r="IC130" s="167"/>
      <c r="ID130" s="167"/>
      <c r="IE130" s="167"/>
      <c r="IF130" s="167"/>
      <c r="IG130" s="167"/>
      <c r="IH130" s="167"/>
      <c r="II130" s="167"/>
      <c r="IJ130" s="167"/>
      <c r="IK130" s="167"/>
      <c r="IL130" s="167"/>
      <c r="IM130" s="167"/>
      <c r="IN130" s="167"/>
      <c r="IO130" s="167"/>
      <c r="IP130" s="167"/>
      <c r="IQ130" s="167"/>
      <c r="IR130" s="167"/>
      <c r="IS130" s="167"/>
      <c r="IT130" s="167"/>
    </row>
    <row r="131" spans="1:254" s="213" customFormat="1" ht="39" x14ac:dyDescent="0.25">
      <c r="A131" s="195" t="s">
        <v>455</v>
      </c>
      <c r="B131" s="201" t="s">
        <v>475</v>
      </c>
      <c r="C131" s="202" t="s">
        <v>224</v>
      </c>
      <c r="D131" s="202" t="s">
        <v>202</v>
      </c>
      <c r="E131" s="202" t="s">
        <v>452</v>
      </c>
      <c r="F131" s="197" t="s">
        <v>304</v>
      </c>
      <c r="G131" s="198">
        <v>33892.300000000003</v>
      </c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7"/>
      <c r="CU131" s="167"/>
      <c r="CV131" s="167"/>
      <c r="CW131" s="167"/>
      <c r="CX131" s="167"/>
      <c r="CY131" s="167"/>
      <c r="CZ131" s="167"/>
      <c r="DA131" s="167"/>
      <c r="DB131" s="167"/>
      <c r="DC131" s="167"/>
      <c r="DD131" s="167"/>
      <c r="DE131" s="167"/>
      <c r="DF131" s="167"/>
      <c r="DG131" s="167"/>
      <c r="DH131" s="167"/>
      <c r="DI131" s="167"/>
      <c r="DJ131" s="167"/>
      <c r="DK131" s="167"/>
      <c r="DL131" s="167"/>
      <c r="DM131" s="167"/>
      <c r="DN131" s="167"/>
      <c r="DO131" s="167"/>
      <c r="DP131" s="167"/>
      <c r="DQ131" s="167"/>
      <c r="DR131" s="167"/>
      <c r="DS131" s="167"/>
      <c r="DT131" s="167"/>
      <c r="DU131" s="167"/>
      <c r="DV131" s="167"/>
      <c r="DW131" s="167"/>
      <c r="DX131" s="167"/>
      <c r="DY131" s="167"/>
      <c r="DZ131" s="167"/>
      <c r="EA131" s="167"/>
      <c r="EB131" s="167"/>
      <c r="EC131" s="167"/>
      <c r="ED131" s="167"/>
      <c r="EE131" s="167"/>
      <c r="EF131" s="167"/>
      <c r="EG131" s="167"/>
      <c r="EH131" s="167"/>
      <c r="EI131" s="167"/>
      <c r="EJ131" s="167"/>
      <c r="EK131" s="167"/>
      <c r="EL131" s="167"/>
      <c r="EM131" s="167"/>
      <c r="EN131" s="167"/>
      <c r="EO131" s="167"/>
      <c r="EP131" s="167"/>
      <c r="EQ131" s="167"/>
      <c r="ER131" s="167"/>
      <c r="ES131" s="167"/>
      <c r="ET131" s="167"/>
      <c r="EU131" s="167"/>
      <c r="EV131" s="167"/>
      <c r="EW131" s="167"/>
      <c r="EX131" s="167"/>
      <c r="EY131" s="167"/>
      <c r="EZ131" s="167"/>
      <c r="FA131" s="167"/>
      <c r="FB131" s="167"/>
      <c r="FC131" s="167"/>
      <c r="FD131" s="167"/>
      <c r="FE131" s="167"/>
      <c r="FF131" s="167"/>
      <c r="FG131" s="167"/>
      <c r="FH131" s="167"/>
      <c r="FI131" s="167"/>
      <c r="FJ131" s="167"/>
      <c r="FK131" s="167"/>
      <c r="FL131" s="167"/>
      <c r="FM131" s="167"/>
      <c r="FN131" s="167"/>
      <c r="FO131" s="167"/>
      <c r="FP131" s="167"/>
      <c r="FQ131" s="167"/>
      <c r="FR131" s="167"/>
      <c r="FS131" s="167"/>
      <c r="FT131" s="167"/>
      <c r="FU131" s="167"/>
      <c r="FV131" s="167"/>
      <c r="FW131" s="167"/>
      <c r="FX131" s="167"/>
      <c r="FY131" s="167"/>
      <c r="FZ131" s="167"/>
      <c r="GA131" s="167"/>
      <c r="GB131" s="167"/>
      <c r="GC131" s="167"/>
      <c r="GD131" s="167"/>
      <c r="GE131" s="167"/>
      <c r="GF131" s="167"/>
      <c r="GG131" s="167"/>
      <c r="GH131" s="167"/>
      <c r="GI131" s="167"/>
      <c r="GJ131" s="167"/>
      <c r="GK131" s="167"/>
      <c r="GL131" s="167"/>
      <c r="GM131" s="167"/>
      <c r="GN131" s="167"/>
      <c r="GO131" s="167"/>
      <c r="GP131" s="167"/>
      <c r="GQ131" s="167"/>
      <c r="GR131" s="167"/>
      <c r="GS131" s="167"/>
      <c r="GT131" s="167"/>
      <c r="GU131" s="167"/>
      <c r="GV131" s="167"/>
      <c r="GW131" s="167"/>
      <c r="GX131" s="167"/>
      <c r="GY131" s="167"/>
      <c r="GZ131" s="167"/>
      <c r="HA131" s="167"/>
      <c r="HB131" s="167"/>
      <c r="HC131" s="167"/>
      <c r="HD131" s="167"/>
      <c r="HE131" s="167"/>
      <c r="HF131" s="167"/>
      <c r="HG131" s="167"/>
      <c r="HH131" s="167"/>
      <c r="HI131" s="167"/>
      <c r="HJ131" s="167"/>
      <c r="HK131" s="167"/>
      <c r="HL131" s="167"/>
      <c r="HM131" s="167"/>
      <c r="HN131" s="167"/>
      <c r="HO131" s="167"/>
      <c r="HP131" s="167"/>
      <c r="HQ131" s="167"/>
      <c r="HR131" s="167"/>
      <c r="HS131" s="167"/>
      <c r="HT131" s="167"/>
      <c r="HU131" s="167"/>
      <c r="HV131" s="167"/>
      <c r="HW131" s="167"/>
      <c r="HX131" s="167"/>
      <c r="HY131" s="167"/>
      <c r="HZ131" s="167"/>
      <c r="IA131" s="167"/>
      <c r="IB131" s="167"/>
      <c r="IC131" s="167"/>
      <c r="ID131" s="167"/>
      <c r="IE131" s="167"/>
      <c r="IF131" s="167"/>
      <c r="IG131" s="167"/>
      <c r="IH131" s="167"/>
      <c r="II131" s="167"/>
      <c r="IJ131" s="167"/>
      <c r="IK131" s="167"/>
      <c r="IL131" s="167"/>
      <c r="IM131" s="167"/>
      <c r="IN131" s="167"/>
      <c r="IO131" s="167"/>
      <c r="IP131" s="167"/>
      <c r="IQ131" s="167"/>
      <c r="IR131" s="167"/>
      <c r="IS131" s="167"/>
      <c r="IT131" s="167"/>
    </row>
    <row r="132" spans="1:254" s="199" customFormat="1" ht="15" x14ac:dyDescent="0.25">
      <c r="A132" s="236" t="s">
        <v>309</v>
      </c>
      <c r="B132" s="237" t="s">
        <v>475</v>
      </c>
      <c r="C132" s="237" t="s">
        <v>224</v>
      </c>
      <c r="D132" s="237" t="s">
        <v>209</v>
      </c>
      <c r="E132" s="237"/>
      <c r="F132" s="237"/>
      <c r="G132" s="238">
        <f>SUM(G142+G137+G135+G154+G133)</f>
        <v>138634.25</v>
      </c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  <c r="CV132" s="180"/>
      <c r="CW132" s="180"/>
      <c r="CX132" s="180"/>
      <c r="CY132" s="180"/>
      <c r="CZ132" s="180"/>
      <c r="DA132" s="180"/>
      <c r="DB132" s="180"/>
      <c r="DC132" s="180"/>
      <c r="DD132" s="180"/>
      <c r="DE132" s="180"/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  <c r="DQ132" s="180"/>
      <c r="DR132" s="180"/>
      <c r="DS132" s="180"/>
      <c r="DT132" s="180"/>
      <c r="DU132" s="180"/>
      <c r="DV132" s="180"/>
      <c r="DW132" s="180"/>
      <c r="DX132" s="180"/>
      <c r="DY132" s="180"/>
      <c r="DZ132" s="180"/>
      <c r="EA132" s="180"/>
      <c r="EB132" s="180"/>
      <c r="EC132" s="180"/>
      <c r="ED132" s="180"/>
      <c r="EE132" s="180"/>
      <c r="EF132" s="180"/>
      <c r="EG132" s="180"/>
      <c r="EH132" s="180"/>
      <c r="EI132" s="180"/>
      <c r="EJ132" s="180"/>
      <c r="EK132" s="180"/>
      <c r="EL132" s="180"/>
      <c r="EM132" s="180"/>
      <c r="EN132" s="180"/>
      <c r="EO132" s="180"/>
      <c r="EP132" s="180"/>
      <c r="EQ132" s="180"/>
      <c r="ER132" s="180"/>
      <c r="ES132" s="180"/>
      <c r="ET132" s="180"/>
      <c r="EU132" s="180"/>
      <c r="EV132" s="180"/>
      <c r="EW132" s="180"/>
      <c r="EX132" s="180"/>
      <c r="EY132" s="180"/>
      <c r="EZ132" s="180"/>
      <c r="FA132" s="180"/>
      <c r="FB132" s="180"/>
      <c r="FC132" s="180"/>
      <c r="FD132" s="180"/>
      <c r="FE132" s="180"/>
      <c r="FF132" s="180"/>
      <c r="FG132" s="180"/>
      <c r="FH132" s="180"/>
      <c r="FI132" s="180"/>
      <c r="FJ132" s="180"/>
      <c r="FK132" s="180"/>
      <c r="FL132" s="180"/>
      <c r="FM132" s="180"/>
      <c r="FN132" s="180"/>
      <c r="FO132" s="180"/>
      <c r="FP132" s="180"/>
      <c r="FQ132" s="180"/>
      <c r="FR132" s="180"/>
      <c r="FS132" s="180"/>
      <c r="FT132" s="180"/>
      <c r="FU132" s="180"/>
      <c r="FV132" s="180"/>
      <c r="FW132" s="180"/>
      <c r="FX132" s="180"/>
      <c r="FY132" s="180"/>
      <c r="FZ132" s="180"/>
      <c r="GA132" s="180"/>
      <c r="GB132" s="180"/>
      <c r="GC132" s="180"/>
      <c r="GD132" s="180"/>
      <c r="GE132" s="180"/>
      <c r="GF132" s="180"/>
      <c r="GG132" s="180"/>
      <c r="GH132" s="180"/>
      <c r="GI132" s="180"/>
      <c r="GJ132" s="180"/>
      <c r="GK132" s="180"/>
      <c r="GL132" s="180"/>
      <c r="GM132" s="180"/>
      <c r="GN132" s="180"/>
      <c r="GO132" s="180"/>
      <c r="GP132" s="180"/>
      <c r="GQ132" s="180"/>
      <c r="GR132" s="180"/>
      <c r="GS132" s="180"/>
      <c r="GT132" s="180"/>
      <c r="GU132" s="180"/>
      <c r="GV132" s="180"/>
      <c r="GW132" s="180"/>
      <c r="GX132" s="180"/>
      <c r="GY132" s="180"/>
      <c r="GZ132" s="180"/>
      <c r="HA132" s="180"/>
      <c r="HB132" s="180"/>
      <c r="HC132" s="180"/>
      <c r="HD132" s="180"/>
      <c r="HE132" s="180"/>
      <c r="HF132" s="180"/>
      <c r="HG132" s="180"/>
      <c r="HH132" s="180"/>
      <c r="HI132" s="180"/>
      <c r="HJ132" s="180"/>
      <c r="HK132" s="180"/>
      <c r="HL132" s="180"/>
      <c r="HM132" s="180"/>
      <c r="HN132" s="180"/>
      <c r="HO132" s="180"/>
      <c r="HP132" s="180"/>
      <c r="HQ132" s="180"/>
      <c r="HR132" s="180"/>
      <c r="HS132" s="180"/>
      <c r="HT132" s="180"/>
      <c r="HU132" s="180"/>
      <c r="HV132" s="180"/>
      <c r="HW132" s="180"/>
      <c r="HX132" s="180"/>
      <c r="HY132" s="180"/>
      <c r="HZ132" s="180"/>
      <c r="IA132" s="180"/>
      <c r="IB132" s="180"/>
      <c r="IC132" s="180"/>
      <c r="ID132" s="180"/>
      <c r="IE132" s="180"/>
      <c r="IF132" s="180"/>
      <c r="IG132" s="180"/>
      <c r="IH132" s="180"/>
      <c r="II132" s="180"/>
      <c r="IJ132" s="180"/>
      <c r="IK132" s="180"/>
      <c r="IL132" s="180"/>
      <c r="IM132" s="180"/>
      <c r="IN132" s="180"/>
      <c r="IO132" s="180"/>
      <c r="IP132" s="180"/>
      <c r="IQ132" s="180"/>
      <c r="IR132" s="180"/>
      <c r="IS132" s="180"/>
      <c r="IT132" s="180"/>
    </row>
    <row r="133" spans="1:254" s="199" customFormat="1" ht="26.25" x14ac:dyDescent="0.25">
      <c r="A133" s="200" t="s">
        <v>486</v>
      </c>
      <c r="B133" s="216" t="s">
        <v>475</v>
      </c>
      <c r="C133" s="216" t="s">
        <v>224</v>
      </c>
      <c r="D133" s="216" t="s">
        <v>209</v>
      </c>
      <c r="E133" s="216" t="s">
        <v>260</v>
      </c>
      <c r="F133" s="241"/>
      <c r="G133" s="203">
        <f>SUM(G134)</f>
        <v>0</v>
      </c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4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4"/>
      <c r="FL133" s="214"/>
      <c r="FM133" s="214"/>
      <c r="FN133" s="214"/>
      <c r="FO133" s="214"/>
      <c r="FP133" s="214"/>
      <c r="FQ133" s="214"/>
      <c r="FR133" s="214"/>
      <c r="FS133" s="214"/>
      <c r="FT133" s="214"/>
      <c r="FU133" s="214"/>
      <c r="FV133" s="214"/>
      <c r="FW133" s="214"/>
      <c r="FX133" s="214"/>
      <c r="FY133" s="214"/>
      <c r="FZ133" s="214"/>
      <c r="GA133" s="214"/>
      <c r="GB133" s="214"/>
      <c r="GC133" s="214"/>
      <c r="GD133" s="214"/>
      <c r="GE133" s="214"/>
      <c r="GF133" s="214"/>
      <c r="GG133" s="214"/>
      <c r="GH133" s="214"/>
      <c r="GI133" s="214"/>
      <c r="GJ133" s="214"/>
      <c r="GK133" s="214"/>
      <c r="GL133" s="214"/>
      <c r="GM133" s="214"/>
      <c r="GN133" s="214"/>
      <c r="GO133" s="214"/>
      <c r="GP133" s="214"/>
      <c r="GQ133" s="214"/>
      <c r="GR133" s="214"/>
      <c r="GS133" s="214"/>
      <c r="GT133" s="214"/>
      <c r="GU133" s="214"/>
      <c r="GV133" s="214"/>
      <c r="GW133" s="214"/>
      <c r="GX133" s="214"/>
      <c r="GY133" s="214"/>
      <c r="GZ133" s="214"/>
      <c r="HA133" s="214"/>
      <c r="HB133" s="214"/>
      <c r="HC133" s="214"/>
      <c r="HD133" s="214"/>
      <c r="HE133" s="214"/>
      <c r="HF133" s="214"/>
      <c r="HG133" s="214"/>
      <c r="HH133" s="214"/>
      <c r="HI133" s="214"/>
      <c r="HJ133" s="214"/>
      <c r="HK133" s="214"/>
      <c r="HL133" s="214"/>
      <c r="HM133" s="214"/>
      <c r="HN133" s="214"/>
      <c r="HO133" s="214"/>
      <c r="HP133" s="214"/>
      <c r="HQ133" s="214"/>
      <c r="HR133" s="214"/>
      <c r="HS133" s="214"/>
      <c r="HT133" s="214"/>
      <c r="HU133" s="214"/>
      <c r="HV133" s="214"/>
      <c r="HW133" s="214"/>
      <c r="HX133" s="214"/>
      <c r="HY133" s="214"/>
      <c r="HZ133" s="214"/>
      <c r="IA133" s="214"/>
      <c r="IB133" s="214"/>
      <c r="IC133" s="214"/>
      <c r="ID133" s="214"/>
      <c r="IE133" s="214"/>
      <c r="IF133" s="214"/>
      <c r="IG133" s="214"/>
      <c r="IH133" s="214"/>
      <c r="II133" s="214"/>
      <c r="IJ133" s="214"/>
      <c r="IK133" s="214"/>
      <c r="IL133" s="214"/>
      <c r="IM133" s="214"/>
      <c r="IN133" s="214"/>
      <c r="IO133" s="214"/>
      <c r="IP133" s="214"/>
      <c r="IQ133" s="214"/>
      <c r="IR133" s="214"/>
      <c r="IS133" s="214"/>
      <c r="IT133" s="214"/>
    </row>
    <row r="134" spans="1:254" s="214" customFormat="1" ht="26.25" x14ac:dyDescent="0.25">
      <c r="A134" s="195" t="s">
        <v>277</v>
      </c>
      <c r="B134" s="216" t="s">
        <v>475</v>
      </c>
      <c r="C134" s="216" t="s">
        <v>224</v>
      </c>
      <c r="D134" s="216" t="s">
        <v>209</v>
      </c>
      <c r="E134" s="216" t="s">
        <v>260</v>
      </c>
      <c r="F134" s="207" t="s">
        <v>278</v>
      </c>
      <c r="G134" s="198">
        <v>0</v>
      </c>
    </row>
    <row r="135" spans="1:254" s="214" customFormat="1" ht="39" x14ac:dyDescent="0.25">
      <c r="A135" s="200" t="s">
        <v>503</v>
      </c>
      <c r="B135" s="216" t="s">
        <v>475</v>
      </c>
      <c r="C135" s="216" t="s">
        <v>224</v>
      </c>
      <c r="D135" s="216" t="s">
        <v>209</v>
      </c>
      <c r="E135" s="207" t="s">
        <v>323</v>
      </c>
      <c r="F135" s="216"/>
      <c r="G135" s="242">
        <f>SUM(G136:G136)</f>
        <v>3157.04</v>
      </c>
    </row>
    <row r="136" spans="1:254" s="214" customFormat="1" ht="26.25" x14ac:dyDescent="0.25">
      <c r="A136" s="195" t="s">
        <v>277</v>
      </c>
      <c r="B136" s="207" t="s">
        <v>475</v>
      </c>
      <c r="C136" s="207" t="s">
        <v>224</v>
      </c>
      <c r="D136" s="207" t="s">
        <v>209</v>
      </c>
      <c r="E136" s="207" t="s">
        <v>323</v>
      </c>
      <c r="F136" s="207" t="s">
        <v>278</v>
      </c>
      <c r="G136" s="198">
        <v>3157.04</v>
      </c>
    </row>
    <row r="137" spans="1:254" s="199" customFormat="1" ht="38.25" x14ac:dyDescent="0.2">
      <c r="A137" s="200" t="s">
        <v>310</v>
      </c>
      <c r="B137" s="220" t="s">
        <v>475</v>
      </c>
      <c r="C137" s="202" t="s">
        <v>224</v>
      </c>
      <c r="D137" s="202" t="s">
        <v>209</v>
      </c>
      <c r="E137" s="202" t="s">
        <v>311</v>
      </c>
      <c r="F137" s="202"/>
      <c r="G137" s="243">
        <f>SUM(G138+G141+G140+G139+G149+G150+G151+G152+G153)</f>
        <v>65846.75</v>
      </c>
    </row>
    <row r="138" spans="1:254" s="199" customFormat="1" ht="25.5" x14ac:dyDescent="0.2">
      <c r="A138" s="195" t="s">
        <v>477</v>
      </c>
      <c r="B138" s="197" t="s">
        <v>475</v>
      </c>
      <c r="C138" s="197" t="s">
        <v>224</v>
      </c>
      <c r="D138" s="197" t="s">
        <v>209</v>
      </c>
      <c r="E138" s="197" t="s">
        <v>311</v>
      </c>
      <c r="F138" s="197" t="s">
        <v>213</v>
      </c>
      <c r="G138" s="234">
        <v>1395.64</v>
      </c>
    </row>
    <row r="139" spans="1:254" s="199" customFormat="1" ht="25.5" x14ac:dyDescent="0.2">
      <c r="A139" s="195" t="s">
        <v>501</v>
      </c>
      <c r="B139" s="197" t="s">
        <v>475</v>
      </c>
      <c r="C139" s="197" t="s">
        <v>224</v>
      </c>
      <c r="D139" s="197" t="s">
        <v>209</v>
      </c>
      <c r="E139" s="197" t="s">
        <v>311</v>
      </c>
      <c r="F139" s="197" t="s">
        <v>304</v>
      </c>
      <c r="G139" s="234">
        <v>1000</v>
      </c>
    </row>
    <row r="140" spans="1:254" s="199" customFormat="1" ht="25.5" x14ac:dyDescent="0.2">
      <c r="A140" s="195" t="s">
        <v>501</v>
      </c>
      <c r="B140" s="197" t="s">
        <v>475</v>
      </c>
      <c r="C140" s="197" t="s">
        <v>224</v>
      </c>
      <c r="D140" s="197" t="s">
        <v>209</v>
      </c>
      <c r="E140" s="197" t="s">
        <v>312</v>
      </c>
      <c r="F140" s="197" t="s">
        <v>304</v>
      </c>
      <c r="G140" s="234">
        <v>0</v>
      </c>
    </row>
    <row r="141" spans="1:254" s="199" customFormat="1" ht="25.5" x14ac:dyDescent="0.2">
      <c r="A141" s="195" t="s">
        <v>277</v>
      </c>
      <c r="B141" s="197" t="s">
        <v>475</v>
      </c>
      <c r="C141" s="197" t="s">
        <v>224</v>
      </c>
      <c r="D141" s="197" t="s">
        <v>209</v>
      </c>
      <c r="E141" s="197" t="s">
        <v>311</v>
      </c>
      <c r="F141" s="197" t="s">
        <v>278</v>
      </c>
      <c r="G141" s="234">
        <v>4916.1899999999996</v>
      </c>
    </row>
    <row r="142" spans="1:254" s="224" customFormat="1" ht="13.5" x14ac:dyDescent="0.25">
      <c r="A142" s="195" t="s">
        <v>309</v>
      </c>
      <c r="B142" s="207" t="s">
        <v>475</v>
      </c>
      <c r="C142" s="207" t="s">
        <v>224</v>
      </c>
      <c r="D142" s="207" t="s">
        <v>209</v>
      </c>
      <c r="E142" s="207" t="s">
        <v>311</v>
      </c>
      <c r="F142" s="207"/>
      <c r="G142" s="198">
        <f>SUM(G143+G147+G145)</f>
        <v>49000</v>
      </c>
    </row>
    <row r="143" spans="1:254" s="235" customFormat="1" x14ac:dyDescent="0.2">
      <c r="A143" s="244" t="s">
        <v>313</v>
      </c>
      <c r="B143" s="216" t="s">
        <v>475</v>
      </c>
      <c r="C143" s="216" t="s">
        <v>224</v>
      </c>
      <c r="D143" s="216" t="s">
        <v>209</v>
      </c>
      <c r="E143" s="216" t="s">
        <v>314</v>
      </c>
      <c r="F143" s="216"/>
      <c r="G143" s="203">
        <f>SUM(G144)</f>
        <v>5700</v>
      </c>
    </row>
    <row r="144" spans="1:254" ht="25.5" x14ac:dyDescent="0.2">
      <c r="A144" s="195" t="s">
        <v>277</v>
      </c>
      <c r="B144" s="197" t="s">
        <v>475</v>
      </c>
      <c r="C144" s="207" t="s">
        <v>224</v>
      </c>
      <c r="D144" s="207" t="s">
        <v>209</v>
      </c>
      <c r="E144" s="207" t="s">
        <v>314</v>
      </c>
      <c r="F144" s="207" t="s">
        <v>278</v>
      </c>
      <c r="G144" s="198">
        <v>5700</v>
      </c>
    </row>
    <row r="145" spans="1:254" s="158" customFormat="1" x14ac:dyDescent="0.2">
      <c r="A145" s="200" t="s">
        <v>504</v>
      </c>
      <c r="B145" s="202" t="s">
        <v>475</v>
      </c>
      <c r="C145" s="216" t="s">
        <v>224</v>
      </c>
      <c r="D145" s="216" t="s">
        <v>209</v>
      </c>
      <c r="E145" s="216" t="s">
        <v>316</v>
      </c>
      <c r="F145" s="216"/>
      <c r="G145" s="203">
        <f>SUM(G146)</f>
        <v>39800</v>
      </c>
    </row>
    <row r="146" spans="1:254" ht="25.5" x14ac:dyDescent="0.2">
      <c r="A146" s="195" t="s">
        <v>277</v>
      </c>
      <c r="B146" s="197" t="s">
        <v>475</v>
      </c>
      <c r="C146" s="207" t="s">
        <v>224</v>
      </c>
      <c r="D146" s="207" t="s">
        <v>209</v>
      </c>
      <c r="E146" s="207" t="s">
        <v>316</v>
      </c>
      <c r="F146" s="207" t="s">
        <v>278</v>
      </c>
      <c r="G146" s="198">
        <v>39800</v>
      </c>
    </row>
    <row r="147" spans="1:254" x14ac:dyDescent="0.2">
      <c r="A147" s="244" t="s">
        <v>317</v>
      </c>
      <c r="B147" s="220" t="s">
        <v>475</v>
      </c>
      <c r="C147" s="216" t="s">
        <v>224</v>
      </c>
      <c r="D147" s="216" t="s">
        <v>209</v>
      </c>
      <c r="E147" s="216" t="s">
        <v>318</v>
      </c>
      <c r="F147" s="216"/>
      <c r="G147" s="203">
        <f>SUM(G148)</f>
        <v>3500</v>
      </c>
    </row>
    <row r="148" spans="1:254" s="158" customFormat="1" ht="25.5" x14ac:dyDescent="0.2">
      <c r="A148" s="195" t="s">
        <v>277</v>
      </c>
      <c r="B148" s="216" t="s">
        <v>475</v>
      </c>
      <c r="C148" s="207" t="s">
        <v>224</v>
      </c>
      <c r="D148" s="207" t="s">
        <v>209</v>
      </c>
      <c r="E148" s="207" t="s">
        <v>318</v>
      </c>
      <c r="F148" s="207" t="s">
        <v>278</v>
      </c>
      <c r="G148" s="198">
        <v>3500</v>
      </c>
    </row>
    <row r="149" spans="1:254" s="158" customFormat="1" ht="68.25" customHeight="1" x14ac:dyDescent="0.2">
      <c r="A149" s="195" t="s">
        <v>476</v>
      </c>
      <c r="B149" s="216" t="s">
        <v>475</v>
      </c>
      <c r="C149" s="207" t="s">
        <v>224</v>
      </c>
      <c r="D149" s="207" t="s">
        <v>209</v>
      </c>
      <c r="E149" s="207" t="s">
        <v>456</v>
      </c>
      <c r="F149" s="207" t="s">
        <v>207</v>
      </c>
      <c r="G149" s="198">
        <v>698.31</v>
      </c>
    </row>
    <row r="150" spans="1:254" s="158" customFormat="1" ht="25.5" x14ac:dyDescent="0.2">
      <c r="A150" s="195" t="s">
        <v>477</v>
      </c>
      <c r="B150" s="216" t="s">
        <v>475</v>
      </c>
      <c r="C150" s="207" t="s">
        <v>224</v>
      </c>
      <c r="D150" s="207" t="s">
        <v>209</v>
      </c>
      <c r="E150" s="207" t="s">
        <v>456</v>
      </c>
      <c r="F150" s="207" t="s">
        <v>213</v>
      </c>
      <c r="G150" s="198">
        <v>1101.69</v>
      </c>
    </row>
    <row r="151" spans="1:254" s="158" customFormat="1" ht="25.5" x14ac:dyDescent="0.2">
      <c r="A151" s="195" t="s">
        <v>501</v>
      </c>
      <c r="B151" s="216" t="s">
        <v>475</v>
      </c>
      <c r="C151" s="207" t="s">
        <v>224</v>
      </c>
      <c r="D151" s="207" t="s">
        <v>209</v>
      </c>
      <c r="E151" s="207" t="s">
        <v>456</v>
      </c>
      <c r="F151" s="207" t="s">
        <v>304</v>
      </c>
      <c r="G151" s="198">
        <v>4300</v>
      </c>
    </row>
    <row r="152" spans="1:254" s="158" customFormat="1" ht="25.5" x14ac:dyDescent="0.2">
      <c r="A152" s="195" t="s">
        <v>477</v>
      </c>
      <c r="B152" s="216" t="s">
        <v>475</v>
      </c>
      <c r="C152" s="207" t="s">
        <v>224</v>
      </c>
      <c r="D152" s="207" t="s">
        <v>209</v>
      </c>
      <c r="E152" s="207" t="s">
        <v>462</v>
      </c>
      <c r="F152" s="207" t="s">
        <v>213</v>
      </c>
      <c r="G152" s="198">
        <v>46</v>
      </c>
    </row>
    <row r="153" spans="1:254" s="158" customFormat="1" ht="25.5" x14ac:dyDescent="0.2">
      <c r="A153" s="195" t="s">
        <v>501</v>
      </c>
      <c r="B153" s="216" t="s">
        <v>475</v>
      </c>
      <c r="C153" s="207" t="s">
        <v>224</v>
      </c>
      <c r="D153" s="207" t="s">
        <v>209</v>
      </c>
      <c r="E153" s="207" t="s">
        <v>462</v>
      </c>
      <c r="F153" s="207" t="s">
        <v>304</v>
      </c>
      <c r="G153" s="198">
        <v>52388.92</v>
      </c>
    </row>
    <row r="154" spans="1:254" s="215" customFormat="1" ht="38.25" x14ac:dyDescent="0.2">
      <c r="A154" s="200" t="s">
        <v>503</v>
      </c>
      <c r="B154" s="216" t="s">
        <v>475</v>
      </c>
      <c r="C154" s="216" t="s">
        <v>224</v>
      </c>
      <c r="D154" s="216" t="s">
        <v>209</v>
      </c>
      <c r="E154" s="216" t="s">
        <v>320</v>
      </c>
      <c r="F154" s="216"/>
      <c r="G154" s="203">
        <f>SUM(G155+G156+G157)</f>
        <v>20630.460000000003</v>
      </c>
    </row>
    <row r="155" spans="1:254" s="158" customFormat="1" ht="25.5" x14ac:dyDescent="0.2">
      <c r="A155" s="195" t="s">
        <v>477</v>
      </c>
      <c r="B155" s="207" t="s">
        <v>475</v>
      </c>
      <c r="C155" s="207" t="s">
        <v>224</v>
      </c>
      <c r="D155" s="207" t="s">
        <v>209</v>
      </c>
      <c r="E155" s="207" t="s">
        <v>321</v>
      </c>
      <c r="F155" s="207" t="s">
        <v>213</v>
      </c>
      <c r="G155" s="198">
        <v>2142.2800000000002</v>
      </c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167"/>
      <c r="CO155" s="167"/>
      <c r="CP155" s="167"/>
      <c r="CQ155" s="167"/>
      <c r="CR155" s="167"/>
      <c r="CS155" s="167"/>
      <c r="CT155" s="167"/>
      <c r="CU155" s="167"/>
      <c r="CV155" s="167"/>
      <c r="CW155" s="167"/>
      <c r="CX155" s="167"/>
      <c r="CY155" s="167"/>
      <c r="CZ155" s="167"/>
      <c r="DA155" s="167"/>
      <c r="DB155" s="167"/>
      <c r="DC155" s="167"/>
      <c r="DD155" s="167"/>
      <c r="DE155" s="167"/>
      <c r="DF155" s="167"/>
      <c r="DG155" s="167"/>
      <c r="DH155" s="167"/>
      <c r="DI155" s="167"/>
      <c r="DJ155" s="167"/>
      <c r="DK155" s="167"/>
      <c r="DL155" s="167"/>
      <c r="DM155" s="167"/>
      <c r="DN155" s="167"/>
      <c r="DO155" s="167"/>
      <c r="DP155" s="167"/>
      <c r="DQ155" s="167"/>
      <c r="DR155" s="167"/>
      <c r="DS155" s="167"/>
      <c r="DT155" s="167"/>
      <c r="DU155" s="167"/>
      <c r="DV155" s="167"/>
      <c r="DW155" s="167"/>
      <c r="DX155" s="167"/>
      <c r="DY155" s="167"/>
      <c r="DZ155" s="167"/>
      <c r="EA155" s="167"/>
      <c r="EB155" s="167"/>
      <c r="EC155" s="167"/>
      <c r="ED155" s="167"/>
      <c r="EE155" s="167"/>
      <c r="EF155" s="167"/>
      <c r="EG155" s="167"/>
      <c r="EH155" s="167"/>
      <c r="EI155" s="167"/>
      <c r="EJ155" s="167"/>
      <c r="EK155" s="167"/>
      <c r="EL155" s="167"/>
      <c r="EM155" s="167"/>
      <c r="EN155" s="167"/>
      <c r="EO155" s="167"/>
      <c r="EP155" s="167"/>
      <c r="EQ155" s="167"/>
      <c r="ER155" s="167"/>
      <c r="ES155" s="167"/>
      <c r="ET155" s="167"/>
      <c r="EU155" s="167"/>
      <c r="EV155" s="167"/>
      <c r="EW155" s="167"/>
      <c r="EX155" s="167"/>
      <c r="EY155" s="167"/>
      <c r="EZ155" s="167"/>
      <c r="FA155" s="167"/>
      <c r="FB155" s="167"/>
      <c r="FC155" s="167"/>
      <c r="FD155" s="167"/>
      <c r="FE155" s="167"/>
      <c r="FF155" s="167"/>
      <c r="FG155" s="167"/>
      <c r="FH155" s="167"/>
      <c r="FI155" s="167"/>
      <c r="FJ155" s="167"/>
      <c r="FK155" s="167"/>
      <c r="FL155" s="167"/>
      <c r="FM155" s="167"/>
      <c r="FN155" s="167"/>
      <c r="FO155" s="167"/>
      <c r="FP155" s="167"/>
      <c r="FQ155" s="167"/>
      <c r="FR155" s="167"/>
      <c r="FS155" s="167"/>
      <c r="FT155" s="167"/>
      <c r="FU155" s="167"/>
      <c r="FV155" s="167"/>
      <c r="FW155" s="167"/>
      <c r="FX155" s="167"/>
      <c r="FY155" s="167"/>
      <c r="FZ155" s="167"/>
      <c r="GA155" s="167"/>
      <c r="GB155" s="167"/>
      <c r="GC155" s="167"/>
      <c r="GD155" s="167"/>
      <c r="GE155" s="167"/>
      <c r="GF155" s="167"/>
      <c r="GG155" s="167"/>
      <c r="GH155" s="167"/>
      <c r="GI155" s="167"/>
      <c r="GJ155" s="167"/>
      <c r="GK155" s="167"/>
      <c r="GL155" s="167"/>
      <c r="GM155" s="167"/>
      <c r="GN155" s="167"/>
      <c r="GO155" s="167"/>
      <c r="GP155" s="167"/>
      <c r="GQ155" s="167"/>
      <c r="GR155" s="167"/>
      <c r="GS155" s="167"/>
      <c r="GT155" s="167"/>
      <c r="GU155" s="167"/>
      <c r="GV155" s="167"/>
      <c r="GW155" s="167"/>
      <c r="GX155" s="167"/>
      <c r="GY155" s="167"/>
      <c r="GZ155" s="167"/>
      <c r="HA155" s="167"/>
      <c r="HB155" s="167"/>
      <c r="HC155" s="167"/>
      <c r="HD155" s="167"/>
      <c r="HE155" s="167"/>
      <c r="HF155" s="167"/>
      <c r="HG155" s="167"/>
      <c r="HH155" s="167"/>
      <c r="HI155" s="167"/>
      <c r="HJ155" s="167"/>
      <c r="HK155" s="167"/>
      <c r="HL155" s="167"/>
      <c r="HM155" s="167"/>
      <c r="HN155" s="167"/>
      <c r="HO155" s="167"/>
      <c r="HP155" s="167"/>
      <c r="HQ155" s="167"/>
      <c r="HR155" s="167"/>
      <c r="HS155" s="167"/>
      <c r="HT155" s="167"/>
      <c r="HU155" s="167"/>
      <c r="HV155" s="167"/>
      <c r="HW155" s="167"/>
      <c r="HX155" s="167"/>
      <c r="HY155" s="167"/>
      <c r="HZ155" s="167"/>
      <c r="IA155" s="167"/>
      <c r="IB155" s="167"/>
      <c r="IC155" s="167"/>
      <c r="ID155" s="167"/>
      <c r="IE155" s="167"/>
      <c r="IF155" s="167"/>
      <c r="IG155" s="167"/>
      <c r="IH155" s="167"/>
      <c r="II155" s="167"/>
      <c r="IJ155" s="167"/>
      <c r="IK155" s="167"/>
      <c r="IL155" s="167"/>
      <c r="IM155" s="167"/>
      <c r="IN155" s="167"/>
      <c r="IO155" s="167"/>
      <c r="IP155" s="167"/>
      <c r="IQ155" s="167"/>
      <c r="IR155" s="167"/>
      <c r="IS155" s="167"/>
      <c r="IT155" s="167"/>
    </row>
    <row r="156" spans="1:254" s="158" customFormat="1" ht="50.45" customHeight="1" x14ac:dyDescent="0.2">
      <c r="A156" s="195" t="s">
        <v>476</v>
      </c>
      <c r="B156" s="207" t="s">
        <v>475</v>
      </c>
      <c r="C156" s="207" t="s">
        <v>224</v>
      </c>
      <c r="D156" s="207" t="s">
        <v>209</v>
      </c>
      <c r="E156" s="207" t="s">
        <v>322</v>
      </c>
      <c r="F156" s="207" t="s">
        <v>207</v>
      </c>
      <c r="G156" s="198">
        <v>572.53</v>
      </c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167"/>
      <c r="CO156" s="167"/>
      <c r="CP156" s="167"/>
      <c r="CQ156" s="167"/>
      <c r="CR156" s="167"/>
      <c r="CS156" s="167"/>
      <c r="CT156" s="167"/>
      <c r="CU156" s="167"/>
      <c r="CV156" s="167"/>
      <c r="CW156" s="167"/>
      <c r="CX156" s="167"/>
      <c r="CY156" s="167"/>
      <c r="CZ156" s="167"/>
      <c r="DA156" s="167"/>
      <c r="DB156" s="167"/>
      <c r="DC156" s="167"/>
      <c r="DD156" s="167"/>
      <c r="DE156" s="167"/>
      <c r="DF156" s="167"/>
      <c r="DG156" s="167"/>
      <c r="DH156" s="167"/>
      <c r="DI156" s="167"/>
      <c r="DJ156" s="167"/>
      <c r="DK156" s="167"/>
      <c r="DL156" s="167"/>
      <c r="DM156" s="167"/>
      <c r="DN156" s="167"/>
      <c r="DO156" s="167"/>
      <c r="DP156" s="167"/>
      <c r="DQ156" s="167"/>
      <c r="DR156" s="167"/>
      <c r="DS156" s="167"/>
      <c r="DT156" s="167"/>
      <c r="DU156" s="167"/>
      <c r="DV156" s="167"/>
      <c r="DW156" s="167"/>
      <c r="DX156" s="167"/>
      <c r="DY156" s="167"/>
      <c r="DZ156" s="167"/>
      <c r="EA156" s="167"/>
      <c r="EB156" s="167"/>
      <c r="EC156" s="167"/>
      <c r="ED156" s="167"/>
      <c r="EE156" s="167"/>
      <c r="EF156" s="167"/>
      <c r="EG156" s="167"/>
      <c r="EH156" s="167"/>
      <c r="EI156" s="167"/>
      <c r="EJ156" s="167"/>
      <c r="EK156" s="167"/>
      <c r="EL156" s="167"/>
      <c r="EM156" s="167"/>
      <c r="EN156" s="167"/>
      <c r="EO156" s="167"/>
      <c r="EP156" s="167"/>
      <c r="EQ156" s="167"/>
      <c r="ER156" s="167"/>
      <c r="ES156" s="167"/>
      <c r="ET156" s="167"/>
      <c r="EU156" s="167"/>
      <c r="EV156" s="167"/>
      <c r="EW156" s="167"/>
      <c r="EX156" s="167"/>
      <c r="EY156" s="167"/>
      <c r="EZ156" s="167"/>
      <c r="FA156" s="167"/>
      <c r="FB156" s="167"/>
      <c r="FC156" s="167"/>
      <c r="FD156" s="167"/>
      <c r="FE156" s="167"/>
      <c r="FF156" s="167"/>
      <c r="FG156" s="167"/>
      <c r="FH156" s="167"/>
      <c r="FI156" s="167"/>
      <c r="FJ156" s="167"/>
      <c r="FK156" s="167"/>
      <c r="FL156" s="167"/>
      <c r="FM156" s="167"/>
      <c r="FN156" s="167"/>
      <c r="FO156" s="167"/>
      <c r="FP156" s="167"/>
      <c r="FQ156" s="167"/>
      <c r="FR156" s="167"/>
      <c r="FS156" s="167"/>
      <c r="FT156" s="167"/>
      <c r="FU156" s="167"/>
      <c r="FV156" s="167"/>
      <c r="FW156" s="167"/>
      <c r="FX156" s="167"/>
      <c r="FY156" s="167"/>
      <c r="FZ156" s="167"/>
      <c r="GA156" s="167"/>
      <c r="GB156" s="167"/>
      <c r="GC156" s="167"/>
      <c r="GD156" s="167"/>
      <c r="GE156" s="167"/>
      <c r="GF156" s="167"/>
      <c r="GG156" s="167"/>
      <c r="GH156" s="167"/>
      <c r="GI156" s="167"/>
      <c r="GJ156" s="167"/>
      <c r="GK156" s="167"/>
      <c r="GL156" s="167"/>
      <c r="GM156" s="167"/>
      <c r="GN156" s="167"/>
      <c r="GO156" s="167"/>
      <c r="GP156" s="167"/>
      <c r="GQ156" s="167"/>
      <c r="GR156" s="167"/>
      <c r="GS156" s="167"/>
      <c r="GT156" s="167"/>
      <c r="GU156" s="167"/>
      <c r="GV156" s="167"/>
      <c r="GW156" s="167"/>
      <c r="GX156" s="167"/>
      <c r="GY156" s="167"/>
      <c r="GZ156" s="167"/>
      <c r="HA156" s="167"/>
      <c r="HB156" s="167"/>
      <c r="HC156" s="167"/>
      <c r="HD156" s="167"/>
      <c r="HE156" s="167"/>
      <c r="HF156" s="167"/>
      <c r="HG156" s="167"/>
      <c r="HH156" s="167"/>
      <c r="HI156" s="167"/>
      <c r="HJ156" s="167"/>
      <c r="HK156" s="167"/>
      <c r="HL156" s="167"/>
      <c r="HM156" s="167"/>
      <c r="HN156" s="167"/>
      <c r="HO156" s="167"/>
      <c r="HP156" s="167"/>
      <c r="HQ156" s="167"/>
      <c r="HR156" s="167"/>
      <c r="HS156" s="167"/>
      <c r="HT156" s="167"/>
      <c r="HU156" s="167"/>
      <c r="HV156" s="167"/>
      <c r="HW156" s="167"/>
      <c r="HX156" s="167"/>
      <c r="HY156" s="167"/>
      <c r="HZ156" s="167"/>
      <c r="IA156" s="167"/>
      <c r="IB156" s="167"/>
      <c r="IC156" s="167"/>
      <c r="ID156" s="167"/>
      <c r="IE156" s="167"/>
      <c r="IF156" s="167"/>
      <c r="IG156" s="167"/>
      <c r="IH156" s="167"/>
      <c r="II156" s="167"/>
      <c r="IJ156" s="167"/>
      <c r="IK156" s="167"/>
      <c r="IL156" s="167"/>
      <c r="IM156" s="167"/>
      <c r="IN156" s="167"/>
      <c r="IO156" s="167"/>
      <c r="IP156" s="167"/>
      <c r="IQ156" s="167"/>
      <c r="IR156" s="167"/>
      <c r="IS156" s="167"/>
      <c r="IT156" s="167"/>
    </row>
    <row r="157" spans="1:254" s="158" customFormat="1" ht="25.5" x14ac:dyDescent="0.2">
      <c r="A157" s="195" t="s">
        <v>477</v>
      </c>
      <c r="B157" s="207" t="s">
        <v>475</v>
      </c>
      <c r="C157" s="207" t="s">
        <v>224</v>
      </c>
      <c r="D157" s="207" t="s">
        <v>209</v>
      </c>
      <c r="E157" s="207" t="s">
        <v>322</v>
      </c>
      <c r="F157" s="207" t="s">
        <v>213</v>
      </c>
      <c r="G157" s="198">
        <v>17915.650000000001</v>
      </c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167"/>
      <c r="CO157" s="167"/>
      <c r="CP157" s="167"/>
      <c r="CQ157" s="167"/>
      <c r="CR157" s="167"/>
      <c r="CS157" s="167"/>
      <c r="CT157" s="167"/>
      <c r="CU157" s="167"/>
      <c r="CV157" s="167"/>
      <c r="CW157" s="167"/>
      <c r="CX157" s="167"/>
      <c r="CY157" s="167"/>
      <c r="CZ157" s="167"/>
      <c r="DA157" s="167"/>
      <c r="DB157" s="167"/>
      <c r="DC157" s="167"/>
      <c r="DD157" s="167"/>
      <c r="DE157" s="167"/>
      <c r="DF157" s="167"/>
      <c r="DG157" s="167"/>
      <c r="DH157" s="167"/>
      <c r="DI157" s="167"/>
      <c r="DJ157" s="167"/>
      <c r="DK157" s="167"/>
      <c r="DL157" s="167"/>
      <c r="DM157" s="167"/>
      <c r="DN157" s="167"/>
      <c r="DO157" s="167"/>
      <c r="DP157" s="167"/>
      <c r="DQ157" s="167"/>
      <c r="DR157" s="167"/>
      <c r="DS157" s="167"/>
      <c r="DT157" s="167"/>
      <c r="DU157" s="167"/>
      <c r="DV157" s="167"/>
      <c r="DW157" s="167"/>
      <c r="DX157" s="167"/>
      <c r="DY157" s="167"/>
      <c r="DZ157" s="167"/>
      <c r="EA157" s="167"/>
      <c r="EB157" s="167"/>
      <c r="EC157" s="167"/>
      <c r="ED157" s="167"/>
      <c r="EE157" s="167"/>
      <c r="EF157" s="167"/>
      <c r="EG157" s="167"/>
      <c r="EH157" s="167"/>
      <c r="EI157" s="167"/>
      <c r="EJ157" s="167"/>
      <c r="EK157" s="167"/>
      <c r="EL157" s="167"/>
      <c r="EM157" s="167"/>
      <c r="EN157" s="167"/>
      <c r="EO157" s="167"/>
      <c r="EP157" s="167"/>
      <c r="EQ157" s="167"/>
      <c r="ER157" s="167"/>
      <c r="ES157" s="167"/>
      <c r="ET157" s="167"/>
      <c r="EU157" s="167"/>
      <c r="EV157" s="167"/>
      <c r="EW157" s="167"/>
      <c r="EX157" s="167"/>
      <c r="EY157" s="167"/>
      <c r="EZ157" s="167"/>
      <c r="FA157" s="167"/>
      <c r="FB157" s="167"/>
      <c r="FC157" s="167"/>
      <c r="FD157" s="167"/>
      <c r="FE157" s="167"/>
      <c r="FF157" s="167"/>
      <c r="FG157" s="167"/>
      <c r="FH157" s="167"/>
      <c r="FI157" s="167"/>
      <c r="FJ157" s="167"/>
      <c r="FK157" s="167"/>
      <c r="FL157" s="167"/>
      <c r="FM157" s="167"/>
      <c r="FN157" s="167"/>
      <c r="FO157" s="167"/>
      <c r="FP157" s="167"/>
      <c r="FQ157" s="167"/>
      <c r="FR157" s="167"/>
      <c r="FS157" s="167"/>
      <c r="FT157" s="167"/>
      <c r="FU157" s="167"/>
      <c r="FV157" s="167"/>
      <c r="FW157" s="167"/>
      <c r="FX157" s="167"/>
      <c r="FY157" s="167"/>
      <c r="FZ157" s="167"/>
      <c r="GA157" s="167"/>
      <c r="GB157" s="167"/>
      <c r="GC157" s="167"/>
      <c r="GD157" s="167"/>
      <c r="GE157" s="167"/>
      <c r="GF157" s="167"/>
      <c r="GG157" s="167"/>
      <c r="GH157" s="167"/>
      <c r="GI157" s="167"/>
      <c r="GJ157" s="167"/>
      <c r="GK157" s="167"/>
      <c r="GL157" s="167"/>
      <c r="GM157" s="167"/>
      <c r="GN157" s="167"/>
      <c r="GO157" s="167"/>
      <c r="GP157" s="167"/>
      <c r="GQ157" s="167"/>
      <c r="GR157" s="167"/>
      <c r="GS157" s="167"/>
      <c r="GT157" s="167"/>
      <c r="GU157" s="167"/>
      <c r="GV157" s="167"/>
      <c r="GW157" s="167"/>
      <c r="GX157" s="167"/>
      <c r="GY157" s="167"/>
      <c r="GZ157" s="167"/>
      <c r="HA157" s="167"/>
      <c r="HB157" s="167"/>
      <c r="HC157" s="167"/>
      <c r="HD157" s="167"/>
      <c r="HE157" s="167"/>
      <c r="HF157" s="167"/>
      <c r="HG157" s="167"/>
      <c r="HH157" s="167"/>
      <c r="HI157" s="167"/>
      <c r="HJ157" s="167"/>
      <c r="HK157" s="167"/>
      <c r="HL157" s="167"/>
      <c r="HM157" s="167"/>
      <c r="HN157" s="167"/>
      <c r="HO157" s="167"/>
      <c r="HP157" s="167"/>
      <c r="HQ157" s="167"/>
      <c r="HR157" s="167"/>
      <c r="HS157" s="167"/>
      <c r="HT157" s="167"/>
      <c r="HU157" s="167"/>
      <c r="HV157" s="167"/>
      <c r="HW157" s="167"/>
      <c r="HX157" s="167"/>
      <c r="HY157" s="167"/>
      <c r="HZ157" s="167"/>
      <c r="IA157" s="167"/>
      <c r="IB157" s="167"/>
      <c r="IC157" s="167"/>
      <c r="ID157" s="167"/>
      <c r="IE157" s="167"/>
      <c r="IF157" s="167"/>
      <c r="IG157" s="167"/>
      <c r="IH157" s="167"/>
      <c r="II157" s="167"/>
      <c r="IJ157" s="167"/>
      <c r="IK157" s="167"/>
      <c r="IL157" s="167"/>
      <c r="IM157" s="167"/>
      <c r="IN157" s="167"/>
      <c r="IO157" s="167"/>
      <c r="IP157" s="167"/>
      <c r="IQ157" s="167"/>
      <c r="IR157" s="167"/>
      <c r="IS157" s="167"/>
      <c r="IT157" s="167"/>
    </row>
    <row r="158" spans="1:254" ht="30" x14ac:dyDescent="0.25">
      <c r="A158" s="240" t="s">
        <v>324</v>
      </c>
      <c r="B158" s="237" t="s">
        <v>475</v>
      </c>
      <c r="C158" s="245" t="s">
        <v>224</v>
      </c>
      <c r="D158" s="245" t="s">
        <v>224</v>
      </c>
      <c r="E158" s="237"/>
      <c r="F158" s="237"/>
      <c r="G158" s="238">
        <f>SUM(G161+G159)</f>
        <v>18334.09</v>
      </c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  <c r="BN158" s="199"/>
      <c r="BO158" s="199"/>
      <c r="BP158" s="199"/>
      <c r="BQ158" s="199"/>
      <c r="BR158" s="199"/>
      <c r="BS158" s="199"/>
      <c r="BT158" s="199"/>
      <c r="BU158" s="199"/>
      <c r="BV158" s="199"/>
      <c r="BW158" s="199"/>
      <c r="BX158" s="199"/>
      <c r="BY158" s="199"/>
      <c r="BZ158" s="199"/>
      <c r="CA158" s="199"/>
      <c r="CB158" s="199"/>
      <c r="CC158" s="199"/>
      <c r="CD158" s="199"/>
      <c r="CE158" s="199"/>
      <c r="CF158" s="199"/>
      <c r="CG158" s="199"/>
      <c r="CH158" s="199"/>
      <c r="CI158" s="199"/>
      <c r="CJ158" s="199"/>
      <c r="CK158" s="199"/>
      <c r="CL158" s="199"/>
      <c r="CM158" s="199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199"/>
      <c r="CX158" s="199"/>
      <c r="CY158" s="199"/>
      <c r="CZ158" s="199"/>
      <c r="DA158" s="199"/>
      <c r="DB158" s="199"/>
      <c r="DC158" s="199"/>
      <c r="DD158" s="199"/>
      <c r="DE158" s="199"/>
      <c r="DF158" s="199"/>
      <c r="DG158" s="199"/>
      <c r="DH158" s="199"/>
      <c r="DI158" s="199"/>
      <c r="DJ158" s="199"/>
      <c r="DK158" s="199"/>
      <c r="DL158" s="199"/>
      <c r="DM158" s="199"/>
      <c r="DN158" s="199"/>
      <c r="DO158" s="199"/>
      <c r="DP158" s="199"/>
      <c r="DQ158" s="199"/>
      <c r="DR158" s="199"/>
      <c r="DS158" s="199"/>
      <c r="DT158" s="199"/>
      <c r="DU158" s="199"/>
      <c r="DV158" s="199"/>
      <c r="DW158" s="199"/>
      <c r="DX158" s="199"/>
      <c r="DY158" s="199"/>
      <c r="DZ158" s="199"/>
      <c r="EA158" s="199"/>
      <c r="EB158" s="199"/>
      <c r="EC158" s="199"/>
      <c r="ED158" s="199"/>
      <c r="EE158" s="199"/>
      <c r="EF158" s="199"/>
      <c r="EG158" s="199"/>
      <c r="EH158" s="199"/>
      <c r="EI158" s="199"/>
      <c r="EJ158" s="199"/>
      <c r="EK158" s="199"/>
      <c r="EL158" s="199"/>
      <c r="EM158" s="199"/>
      <c r="EN158" s="199"/>
      <c r="EO158" s="199"/>
      <c r="EP158" s="199"/>
      <c r="EQ158" s="199"/>
      <c r="ER158" s="199"/>
      <c r="ES158" s="199"/>
      <c r="ET158" s="199"/>
      <c r="EU158" s="199"/>
      <c r="EV158" s="199"/>
      <c r="EW158" s="199"/>
      <c r="EX158" s="199"/>
      <c r="EY158" s="199"/>
      <c r="EZ158" s="199"/>
      <c r="FA158" s="199"/>
      <c r="FB158" s="199"/>
      <c r="FC158" s="199"/>
      <c r="FD158" s="199"/>
      <c r="FE158" s="199"/>
      <c r="FF158" s="199"/>
      <c r="FG158" s="199"/>
      <c r="FH158" s="199"/>
      <c r="FI158" s="199"/>
      <c r="FJ158" s="199"/>
      <c r="FK158" s="199"/>
      <c r="FL158" s="199"/>
      <c r="FM158" s="199"/>
      <c r="FN158" s="199"/>
      <c r="FO158" s="199"/>
      <c r="FP158" s="199"/>
      <c r="FQ158" s="199"/>
      <c r="FR158" s="199"/>
      <c r="FS158" s="199"/>
      <c r="FT158" s="199"/>
      <c r="FU158" s="199"/>
      <c r="FV158" s="199"/>
      <c r="FW158" s="199"/>
      <c r="FX158" s="199"/>
      <c r="FY158" s="199"/>
      <c r="FZ158" s="199"/>
      <c r="GA158" s="199"/>
      <c r="GB158" s="199"/>
      <c r="GC158" s="199"/>
      <c r="GD158" s="199"/>
      <c r="GE158" s="199"/>
      <c r="GF158" s="199"/>
      <c r="GG158" s="199"/>
      <c r="GH158" s="199"/>
      <c r="GI158" s="199"/>
      <c r="GJ158" s="199"/>
      <c r="GK158" s="199"/>
      <c r="GL158" s="199"/>
      <c r="GM158" s="199"/>
      <c r="GN158" s="199"/>
      <c r="GO158" s="199"/>
      <c r="GP158" s="199"/>
      <c r="GQ158" s="199"/>
      <c r="GR158" s="199"/>
      <c r="GS158" s="199"/>
      <c r="GT158" s="199"/>
      <c r="GU158" s="199"/>
      <c r="GV158" s="199"/>
      <c r="GW158" s="199"/>
      <c r="GX158" s="199"/>
      <c r="GY158" s="199"/>
      <c r="GZ158" s="199"/>
      <c r="HA158" s="199"/>
      <c r="HB158" s="199"/>
      <c r="HC158" s="199"/>
      <c r="HD158" s="199"/>
      <c r="HE158" s="199"/>
      <c r="HF158" s="199"/>
      <c r="HG158" s="199"/>
      <c r="HH158" s="199"/>
      <c r="HI158" s="199"/>
      <c r="HJ158" s="199"/>
      <c r="HK158" s="199"/>
      <c r="HL158" s="199"/>
      <c r="HM158" s="199"/>
      <c r="HN158" s="199"/>
      <c r="HO158" s="199"/>
      <c r="HP158" s="199"/>
      <c r="HQ158" s="199"/>
      <c r="HR158" s="199"/>
      <c r="HS158" s="199"/>
      <c r="HT158" s="199"/>
      <c r="HU158" s="199"/>
      <c r="HV158" s="199"/>
      <c r="HW158" s="199"/>
      <c r="HX158" s="199"/>
      <c r="HY158" s="199"/>
      <c r="HZ158" s="199"/>
      <c r="IA158" s="199"/>
      <c r="IB158" s="199"/>
      <c r="IC158" s="199"/>
      <c r="ID158" s="199"/>
      <c r="IE158" s="199"/>
      <c r="IF158" s="199"/>
      <c r="IG158" s="199"/>
      <c r="IH158" s="199"/>
      <c r="II158" s="199"/>
      <c r="IJ158" s="199"/>
      <c r="IK158" s="199"/>
      <c r="IL158" s="199"/>
      <c r="IM158" s="199"/>
      <c r="IN158" s="199"/>
      <c r="IO158" s="199"/>
      <c r="IP158" s="199"/>
      <c r="IQ158" s="199"/>
      <c r="IR158" s="199"/>
      <c r="IS158" s="199"/>
      <c r="IT158" s="199"/>
    </row>
    <row r="159" spans="1:254" s="199" customFormat="1" ht="25.5" x14ac:dyDescent="0.2">
      <c r="A159" s="244" t="s">
        <v>534</v>
      </c>
      <c r="B159" s="202" t="s">
        <v>475</v>
      </c>
      <c r="C159" s="216" t="s">
        <v>224</v>
      </c>
      <c r="D159" s="216" t="s">
        <v>224</v>
      </c>
      <c r="E159" s="216" t="s">
        <v>326</v>
      </c>
      <c r="F159" s="216"/>
      <c r="G159" s="203">
        <f>SUM(G160)</f>
        <v>13718.53</v>
      </c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167"/>
      <c r="CO159" s="167"/>
      <c r="CP159" s="167"/>
      <c r="CQ159" s="167"/>
      <c r="CR159" s="167"/>
      <c r="CS159" s="167"/>
      <c r="CT159" s="167"/>
      <c r="CU159" s="167"/>
      <c r="CV159" s="167"/>
      <c r="CW159" s="167"/>
      <c r="CX159" s="167"/>
      <c r="CY159" s="167"/>
      <c r="CZ159" s="167"/>
      <c r="DA159" s="167"/>
      <c r="DB159" s="167"/>
      <c r="DC159" s="167"/>
      <c r="DD159" s="167"/>
      <c r="DE159" s="167"/>
      <c r="DF159" s="167"/>
      <c r="DG159" s="167"/>
      <c r="DH159" s="167"/>
      <c r="DI159" s="167"/>
      <c r="DJ159" s="167"/>
      <c r="DK159" s="167"/>
      <c r="DL159" s="167"/>
      <c r="DM159" s="167"/>
      <c r="DN159" s="167"/>
      <c r="DO159" s="167"/>
      <c r="DP159" s="167"/>
      <c r="DQ159" s="167"/>
      <c r="DR159" s="167"/>
      <c r="DS159" s="167"/>
      <c r="DT159" s="167"/>
      <c r="DU159" s="167"/>
      <c r="DV159" s="167"/>
      <c r="DW159" s="167"/>
      <c r="DX159" s="167"/>
      <c r="DY159" s="167"/>
      <c r="DZ159" s="167"/>
      <c r="EA159" s="167"/>
      <c r="EB159" s="167"/>
      <c r="EC159" s="167"/>
      <c r="ED159" s="167"/>
      <c r="EE159" s="167"/>
      <c r="EF159" s="167"/>
      <c r="EG159" s="167"/>
      <c r="EH159" s="167"/>
      <c r="EI159" s="167"/>
      <c r="EJ159" s="167"/>
      <c r="EK159" s="167"/>
      <c r="EL159" s="167"/>
      <c r="EM159" s="167"/>
      <c r="EN159" s="167"/>
      <c r="EO159" s="167"/>
      <c r="EP159" s="167"/>
      <c r="EQ159" s="167"/>
      <c r="ER159" s="167"/>
      <c r="ES159" s="167"/>
      <c r="ET159" s="167"/>
      <c r="EU159" s="167"/>
      <c r="EV159" s="167"/>
      <c r="EW159" s="167"/>
      <c r="EX159" s="167"/>
      <c r="EY159" s="167"/>
      <c r="EZ159" s="167"/>
      <c r="FA159" s="167"/>
      <c r="FB159" s="167"/>
      <c r="FC159" s="167"/>
      <c r="FD159" s="167"/>
      <c r="FE159" s="167"/>
      <c r="FF159" s="167"/>
      <c r="FG159" s="167"/>
      <c r="FH159" s="167"/>
      <c r="FI159" s="167"/>
      <c r="FJ159" s="167"/>
      <c r="FK159" s="167"/>
      <c r="FL159" s="167"/>
      <c r="FM159" s="167"/>
      <c r="FN159" s="167"/>
      <c r="FO159" s="167"/>
      <c r="FP159" s="167"/>
      <c r="FQ159" s="167"/>
      <c r="FR159" s="167"/>
      <c r="FS159" s="167"/>
      <c r="FT159" s="167"/>
      <c r="FU159" s="167"/>
      <c r="FV159" s="167"/>
      <c r="FW159" s="167"/>
      <c r="FX159" s="167"/>
      <c r="FY159" s="167"/>
      <c r="FZ159" s="167"/>
      <c r="GA159" s="167"/>
      <c r="GB159" s="167"/>
      <c r="GC159" s="167"/>
      <c r="GD159" s="167"/>
      <c r="GE159" s="167"/>
      <c r="GF159" s="167"/>
      <c r="GG159" s="167"/>
      <c r="GH159" s="167"/>
      <c r="GI159" s="167"/>
      <c r="GJ159" s="167"/>
      <c r="GK159" s="167"/>
      <c r="GL159" s="167"/>
      <c r="GM159" s="167"/>
      <c r="GN159" s="167"/>
      <c r="GO159" s="167"/>
      <c r="GP159" s="167"/>
      <c r="GQ159" s="167"/>
      <c r="GR159" s="167"/>
      <c r="GS159" s="167"/>
      <c r="GT159" s="167"/>
      <c r="GU159" s="167"/>
      <c r="GV159" s="167"/>
      <c r="GW159" s="167"/>
      <c r="GX159" s="167"/>
      <c r="GY159" s="167"/>
      <c r="GZ159" s="167"/>
      <c r="HA159" s="167"/>
      <c r="HB159" s="167"/>
      <c r="HC159" s="167"/>
      <c r="HD159" s="167"/>
      <c r="HE159" s="167"/>
      <c r="HF159" s="167"/>
      <c r="HG159" s="167"/>
      <c r="HH159" s="167"/>
      <c r="HI159" s="167"/>
      <c r="HJ159" s="167"/>
      <c r="HK159" s="167"/>
      <c r="HL159" s="167"/>
      <c r="HM159" s="167"/>
      <c r="HN159" s="167"/>
      <c r="HO159" s="167"/>
      <c r="HP159" s="167"/>
      <c r="HQ159" s="167"/>
      <c r="HR159" s="167"/>
      <c r="HS159" s="167"/>
      <c r="HT159" s="167"/>
      <c r="HU159" s="167"/>
      <c r="HV159" s="167"/>
      <c r="HW159" s="167"/>
      <c r="HX159" s="167"/>
      <c r="HY159" s="167"/>
      <c r="HZ159" s="167"/>
      <c r="IA159" s="167"/>
      <c r="IB159" s="167"/>
      <c r="IC159" s="167"/>
      <c r="ID159" s="167"/>
      <c r="IE159" s="167"/>
      <c r="IF159" s="167"/>
      <c r="IG159" s="167"/>
      <c r="IH159" s="167"/>
      <c r="II159" s="167"/>
      <c r="IJ159" s="167"/>
      <c r="IK159" s="167"/>
      <c r="IL159" s="167"/>
      <c r="IM159" s="167"/>
      <c r="IN159" s="167"/>
      <c r="IO159" s="167"/>
      <c r="IP159" s="167"/>
      <c r="IQ159" s="167"/>
      <c r="IR159" s="167"/>
      <c r="IS159" s="167"/>
      <c r="IT159" s="167"/>
    </row>
    <row r="160" spans="1:254" s="224" customFormat="1" ht="26.25" x14ac:dyDescent="0.25">
      <c r="A160" s="195" t="s">
        <v>477</v>
      </c>
      <c r="B160" s="197" t="s">
        <v>475</v>
      </c>
      <c r="C160" s="207" t="s">
        <v>224</v>
      </c>
      <c r="D160" s="207" t="s">
        <v>224</v>
      </c>
      <c r="E160" s="207" t="s">
        <v>326</v>
      </c>
      <c r="F160" s="207" t="s">
        <v>213</v>
      </c>
      <c r="G160" s="198">
        <v>13718.53</v>
      </c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7"/>
      <c r="BQ160" s="167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167"/>
      <c r="CO160" s="167"/>
      <c r="CP160" s="167"/>
      <c r="CQ160" s="167"/>
      <c r="CR160" s="167"/>
      <c r="CS160" s="167"/>
      <c r="CT160" s="167"/>
      <c r="CU160" s="167"/>
      <c r="CV160" s="167"/>
      <c r="CW160" s="167"/>
      <c r="CX160" s="167"/>
      <c r="CY160" s="167"/>
      <c r="CZ160" s="167"/>
      <c r="DA160" s="167"/>
      <c r="DB160" s="167"/>
      <c r="DC160" s="167"/>
      <c r="DD160" s="167"/>
      <c r="DE160" s="167"/>
      <c r="DF160" s="167"/>
      <c r="DG160" s="167"/>
      <c r="DH160" s="167"/>
      <c r="DI160" s="167"/>
      <c r="DJ160" s="167"/>
      <c r="DK160" s="167"/>
      <c r="DL160" s="167"/>
      <c r="DM160" s="167"/>
      <c r="DN160" s="167"/>
      <c r="DO160" s="167"/>
      <c r="DP160" s="167"/>
      <c r="DQ160" s="167"/>
      <c r="DR160" s="167"/>
      <c r="DS160" s="167"/>
      <c r="DT160" s="167"/>
      <c r="DU160" s="167"/>
      <c r="DV160" s="167"/>
      <c r="DW160" s="167"/>
      <c r="DX160" s="167"/>
      <c r="DY160" s="167"/>
      <c r="DZ160" s="167"/>
      <c r="EA160" s="167"/>
      <c r="EB160" s="167"/>
      <c r="EC160" s="167"/>
      <c r="ED160" s="167"/>
      <c r="EE160" s="167"/>
      <c r="EF160" s="167"/>
      <c r="EG160" s="167"/>
      <c r="EH160" s="167"/>
      <c r="EI160" s="167"/>
      <c r="EJ160" s="167"/>
      <c r="EK160" s="167"/>
      <c r="EL160" s="167"/>
      <c r="EM160" s="167"/>
      <c r="EN160" s="167"/>
      <c r="EO160" s="167"/>
      <c r="EP160" s="167"/>
      <c r="EQ160" s="167"/>
      <c r="ER160" s="167"/>
      <c r="ES160" s="167"/>
      <c r="ET160" s="167"/>
      <c r="EU160" s="167"/>
      <c r="EV160" s="167"/>
      <c r="EW160" s="167"/>
      <c r="EX160" s="167"/>
      <c r="EY160" s="167"/>
      <c r="EZ160" s="167"/>
      <c r="FA160" s="167"/>
      <c r="FB160" s="167"/>
      <c r="FC160" s="167"/>
      <c r="FD160" s="167"/>
      <c r="FE160" s="167"/>
      <c r="FF160" s="167"/>
      <c r="FG160" s="167"/>
      <c r="FH160" s="167"/>
      <c r="FI160" s="167"/>
      <c r="FJ160" s="167"/>
      <c r="FK160" s="167"/>
      <c r="FL160" s="167"/>
      <c r="FM160" s="167"/>
      <c r="FN160" s="167"/>
      <c r="FO160" s="167"/>
      <c r="FP160" s="167"/>
      <c r="FQ160" s="167"/>
      <c r="FR160" s="167"/>
      <c r="FS160" s="167"/>
      <c r="FT160" s="167"/>
      <c r="FU160" s="167"/>
      <c r="FV160" s="167"/>
      <c r="FW160" s="167"/>
      <c r="FX160" s="167"/>
      <c r="FY160" s="167"/>
      <c r="FZ160" s="167"/>
      <c r="GA160" s="167"/>
      <c r="GB160" s="167"/>
      <c r="GC160" s="167"/>
      <c r="GD160" s="167"/>
      <c r="GE160" s="167"/>
      <c r="GF160" s="167"/>
      <c r="GG160" s="167"/>
      <c r="GH160" s="167"/>
      <c r="GI160" s="167"/>
      <c r="GJ160" s="167"/>
      <c r="GK160" s="167"/>
      <c r="GL160" s="167"/>
      <c r="GM160" s="167"/>
      <c r="GN160" s="167"/>
      <c r="GO160" s="167"/>
      <c r="GP160" s="167"/>
      <c r="GQ160" s="167"/>
      <c r="GR160" s="167"/>
      <c r="GS160" s="167"/>
      <c r="GT160" s="167"/>
      <c r="GU160" s="167"/>
      <c r="GV160" s="167"/>
      <c r="GW160" s="167"/>
      <c r="GX160" s="167"/>
      <c r="GY160" s="167"/>
      <c r="GZ160" s="167"/>
      <c r="HA160" s="167"/>
      <c r="HB160" s="167"/>
      <c r="HC160" s="167"/>
      <c r="HD160" s="167"/>
      <c r="HE160" s="167"/>
      <c r="HF160" s="167"/>
      <c r="HG160" s="167"/>
      <c r="HH160" s="167"/>
      <c r="HI160" s="167"/>
      <c r="HJ160" s="167"/>
      <c r="HK160" s="167"/>
      <c r="HL160" s="167"/>
      <c r="HM160" s="167"/>
      <c r="HN160" s="167"/>
      <c r="HO160" s="167"/>
      <c r="HP160" s="167"/>
      <c r="HQ160" s="167"/>
      <c r="HR160" s="167"/>
      <c r="HS160" s="167"/>
      <c r="HT160" s="167"/>
      <c r="HU160" s="167"/>
      <c r="HV160" s="167"/>
      <c r="HW160" s="167"/>
      <c r="HX160" s="167"/>
      <c r="HY160" s="167"/>
      <c r="HZ160" s="167"/>
      <c r="IA160" s="167"/>
      <c r="IB160" s="167"/>
      <c r="IC160" s="167"/>
      <c r="ID160" s="167"/>
      <c r="IE160" s="167"/>
      <c r="IF160" s="167"/>
      <c r="IG160" s="167"/>
      <c r="IH160" s="167"/>
      <c r="II160" s="167"/>
      <c r="IJ160" s="167"/>
      <c r="IK160" s="167"/>
      <c r="IL160" s="167"/>
      <c r="IM160" s="167"/>
      <c r="IN160" s="167"/>
      <c r="IO160" s="167"/>
      <c r="IP160" s="167"/>
      <c r="IQ160" s="167"/>
      <c r="IR160" s="167"/>
      <c r="IS160" s="167"/>
      <c r="IT160" s="167"/>
    </row>
    <row r="161" spans="1:254" s="158" customFormat="1" ht="13.5" x14ac:dyDescent="0.25">
      <c r="A161" s="190" t="s">
        <v>257</v>
      </c>
      <c r="B161" s="192" t="s">
        <v>475</v>
      </c>
      <c r="C161" s="192" t="s">
        <v>224</v>
      </c>
      <c r="D161" s="192" t="s">
        <v>224</v>
      </c>
      <c r="E161" s="205" t="s">
        <v>258</v>
      </c>
      <c r="F161" s="205"/>
      <c r="G161" s="193">
        <f>SUM(G162+G164)</f>
        <v>4615.5600000000004</v>
      </c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4"/>
      <c r="DN161" s="224"/>
      <c r="DO161" s="224"/>
      <c r="DP161" s="224"/>
      <c r="DQ161" s="224"/>
      <c r="DR161" s="224"/>
      <c r="DS161" s="224"/>
      <c r="DT161" s="224"/>
      <c r="DU161" s="224"/>
      <c r="DV161" s="224"/>
      <c r="DW161" s="224"/>
      <c r="DX161" s="224"/>
      <c r="DY161" s="224"/>
      <c r="DZ161" s="224"/>
      <c r="EA161" s="224"/>
      <c r="EB161" s="224"/>
      <c r="EC161" s="224"/>
      <c r="ED161" s="224"/>
      <c r="EE161" s="224"/>
      <c r="EF161" s="224"/>
      <c r="EG161" s="224"/>
      <c r="EH161" s="224"/>
      <c r="EI161" s="224"/>
      <c r="EJ161" s="224"/>
      <c r="EK161" s="224"/>
      <c r="EL161" s="224"/>
      <c r="EM161" s="224"/>
      <c r="EN161" s="224"/>
      <c r="EO161" s="224"/>
      <c r="EP161" s="224"/>
      <c r="EQ161" s="224"/>
      <c r="ER161" s="224"/>
      <c r="ES161" s="224"/>
      <c r="ET161" s="224"/>
      <c r="EU161" s="224"/>
      <c r="EV161" s="224"/>
      <c r="EW161" s="224"/>
      <c r="EX161" s="224"/>
      <c r="EY161" s="224"/>
      <c r="EZ161" s="224"/>
      <c r="FA161" s="224"/>
      <c r="FB161" s="224"/>
      <c r="FC161" s="224"/>
      <c r="FD161" s="224"/>
      <c r="FE161" s="224"/>
      <c r="FF161" s="224"/>
      <c r="FG161" s="224"/>
      <c r="FH161" s="224"/>
      <c r="FI161" s="224"/>
      <c r="FJ161" s="224"/>
      <c r="FK161" s="224"/>
      <c r="FL161" s="224"/>
      <c r="FM161" s="224"/>
      <c r="FN161" s="224"/>
      <c r="FO161" s="224"/>
      <c r="FP161" s="224"/>
      <c r="FQ161" s="224"/>
      <c r="FR161" s="224"/>
      <c r="FS161" s="224"/>
      <c r="FT161" s="224"/>
      <c r="FU161" s="224"/>
      <c r="FV161" s="224"/>
      <c r="FW161" s="224"/>
      <c r="FX161" s="224"/>
      <c r="FY161" s="224"/>
      <c r="FZ161" s="224"/>
      <c r="GA161" s="224"/>
      <c r="GB161" s="224"/>
      <c r="GC161" s="224"/>
      <c r="GD161" s="224"/>
      <c r="GE161" s="224"/>
      <c r="GF161" s="224"/>
      <c r="GG161" s="224"/>
      <c r="GH161" s="224"/>
      <c r="GI161" s="224"/>
      <c r="GJ161" s="224"/>
      <c r="GK161" s="224"/>
      <c r="GL161" s="224"/>
      <c r="GM161" s="224"/>
      <c r="GN161" s="224"/>
      <c r="GO161" s="224"/>
      <c r="GP161" s="224"/>
      <c r="GQ161" s="224"/>
      <c r="GR161" s="224"/>
      <c r="GS161" s="224"/>
      <c r="GT161" s="224"/>
      <c r="GU161" s="224"/>
      <c r="GV161" s="224"/>
      <c r="GW161" s="224"/>
      <c r="GX161" s="224"/>
      <c r="GY161" s="224"/>
      <c r="GZ161" s="224"/>
      <c r="HA161" s="224"/>
      <c r="HB161" s="224"/>
      <c r="HC161" s="224"/>
      <c r="HD161" s="224"/>
      <c r="HE161" s="224"/>
      <c r="HF161" s="224"/>
      <c r="HG161" s="224"/>
      <c r="HH161" s="224"/>
      <c r="HI161" s="224"/>
      <c r="HJ161" s="224"/>
      <c r="HK161" s="224"/>
      <c r="HL161" s="224"/>
      <c r="HM161" s="224"/>
      <c r="HN161" s="224"/>
      <c r="HO161" s="224"/>
      <c r="HP161" s="224"/>
      <c r="HQ161" s="224"/>
      <c r="HR161" s="224"/>
      <c r="HS161" s="224"/>
      <c r="HT161" s="224"/>
      <c r="HU161" s="224"/>
      <c r="HV161" s="224"/>
      <c r="HW161" s="224"/>
      <c r="HX161" s="224"/>
      <c r="HY161" s="224"/>
      <c r="HZ161" s="224"/>
      <c r="IA161" s="224"/>
      <c r="IB161" s="224"/>
      <c r="IC161" s="224"/>
      <c r="ID161" s="224"/>
      <c r="IE161" s="224"/>
      <c r="IF161" s="224"/>
      <c r="IG161" s="224"/>
      <c r="IH161" s="224"/>
      <c r="II161" s="224"/>
      <c r="IJ161" s="224"/>
      <c r="IK161" s="224"/>
      <c r="IL161" s="224"/>
      <c r="IM161" s="224"/>
      <c r="IN161" s="224"/>
      <c r="IO161" s="224"/>
      <c r="IP161" s="224"/>
      <c r="IQ161" s="224"/>
      <c r="IR161" s="224"/>
      <c r="IS161" s="224"/>
      <c r="IT161" s="224"/>
    </row>
    <row r="162" spans="1:254" s="158" customFormat="1" ht="40.15" customHeight="1" x14ac:dyDescent="0.2">
      <c r="A162" s="200" t="s">
        <v>327</v>
      </c>
      <c r="B162" s="201" t="s">
        <v>475</v>
      </c>
      <c r="C162" s="202" t="s">
        <v>224</v>
      </c>
      <c r="D162" s="202" t="s">
        <v>224</v>
      </c>
      <c r="E162" s="216" t="s">
        <v>328</v>
      </c>
      <c r="F162" s="216"/>
      <c r="G162" s="203">
        <f>SUM(G163)</f>
        <v>500</v>
      </c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167"/>
      <c r="CO162" s="167"/>
      <c r="CP162" s="167"/>
      <c r="CQ162" s="167"/>
      <c r="CR162" s="167"/>
      <c r="CS162" s="167"/>
      <c r="CT162" s="167"/>
      <c r="CU162" s="167"/>
      <c r="CV162" s="167"/>
      <c r="CW162" s="167"/>
      <c r="CX162" s="167"/>
      <c r="CY162" s="167"/>
      <c r="CZ162" s="167"/>
      <c r="DA162" s="167"/>
      <c r="DB162" s="167"/>
      <c r="DC162" s="167"/>
      <c r="DD162" s="167"/>
      <c r="DE162" s="167"/>
      <c r="DF162" s="167"/>
      <c r="DG162" s="167"/>
      <c r="DH162" s="167"/>
      <c r="DI162" s="167"/>
      <c r="DJ162" s="167"/>
      <c r="DK162" s="167"/>
      <c r="DL162" s="167"/>
      <c r="DM162" s="167"/>
      <c r="DN162" s="167"/>
      <c r="DO162" s="167"/>
      <c r="DP162" s="167"/>
      <c r="DQ162" s="167"/>
      <c r="DR162" s="167"/>
      <c r="DS162" s="167"/>
      <c r="DT162" s="167"/>
      <c r="DU162" s="167"/>
      <c r="DV162" s="167"/>
      <c r="DW162" s="167"/>
      <c r="DX162" s="167"/>
      <c r="DY162" s="167"/>
      <c r="DZ162" s="167"/>
      <c r="EA162" s="167"/>
      <c r="EB162" s="167"/>
      <c r="EC162" s="167"/>
      <c r="ED162" s="167"/>
      <c r="EE162" s="167"/>
      <c r="EF162" s="167"/>
      <c r="EG162" s="167"/>
      <c r="EH162" s="167"/>
      <c r="EI162" s="167"/>
      <c r="EJ162" s="167"/>
      <c r="EK162" s="167"/>
      <c r="EL162" s="167"/>
      <c r="EM162" s="167"/>
      <c r="EN162" s="167"/>
      <c r="EO162" s="167"/>
      <c r="EP162" s="167"/>
      <c r="EQ162" s="167"/>
      <c r="ER162" s="167"/>
      <c r="ES162" s="167"/>
      <c r="ET162" s="167"/>
      <c r="EU162" s="167"/>
      <c r="EV162" s="167"/>
      <c r="EW162" s="167"/>
      <c r="EX162" s="167"/>
      <c r="EY162" s="167"/>
      <c r="EZ162" s="167"/>
      <c r="FA162" s="167"/>
      <c r="FB162" s="167"/>
      <c r="FC162" s="167"/>
      <c r="FD162" s="167"/>
      <c r="FE162" s="167"/>
      <c r="FF162" s="167"/>
      <c r="FG162" s="167"/>
      <c r="FH162" s="167"/>
      <c r="FI162" s="167"/>
      <c r="FJ162" s="167"/>
      <c r="FK162" s="167"/>
      <c r="FL162" s="167"/>
      <c r="FM162" s="167"/>
      <c r="FN162" s="167"/>
      <c r="FO162" s="167"/>
      <c r="FP162" s="167"/>
      <c r="FQ162" s="167"/>
      <c r="FR162" s="167"/>
      <c r="FS162" s="167"/>
      <c r="FT162" s="167"/>
      <c r="FU162" s="167"/>
      <c r="FV162" s="167"/>
      <c r="FW162" s="167"/>
      <c r="FX162" s="167"/>
      <c r="FY162" s="167"/>
      <c r="FZ162" s="167"/>
      <c r="GA162" s="167"/>
      <c r="GB162" s="167"/>
      <c r="GC162" s="167"/>
      <c r="GD162" s="167"/>
      <c r="GE162" s="167"/>
      <c r="GF162" s="167"/>
      <c r="GG162" s="167"/>
      <c r="GH162" s="167"/>
      <c r="GI162" s="167"/>
      <c r="GJ162" s="167"/>
      <c r="GK162" s="167"/>
      <c r="GL162" s="167"/>
      <c r="GM162" s="167"/>
      <c r="GN162" s="167"/>
      <c r="GO162" s="167"/>
      <c r="GP162" s="167"/>
      <c r="GQ162" s="167"/>
      <c r="GR162" s="167"/>
      <c r="GS162" s="167"/>
      <c r="GT162" s="167"/>
      <c r="GU162" s="167"/>
      <c r="GV162" s="167"/>
      <c r="GW162" s="167"/>
      <c r="GX162" s="167"/>
      <c r="GY162" s="167"/>
      <c r="GZ162" s="167"/>
      <c r="HA162" s="167"/>
      <c r="HB162" s="167"/>
      <c r="HC162" s="167"/>
      <c r="HD162" s="167"/>
      <c r="HE162" s="167"/>
      <c r="HF162" s="167"/>
      <c r="HG162" s="167"/>
      <c r="HH162" s="167"/>
      <c r="HI162" s="167"/>
      <c r="HJ162" s="167"/>
      <c r="HK162" s="167"/>
      <c r="HL162" s="167"/>
      <c r="HM162" s="167"/>
      <c r="HN162" s="167"/>
      <c r="HO162" s="167"/>
      <c r="HP162" s="167"/>
      <c r="HQ162" s="167"/>
      <c r="HR162" s="167"/>
      <c r="HS162" s="167"/>
      <c r="HT162" s="167"/>
      <c r="HU162" s="167"/>
      <c r="HV162" s="167"/>
      <c r="HW162" s="167"/>
      <c r="HX162" s="167"/>
      <c r="HY162" s="167"/>
      <c r="HZ162" s="167"/>
      <c r="IA162" s="167"/>
      <c r="IB162" s="167"/>
      <c r="IC162" s="167"/>
      <c r="ID162" s="167"/>
      <c r="IE162" s="167"/>
      <c r="IF162" s="167"/>
      <c r="IG162" s="167"/>
      <c r="IH162" s="167"/>
      <c r="II162" s="167"/>
      <c r="IJ162" s="167"/>
      <c r="IK162" s="167"/>
      <c r="IL162" s="167"/>
      <c r="IM162" s="167"/>
      <c r="IN162" s="167"/>
      <c r="IO162" s="167"/>
      <c r="IP162" s="167"/>
      <c r="IQ162" s="167"/>
      <c r="IR162" s="167"/>
      <c r="IS162" s="167"/>
      <c r="IT162" s="167"/>
    </row>
    <row r="163" spans="1:254" ht="25.5" x14ac:dyDescent="0.2">
      <c r="A163" s="195" t="s">
        <v>477</v>
      </c>
      <c r="B163" s="207" t="s">
        <v>475</v>
      </c>
      <c r="C163" s="197" t="s">
        <v>224</v>
      </c>
      <c r="D163" s="197" t="s">
        <v>224</v>
      </c>
      <c r="E163" s="207" t="s">
        <v>328</v>
      </c>
      <c r="F163" s="207" t="s">
        <v>213</v>
      </c>
      <c r="G163" s="198">
        <v>500</v>
      </c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1:254" ht="38.25" x14ac:dyDescent="0.2">
      <c r="A164" s="200" t="s">
        <v>535</v>
      </c>
      <c r="B164" s="202" t="s">
        <v>475</v>
      </c>
      <c r="C164" s="202" t="s">
        <v>224</v>
      </c>
      <c r="D164" s="202" t="s">
        <v>224</v>
      </c>
      <c r="E164" s="216" t="s">
        <v>329</v>
      </c>
      <c r="F164" s="216"/>
      <c r="G164" s="203">
        <f>SUM(G165)</f>
        <v>4115.5600000000004</v>
      </c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8"/>
      <c r="ER164" s="158"/>
      <c r="ES164" s="158"/>
      <c r="ET164" s="158"/>
      <c r="EU164" s="158"/>
      <c r="EV164" s="158"/>
      <c r="EW164" s="158"/>
      <c r="EX164" s="158"/>
      <c r="EY164" s="158"/>
      <c r="EZ164" s="158"/>
      <c r="FA164" s="158"/>
      <c r="FB164" s="158"/>
      <c r="FC164" s="158"/>
      <c r="FD164" s="158"/>
      <c r="FE164" s="158"/>
      <c r="FF164" s="158"/>
      <c r="FG164" s="158"/>
      <c r="FH164" s="158"/>
      <c r="FI164" s="158"/>
      <c r="FJ164" s="158"/>
      <c r="FK164" s="158"/>
      <c r="FL164" s="158"/>
      <c r="FM164" s="158"/>
      <c r="FN164" s="158"/>
      <c r="FO164" s="158"/>
      <c r="FP164" s="158"/>
      <c r="FQ164" s="158"/>
      <c r="FR164" s="158"/>
      <c r="FS164" s="158"/>
      <c r="FT164" s="158"/>
      <c r="FU164" s="158"/>
      <c r="FV164" s="158"/>
      <c r="FW164" s="158"/>
      <c r="FX164" s="158"/>
      <c r="FY164" s="158"/>
      <c r="FZ164" s="158"/>
      <c r="GA164" s="158"/>
      <c r="GB164" s="158"/>
      <c r="GC164" s="158"/>
      <c r="GD164" s="158"/>
      <c r="GE164" s="158"/>
      <c r="GF164" s="158"/>
      <c r="GG164" s="158"/>
      <c r="GH164" s="158"/>
      <c r="GI164" s="158"/>
      <c r="GJ164" s="158"/>
      <c r="GK164" s="158"/>
      <c r="GL164" s="158"/>
      <c r="GM164" s="158"/>
      <c r="GN164" s="158"/>
      <c r="GO164" s="158"/>
      <c r="GP164" s="158"/>
      <c r="GQ164" s="158"/>
      <c r="GR164" s="158"/>
      <c r="GS164" s="158"/>
      <c r="GT164" s="158"/>
      <c r="GU164" s="158"/>
      <c r="GV164" s="158"/>
      <c r="GW164" s="158"/>
      <c r="GX164" s="158"/>
      <c r="GY164" s="158"/>
      <c r="GZ164" s="158"/>
      <c r="HA164" s="158"/>
      <c r="HB164" s="158"/>
      <c r="HC164" s="158"/>
      <c r="HD164" s="158"/>
      <c r="HE164" s="158"/>
      <c r="HF164" s="158"/>
      <c r="HG164" s="158"/>
      <c r="HH164" s="158"/>
      <c r="HI164" s="158"/>
      <c r="HJ164" s="158"/>
      <c r="HK164" s="158"/>
      <c r="HL164" s="158"/>
      <c r="HM164" s="158"/>
      <c r="HN164" s="158"/>
      <c r="HO164" s="158"/>
      <c r="HP164" s="158"/>
      <c r="HQ164" s="158"/>
      <c r="HR164" s="158"/>
      <c r="HS164" s="158"/>
      <c r="HT164" s="158"/>
      <c r="HU164" s="158"/>
      <c r="HV164" s="158"/>
      <c r="HW164" s="158"/>
      <c r="HX164" s="158"/>
      <c r="HY164" s="158"/>
      <c r="HZ164" s="158"/>
      <c r="IA164" s="158"/>
      <c r="IB164" s="158"/>
      <c r="IC164" s="158"/>
      <c r="ID164" s="158"/>
      <c r="IE164" s="158"/>
      <c r="IF164" s="158"/>
      <c r="IG164" s="158"/>
      <c r="IH164" s="158"/>
      <c r="II164" s="158"/>
      <c r="IJ164" s="158"/>
      <c r="IK164" s="158"/>
      <c r="IL164" s="158"/>
      <c r="IM164" s="158"/>
      <c r="IN164" s="158"/>
      <c r="IO164" s="158"/>
      <c r="IP164" s="158"/>
      <c r="IQ164" s="158"/>
      <c r="IR164" s="158"/>
      <c r="IS164" s="158"/>
      <c r="IT164" s="158"/>
    </row>
    <row r="165" spans="1:254" ht="25.5" x14ac:dyDescent="0.2">
      <c r="A165" s="195" t="s">
        <v>477</v>
      </c>
      <c r="B165" s="197" t="s">
        <v>475</v>
      </c>
      <c r="C165" s="197" t="s">
        <v>224</v>
      </c>
      <c r="D165" s="197" t="s">
        <v>224</v>
      </c>
      <c r="E165" s="207" t="s">
        <v>329</v>
      </c>
      <c r="F165" s="207" t="s">
        <v>213</v>
      </c>
      <c r="G165" s="198">
        <v>4115.5600000000004</v>
      </c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8"/>
      <c r="DM165" s="158"/>
      <c r="DN165" s="158"/>
      <c r="DO165" s="158"/>
      <c r="DP165" s="158"/>
      <c r="DQ165" s="158"/>
      <c r="DR165" s="158"/>
      <c r="DS165" s="158"/>
      <c r="DT165" s="158"/>
      <c r="DU165" s="158"/>
      <c r="DV165" s="158"/>
      <c r="DW165" s="158"/>
      <c r="DX165" s="158"/>
      <c r="DY165" s="158"/>
      <c r="DZ165" s="158"/>
      <c r="EA165" s="158"/>
      <c r="EB165" s="158"/>
      <c r="EC165" s="158"/>
      <c r="ED165" s="158"/>
      <c r="EE165" s="158"/>
      <c r="EF165" s="158"/>
      <c r="EG165" s="158"/>
      <c r="EH165" s="158"/>
      <c r="EI165" s="158"/>
      <c r="EJ165" s="158"/>
      <c r="EK165" s="158"/>
      <c r="EL165" s="158"/>
      <c r="EM165" s="158"/>
      <c r="EN165" s="158"/>
      <c r="EO165" s="158"/>
      <c r="EP165" s="158"/>
      <c r="EQ165" s="158"/>
      <c r="ER165" s="158"/>
      <c r="ES165" s="158"/>
      <c r="ET165" s="158"/>
      <c r="EU165" s="158"/>
      <c r="EV165" s="158"/>
      <c r="EW165" s="158"/>
      <c r="EX165" s="158"/>
      <c r="EY165" s="158"/>
      <c r="EZ165" s="158"/>
      <c r="FA165" s="158"/>
      <c r="FB165" s="158"/>
      <c r="FC165" s="158"/>
      <c r="FD165" s="158"/>
      <c r="FE165" s="158"/>
      <c r="FF165" s="158"/>
      <c r="FG165" s="158"/>
      <c r="FH165" s="158"/>
      <c r="FI165" s="158"/>
      <c r="FJ165" s="158"/>
      <c r="FK165" s="158"/>
      <c r="FL165" s="158"/>
      <c r="FM165" s="158"/>
      <c r="FN165" s="158"/>
      <c r="FO165" s="158"/>
      <c r="FP165" s="158"/>
      <c r="FQ165" s="158"/>
      <c r="FR165" s="158"/>
      <c r="FS165" s="158"/>
      <c r="FT165" s="158"/>
      <c r="FU165" s="158"/>
      <c r="FV165" s="158"/>
      <c r="FW165" s="158"/>
      <c r="FX165" s="158"/>
      <c r="FY165" s="158"/>
      <c r="FZ165" s="158"/>
      <c r="GA165" s="158"/>
      <c r="GB165" s="158"/>
      <c r="GC165" s="158"/>
      <c r="GD165" s="158"/>
      <c r="GE165" s="158"/>
      <c r="GF165" s="158"/>
      <c r="GG165" s="158"/>
      <c r="GH165" s="158"/>
      <c r="GI165" s="158"/>
      <c r="GJ165" s="158"/>
      <c r="GK165" s="158"/>
      <c r="GL165" s="158"/>
      <c r="GM165" s="158"/>
      <c r="GN165" s="158"/>
      <c r="GO165" s="158"/>
      <c r="GP165" s="158"/>
      <c r="GQ165" s="158"/>
      <c r="GR165" s="158"/>
      <c r="GS165" s="158"/>
      <c r="GT165" s="158"/>
      <c r="GU165" s="158"/>
      <c r="GV165" s="158"/>
      <c r="GW165" s="158"/>
      <c r="GX165" s="158"/>
      <c r="GY165" s="158"/>
      <c r="GZ165" s="158"/>
      <c r="HA165" s="158"/>
      <c r="HB165" s="158"/>
      <c r="HC165" s="158"/>
      <c r="HD165" s="158"/>
      <c r="HE165" s="158"/>
      <c r="HF165" s="158"/>
      <c r="HG165" s="158"/>
      <c r="HH165" s="158"/>
      <c r="HI165" s="158"/>
      <c r="HJ165" s="158"/>
      <c r="HK165" s="158"/>
      <c r="HL165" s="158"/>
      <c r="HM165" s="158"/>
      <c r="HN165" s="158"/>
      <c r="HO165" s="158"/>
      <c r="HP165" s="158"/>
      <c r="HQ165" s="158"/>
      <c r="HR165" s="158"/>
      <c r="HS165" s="158"/>
      <c r="HT165" s="158"/>
      <c r="HU165" s="158"/>
      <c r="HV165" s="158"/>
      <c r="HW165" s="158"/>
      <c r="HX165" s="158"/>
      <c r="HY165" s="158"/>
      <c r="HZ165" s="158"/>
      <c r="IA165" s="158"/>
      <c r="IB165" s="158"/>
      <c r="IC165" s="158"/>
      <c r="ID165" s="158"/>
      <c r="IE165" s="158"/>
      <c r="IF165" s="158"/>
      <c r="IG165" s="158"/>
      <c r="IH165" s="158"/>
      <c r="II165" s="158"/>
      <c r="IJ165" s="158"/>
      <c r="IK165" s="158"/>
      <c r="IL165" s="158"/>
      <c r="IM165" s="158"/>
      <c r="IN165" s="158"/>
      <c r="IO165" s="158"/>
      <c r="IP165" s="158"/>
      <c r="IQ165" s="158"/>
      <c r="IR165" s="158"/>
      <c r="IS165" s="158"/>
      <c r="IT165" s="158"/>
    </row>
    <row r="166" spans="1:254" ht="14.25" x14ac:dyDescent="0.2">
      <c r="A166" s="210" t="s">
        <v>330</v>
      </c>
      <c r="B166" s="211" t="s">
        <v>475</v>
      </c>
      <c r="C166" s="183" t="s">
        <v>331</v>
      </c>
      <c r="D166" s="183"/>
      <c r="E166" s="183"/>
      <c r="F166" s="183"/>
      <c r="G166" s="184">
        <f>SUM(G167)</f>
        <v>858.12</v>
      </c>
    </row>
    <row r="167" spans="1:254" ht="30.75" customHeight="1" x14ac:dyDescent="0.2">
      <c r="A167" s="185" t="s">
        <v>332</v>
      </c>
      <c r="B167" s="246">
        <v>510</v>
      </c>
      <c r="C167" s="187" t="s">
        <v>331</v>
      </c>
      <c r="D167" s="187" t="s">
        <v>224</v>
      </c>
      <c r="E167" s="187"/>
      <c r="F167" s="187"/>
      <c r="G167" s="188">
        <f>SUM(G168)</f>
        <v>858.12</v>
      </c>
    </row>
    <row r="168" spans="1:254" ht="13.5" x14ac:dyDescent="0.25">
      <c r="A168" s="190" t="s">
        <v>257</v>
      </c>
      <c r="B168" s="247">
        <v>510</v>
      </c>
      <c r="C168" s="192" t="s">
        <v>331</v>
      </c>
      <c r="D168" s="192" t="s">
        <v>224</v>
      </c>
      <c r="E168" s="187"/>
      <c r="F168" s="187"/>
      <c r="G168" s="193">
        <f>SUM(G169)</f>
        <v>858.12</v>
      </c>
    </row>
    <row r="169" spans="1:254" ht="38.25" x14ac:dyDescent="0.2">
      <c r="A169" s="200" t="s">
        <v>505</v>
      </c>
      <c r="B169" s="201" t="s">
        <v>475</v>
      </c>
      <c r="C169" s="216" t="s">
        <v>331</v>
      </c>
      <c r="D169" s="216" t="s">
        <v>224</v>
      </c>
      <c r="E169" s="216" t="s">
        <v>334</v>
      </c>
      <c r="F169" s="216"/>
      <c r="G169" s="203">
        <f>SUM(G170+G171+G172)</f>
        <v>858.12</v>
      </c>
    </row>
    <row r="170" spans="1:254" ht="25.5" x14ac:dyDescent="0.2">
      <c r="A170" s="195" t="s">
        <v>477</v>
      </c>
      <c r="B170" s="207" t="s">
        <v>475</v>
      </c>
      <c r="C170" s="207" t="s">
        <v>331</v>
      </c>
      <c r="D170" s="207" t="s">
        <v>224</v>
      </c>
      <c r="E170" s="207" t="s">
        <v>334</v>
      </c>
      <c r="F170" s="207" t="s">
        <v>213</v>
      </c>
      <c r="G170" s="198">
        <v>401.12</v>
      </c>
    </row>
    <row r="171" spans="1:254" ht="25.5" x14ac:dyDescent="0.2">
      <c r="A171" s="195" t="s">
        <v>501</v>
      </c>
      <c r="B171" s="207" t="s">
        <v>475</v>
      </c>
      <c r="C171" s="207" t="s">
        <v>331</v>
      </c>
      <c r="D171" s="207" t="s">
        <v>224</v>
      </c>
      <c r="E171" s="207" t="s">
        <v>334</v>
      </c>
      <c r="F171" s="207" t="s">
        <v>304</v>
      </c>
      <c r="G171" s="198">
        <v>121</v>
      </c>
    </row>
    <row r="172" spans="1:254" x14ac:dyDescent="0.2">
      <c r="A172" s="195" t="s">
        <v>221</v>
      </c>
      <c r="B172" s="207" t="s">
        <v>475</v>
      </c>
      <c r="C172" s="207" t="s">
        <v>331</v>
      </c>
      <c r="D172" s="207" t="s">
        <v>224</v>
      </c>
      <c r="E172" s="207" t="s">
        <v>334</v>
      </c>
      <c r="F172" s="207" t="s">
        <v>222</v>
      </c>
      <c r="G172" s="198">
        <v>336</v>
      </c>
    </row>
    <row r="173" spans="1:254" ht="15.75" x14ac:dyDescent="0.25">
      <c r="A173" s="181" t="s">
        <v>335</v>
      </c>
      <c r="B173" s="248" t="s">
        <v>475</v>
      </c>
      <c r="C173" s="226" t="s">
        <v>229</v>
      </c>
      <c r="D173" s="226"/>
      <c r="E173" s="226"/>
      <c r="F173" s="226"/>
      <c r="G173" s="227">
        <f>SUM(G174+G187+G211+G222+G204)</f>
        <v>498791.52999999991</v>
      </c>
    </row>
    <row r="174" spans="1:254" x14ac:dyDescent="0.2">
      <c r="A174" s="249" t="s">
        <v>336</v>
      </c>
      <c r="B174" s="187" t="s">
        <v>475</v>
      </c>
      <c r="C174" s="186" t="s">
        <v>229</v>
      </c>
      <c r="D174" s="186" t="s">
        <v>200</v>
      </c>
      <c r="E174" s="186"/>
      <c r="F174" s="186"/>
      <c r="G174" s="188">
        <f>SUM(G175+G177+G179+G181+G183+G185)</f>
        <v>171397.06</v>
      </c>
    </row>
    <row r="175" spans="1:254" ht="33.75" customHeight="1" x14ac:dyDescent="0.2">
      <c r="A175" s="200" t="s">
        <v>506</v>
      </c>
      <c r="B175" s="220" t="s">
        <v>475</v>
      </c>
      <c r="C175" s="216" t="s">
        <v>229</v>
      </c>
      <c r="D175" s="216" t="s">
        <v>200</v>
      </c>
      <c r="E175" s="216" t="s">
        <v>338</v>
      </c>
      <c r="F175" s="216"/>
      <c r="G175" s="203">
        <f>SUM(G176)</f>
        <v>44452.75</v>
      </c>
    </row>
    <row r="176" spans="1:254" s="158" customFormat="1" ht="35.25" customHeight="1" x14ac:dyDescent="0.2">
      <c r="A176" s="195" t="s">
        <v>277</v>
      </c>
      <c r="B176" s="207" t="s">
        <v>475</v>
      </c>
      <c r="C176" s="207" t="s">
        <v>229</v>
      </c>
      <c r="D176" s="207" t="s">
        <v>200</v>
      </c>
      <c r="E176" s="207" t="s">
        <v>338</v>
      </c>
      <c r="F176" s="207" t="s">
        <v>278</v>
      </c>
      <c r="G176" s="198">
        <v>44452.75</v>
      </c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167"/>
      <c r="CO176" s="167"/>
      <c r="CP176" s="167"/>
      <c r="CQ176" s="167"/>
      <c r="CR176" s="167"/>
      <c r="CS176" s="167"/>
      <c r="CT176" s="167"/>
      <c r="CU176" s="167"/>
      <c r="CV176" s="167"/>
      <c r="CW176" s="167"/>
      <c r="CX176" s="167"/>
      <c r="CY176" s="167"/>
      <c r="CZ176" s="167"/>
      <c r="DA176" s="167"/>
      <c r="DB176" s="167"/>
      <c r="DC176" s="167"/>
      <c r="DD176" s="167"/>
      <c r="DE176" s="167"/>
      <c r="DF176" s="167"/>
      <c r="DG176" s="167"/>
      <c r="DH176" s="167"/>
      <c r="DI176" s="167"/>
      <c r="DJ176" s="167"/>
      <c r="DK176" s="167"/>
      <c r="DL176" s="167"/>
      <c r="DM176" s="167"/>
      <c r="DN176" s="167"/>
      <c r="DO176" s="167"/>
      <c r="DP176" s="167"/>
      <c r="DQ176" s="167"/>
      <c r="DR176" s="167"/>
      <c r="DS176" s="167"/>
      <c r="DT176" s="167"/>
      <c r="DU176" s="167"/>
      <c r="DV176" s="167"/>
      <c r="DW176" s="167"/>
      <c r="DX176" s="167"/>
      <c r="DY176" s="167"/>
      <c r="DZ176" s="167"/>
      <c r="EA176" s="167"/>
      <c r="EB176" s="167"/>
      <c r="EC176" s="167"/>
      <c r="ED176" s="167"/>
      <c r="EE176" s="167"/>
      <c r="EF176" s="167"/>
      <c r="EG176" s="167"/>
      <c r="EH176" s="167"/>
      <c r="EI176" s="167"/>
      <c r="EJ176" s="167"/>
      <c r="EK176" s="167"/>
      <c r="EL176" s="167"/>
      <c r="EM176" s="167"/>
      <c r="EN176" s="167"/>
      <c r="EO176" s="167"/>
      <c r="EP176" s="167"/>
      <c r="EQ176" s="167"/>
      <c r="ER176" s="167"/>
      <c r="ES176" s="167"/>
      <c r="ET176" s="167"/>
      <c r="EU176" s="167"/>
      <c r="EV176" s="167"/>
      <c r="EW176" s="167"/>
      <c r="EX176" s="167"/>
      <c r="EY176" s="167"/>
      <c r="EZ176" s="167"/>
      <c r="FA176" s="167"/>
      <c r="FB176" s="167"/>
      <c r="FC176" s="167"/>
      <c r="FD176" s="167"/>
      <c r="FE176" s="167"/>
      <c r="FF176" s="167"/>
      <c r="FG176" s="167"/>
      <c r="FH176" s="167"/>
      <c r="FI176" s="167"/>
      <c r="FJ176" s="167"/>
      <c r="FK176" s="167"/>
      <c r="FL176" s="167"/>
      <c r="FM176" s="167"/>
      <c r="FN176" s="167"/>
      <c r="FO176" s="167"/>
      <c r="FP176" s="167"/>
      <c r="FQ176" s="167"/>
      <c r="FR176" s="167"/>
      <c r="FS176" s="167"/>
      <c r="FT176" s="167"/>
      <c r="FU176" s="167"/>
      <c r="FV176" s="167"/>
      <c r="FW176" s="167"/>
      <c r="FX176" s="167"/>
      <c r="FY176" s="167"/>
      <c r="FZ176" s="167"/>
      <c r="GA176" s="167"/>
      <c r="GB176" s="167"/>
      <c r="GC176" s="167"/>
      <c r="GD176" s="167"/>
      <c r="GE176" s="167"/>
      <c r="GF176" s="167"/>
      <c r="GG176" s="167"/>
      <c r="GH176" s="167"/>
      <c r="GI176" s="167"/>
      <c r="GJ176" s="167"/>
      <c r="GK176" s="167"/>
      <c r="GL176" s="167"/>
      <c r="GM176" s="167"/>
      <c r="GN176" s="167"/>
      <c r="GO176" s="167"/>
      <c r="GP176" s="167"/>
      <c r="GQ176" s="167"/>
      <c r="GR176" s="167"/>
      <c r="GS176" s="167"/>
      <c r="GT176" s="167"/>
      <c r="GU176" s="167"/>
      <c r="GV176" s="167"/>
      <c r="GW176" s="167"/>
      <c r="GX176" s="167"/>
      <c r="GY176" s="167"/>
      <c r="GZ176" s="167"/>
      <c r="HA176" s="167"/>
      <c r="HB176" s="167"/>
      <c r="HC176" s="167"/>
      <c r="HD176" s="167"/>
      <c r="HE176" s="167"/>
      <c r="HF176" s="167"/>
      <c r="HG176" s="167"/>
      <c r="HH176" s="167"/>
      <c r="HI176" s="167"/>
      <c r="HJ176" s="167"/>
      <c r="HK176" s="167"/>
      <c r="HL176" s="167"/>
      <c r="HM176" s="167"/>
      <c r="HN176" s="167"/>
      <c r="HO176" s="167"/>
      <c r="HP176" s="167"/>
      <c r="HQ176" s="167"/>
      <c r="HR176" s="167"/>
      <c r="HS176" s="167"/>
      <c r="HT176" s="167"/>
      <c r="HU176" s="167"/>
      <c r="HV176" s="167"/>
      <c r="HW176" s="167"/>
      <c r="HX176" s="167"/>
      <c r="HY176" s="167"/>
      <c r="HZ176" s="167"/>
      <c r="IA176" s="167"/>
      <c r="IB176" s="167"/>
      <c r="IC176" s="167"/>
      <c r="ID176" s="167"/>
      <c r="IE176" s="167"/>
      <c r="IF176" s="167"/>
      <c r="IG176" s="167"/>
      <c r="IH176" s="167"/>
      <c r="II176" s="167"/>
      <c r="IJ176" s="167"/>
      <c r="IK176" s="167"/>
      <c r="IL176" s="167"/>
      <c r="IM176" s="167"/>
      <c r="IN176" s="167"/>
      <c r="IO176" s="167"/>
      <c r="IP176" s="167"/>
      <c r="IQ176" s="167"/>
      <c r="IR176" s="167"/>
      <c r="IS176" s="167"/>
      <c r="IT176" s="167"/>
    </row>
    <row r="177" spans="1:254" s="199" customFormat="1" ht="116.25" customHeight="1" x14ac:dyDescent="0.2">
      <c r="A177" s="244" t="s">
        <v>507</v>
      </c>
      <c r="B177" s="202" t="s">
        <v>475</v>
      </c>
      <c r="C177" s="216" t="s">
        <v>229</v>
      </c>
      <c r="D177" s="216" t="s">
        <v>200</v>
      </c>
      <c r="E177" s="216" t="s">
        <v>340</v>
      </c>
      <c r="F177" s="216"/>
      <c r="G177" s="203">
        <f>SUM(G178)</f>
        <v>124580.59</v>
      </c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7"/>
      <c r="BQ177" s="167"/>
      <c r="BR177" s="167"/>
      <c r="BS177" s="167"/>
      <c r="BT177" s="167"/>
      <c r="BU177" s="167"/>
      <c r="BV177" s="167"/>
      <c r="BW177" s="167"/>
      <c r="BX177" s="167"/>
      <c r="BY177" s="167"/>
      <c r="BZ177" s="167"/>
      <c r="CA177" s="167"/>
      <c r="CB177" s="167"/>
      <c r="CC177" s="167"/>
      <c r="CD177" s="167"/>
      <c r="CE177" s="167"/>
      <c r="CF177" s="167"/>
      <c r="CG177" s="167"/>
      <c r="CH177" s="167"/>
      <c r="CI177" s="167"/>
      <c r="CJ177" s="167"/>
      <c r="CK177" s="167"/>
      <c r="CL177" s="167"/>
      <c r="CM177" s="167"/>
      <c r="CN177" s="167"/>
      <c r="CO177" s="167"/>
      <c r="CP177" s="167"/>
      <c r="CQ177" s="167"/>
      <c r="CR177" s="167"/>
      <c r="CS177" s="167"/>
      <c r="CT177" s="167"/>
      <c r="CU177" s="167"/>
      <c r="CV177" s="167"/>
      <c r="CW177" s="167"/>
      <c r="CX177" s="167"/>
      <c r="CY177" s="167"/>
      <c r="CZ177" s="167"/>
      <c r="DA177" s="167"/>
      <c r="DB177" s="167"/>
      <c r="DC177" s="167"/>
      <c r="DD177" s="167"/>
      <c r="DE177" s="167"/>
      <c r="DF177" s="167"/>
      <c r="DG177" s="167"/>
      <c r="DH177" s="167"/>
      <c r="DI177" s="167"/>
      <c r="DJ177" s="167"/>
      <c r="DK177" s="167"/>
      <c r="DL177" s="167"/>
      <c r="DM177" s="167"/>
      <c r="DN177" s="167"/>
      <c r="DO177" s="167"/>
      <c r="DP177" s="167"/>
      <c r="DQ177" s="167"/>
      <c r="DR177" s="167"/>
      <c r="DS177" s="167"/>
      <c r="DT177" s="167"/>
      <c r="DU177" s="167"/>
      <c r="DV177" s="167"/>
      <c r="DW177" s="167"/>
      <c r="DX177" s="167"/>
      <c r="DY177" s="167"/>
      <c r="DZ177" s="167"/>
      <c r="EA177" s="167"/>
      <c r="EB177" s="167"/>
      <c r="EC177" s="167"/>
      <c r="ED177" s="167"/>
      <c r="EE177" s="167"/>
      <c r="EF177" s="167"/>
      <c r="EG177" s="167"/>
      <c r="EH177" s="167"/>
      <c r="EI177" s="167"/>
      <c r="EJ177" s="167"/>
      <c r="EK177" s="167"/>
      <c r="EL177" s="167"/>
      <c r="EM177" s="167"/>
      <c r="EN177" s="167"/>
      <c r="EO177" s="167"/>
      <c r="EP177" s="167"/>
      <c r="EQ177" s="167"/>
      <c r="ER177" s="167"/>
      <c r="ES177" s="167"/>
      <c r="ET177" s="167"/>
      <c r="EU177" s="167"/>
      <c r="EV177" s="167"/>
      <c r="EW177" s="167"/>
      <c r="EX177" s="167"/>
      <c r="EY177" s="167"/>
      <c r="EZ177" s="167"/>
      <c r="FA177" s="167"/>
      <c r="FB177" s="167"/>
      <c r="FC177" s="167"/>
      <c r="FD177" s="167"/>
      <c r="FE177" s="167"/>
      <c r="FF177" s="167"/>
      <c r="FG177" s="167"/>
      <c r="FH177" s="167"/>
      <c r="FI177" s="167"/>
      <c r="FJ177" s="167"/>
      <c r="FK177" s="167"/>
      <c r="FL177" s="167"/>
      <c r="FM177" s="167"/>
      <c r="FN177" s="167"/>
      <c r="FO177" s="167"/>
      <c r="FP177" s="167"/>
      <c r="FQ177" s="167"/>
      <c r="FR177" s="167"/>
      <c r="FS177" s="167"/>
      <c r="FT177" s="167"/>
      <c r="FU177" s="167"/>
      <c r="FV177" s="167"/>
      <c r="FW177" s="167"/>
      <c r="FX177" s="167"/>
      <c r="FY177" s="167"/>
      <c r="FZ177" s="167"/>
      <c r="GA177" s="167"/>
      <c r="GB177" s="167"/>
      <c r="GC177" s="167"/>
      <c r="GD177" s="167"/>
      <c r="GE177" s="167"/>
      <c r="GF177" s="167"/>
      <c r="GG177" s="167"/>
      <c r="GH177" s="167"/>
      <c r="GI177" s="167"/>
      <c r="GJ177" s="167"/>
      <c r="GK177" s="167"/>
      <c r="GL177" s="167"/>
      <c r="GM177" s="167"/>
      <c r="GN177" s="167"/>
      <c r="GO177" s="167"/>
      <c r="GP177" s="167"/>
      <c r="GQ177" s="167"/>
      <c r="GR177" s="167"/>
      <c r="GS177" s="167"/>
      <c r="GT177" s="167"/>
      <c r="GU177" s="167"/>
      <c r="GV177" s="167"/>
      <c r="GW177" s="167"/>
      <c r="GX177" s="167"/>
      <c r="GY177" s="167"/>
      <c r="GZ177" s="167"/>
      <c r="HA177" s="167"/>
      <c r="HB177" s="167"/>
      <c r="HC177" s="167"/>
      <c r="HD177" s="167"/>
      <c r="HE177" s="167"/>
      <c r="HF177" s="167"/>
      <c r="HG177" s="167"/>
      <c r="HH177" s="167"/>
      <c r="HI177" s="167"/>
      <c r="HJ177" s="167"/>
      <c r="HK177" s="167"/>
      <c r="HL177" s="167"/>
      <c r="HM177" s="167"/>
      <c r="HN177" s="167"/>
      <c r="HO177" s="167"/>
      <c r="HP177" s="167"/>
      <c r="HQ177" s="167"/>
      <c r="HR177" s="167"/>
      <c r="HS177" s="167"/>
      <c r="HT177" s="167"/>
      <c r="HU177" s="167"/>
      <c r="HV177" s="167"/>
      <c r="HW177" s="167"/>
      <c r="HX177" s="167"/>
      <c r="HY177" s="167"/>
      <c r="HZ177" s="167"/>
      <c r="IA177" s="167"/>
      <c r="IB177" s="167"/>
      <c r="IC177" s="167"/>
      <c r="ID177" s="167"/>
      <c r="IE177" s="167"/>
      <c r="IF177" s="167"/>
      <c r="IG177" s="167"/>
      <c r="IH177" s="167"/>
      <c r="II177" s="167"/>
      <c r="IJ177" s="167"/>
      <c r="IK177" s="167"/>
      <c r="IL177" s="167"/>
      <c r="IM177" s="167"/>
      <c r="IN177" s="167"/>
      <c r="IO177" s="167"/>
      <c r="IP177" s="167"/>
      <c r="IQ177" s="167"/>
      <c r="IR177" s="167"/>
      <c r="IS177" s="167"/>
      <c r="IT177" s="167"/>
    </row>
    <row r="178" spans="1:254" s="199" customFormat="1" ht="25.5" x14ac:dyDescent="0.2">
      <c r="A178" s="195" t="s">
        <v>277</v>
      </c>
      <c r="B178" s="197" t="s">
        <v>475</v>
      </c>
      <c r="C178" s="207" t="s">
        <v>229</v>
      </c>
      <c r="D178" s="207" t="s">
        <v>200</v>
      </c>
      <c r="E178" s="207" t="s">
        <v>340</v>
      </c>
      <c r="F178" s="207" t="s">
        <v>278</v>
      </c>
      <c r="G178" s="198">
        <v>124580.59</v>
      </c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7"/>
      <c r="BQ178" s="167"/>
      <c r="BR178" s="167"/>
      <c r="BS178" s="167"/>
      <c r="BT178" s="167"/>
      <c r="BU178" s="167"/>
      <c r="BV178" s="167"/>
      <c r="BW178" s="167"/>
      <c r="BX178" s="167"/>
      <c r="BY178" s="167"/>
      <c r="BZ178" s="167"/>
      <c r="CA178" s="167"/>
      <c r="CB178" s="167"/>
      <c r="CC178" s="167"/>
      <c r="CD178" s="167"/>
      <c r="CE178" s="167"/>
      <c r="CF178" s="167"/>
      <c r="CG178" s="167"/>
      <c r="CH178" s="167"/>
      <c r="CI178" s="167"/>
      <c r="CJ178" s="167"/>
      <c r="CK178" s="167"/>
      <c r="CL178" s="167"/>
      <c r="CM178" s="167"/>
      <c r="CN178" s="167"/>
      <c r="CO178" s="167"/>
      <c r="CP178" s="167"/>
      <c r="CQ178" s="167"/>
      <c r="CR178" s="167"/>
      <c r="CS178" s="167"/>
      <c r="CT178" s="167"/>
      <c r="CU178" s="167"/>
      <c r="CV178" s="167"/>
      <c r="CW178" s="167"/>
      <c r="CX178" s="167"/>
      <c r="CY178" s="167"/>
      <c r="CZ178" s="167"/>
      <c r="DA178" s="167"/>
      <c r="DB178" s="167"/>
      <c r="DC178" s="167"/>
      <c r="DD178" s="167"/>
      <c r="DE178" s="167"/>
      <c r="DF178" s="167"/>
      <c r="DG178" s="167"/>
      <c r="DH178" s="167"/>
      <c r="DI178" s="167"/>
      <c r="DJ178" s="167"/>
      <c r="DK178" s="167"/>
      <c r="DL178" s="167"/>
      <c r="DM178" s="167"/>
      <c r="DN178" s="167"/>
      <c r="DO178" s="167"/>
      <c r="DP178" s="167"/>
      <c r="DQ178" s="167"/>
      <c r="DR178" s="167"/>
      <c r="DS178" s="167"/>
      <c r="DT178" s="167"/>
      <c r="DU178" s="167"/>
      <c r="DV178" s="167"/>
      <c r="DW178" s="167"/>
      <c r="DX178" s="167"/>
      <c r="DY178" s="167"/>
      <c r="DZ178" s="167"/>
      <c r="EA178" s="167"/>
      <c r="EB178" s="167"/>
      <c r="EC178" s="167"/>
      <c r="ED178" s="167"/>
      <c r="EE178" s="167"/>
      <c r="EF178" s="167"/>
      <c r="EG178" s="167"/>
      <c r="EH178" s="167"/>
      <c r="EI178" s="167"/>
      <c r="EJ178" s="167"/>
      <c r="EK178" s="167"/>
      <c r="EL178" s="167"/>
      <c r="EM178" s="167"/>
      <c r="EN178" s="167"/>
      <c r="EO178" s="167"/>
      <c r="EP178" s="167"/>
      <c r="EQ178" s="167"/>
      <c r="ER178" s="167"/>
      <c r="ES178" s="167"/>
      <c r="ET178" s="167"/>
      <c r="EU178" s="167"/>
      <c r="EV178" s="167"/>
      <c r="EW178" s="167"/>
      <c r="EX178" s="167"/>
      <c r="EY178" s="167"/>
      <c r="EZ178" s="167"/>
      <c r="FA178" s="167"/>
      <c r="FB178" s="167"/>
      <c r="FC178" s="167"/>
      <c r="FD178" s="167"/>
      <c r="FE178" s="167"/>
      <c r="FF178" s="167"/>
      <c r="FG178" s="167"/>
      <c r="FH178" s="167"/>
      <c r="FI178" s="167"/>
      <c r="FJ178" s="167"/>
      <c r="FK178" s="167"/>
      <c r="FL178" s="167"/>
      <c r="FM178" s="167"/>
      <c r="FN178" s="167"/>
      <c r="FO178" s="167"/>
      <c r="FP178" s="167"/>
      <c r="FQ178" s="167"/>
      <c r="FR178" s="167"/>
      <c r="FS178" s="167"/>
      <c r="FT178" s="167"/>
      <c r="FU178" s="167"/>
      <c r="FV178" s="167"/>
      <c r="FW178" s="167"/>
      <c r="FX178" s="167"/>
      <c r="FY178" s="167"/>
      <c r="FZ178" s="167"/>
      <c r="GA178" s="167"/>
      <c r="GB178" s="167"/>
      <c r="GC178" s="167"/>
      <c r="GD178" s="167"/>
      <c r="GE178" s="167"/>
      <c r="GF178" s="167"/>
      <c r="GG178" s="167"/>
      <c r="GH178" s="167"/>
      <c r="GI178" s="167"/>
      <c r="GJ178" s="167"/>
      <c r="GK178" s="167"/>
      <c r="GL178" s="167"/>
      <c r="GM178" s="167"/>
      <c r="GN178" s="167"/>
      <c r="GO178" s="167"/>
      <c r="GP178" s="167"/>
      <c r="GQ178" s="167"/>
      <c r="GR178" s="167"/>
      <c r="GS178" s="167"/>
      <c r="GT178" s="167"/>
      <c r="GU178" s="167"/>
      <c r="GV178" s="167"/>
      <c r="GW178" s="167"/>
      <c r="GX178" s="167"/>
      <c r="GY178" s="167"/>
      <c r="GZ178" s="167"/>
      <c r="HA178" s="167"/>
      <c r="HB178" s="167"/>
      <c r="HC178" s="167"/>
      <c r="HD178" s="167"/>
      <c r="HE178" s="167"/>
      <c r="HF178" s="167"/>
      <c r="HG178" s="167"/>
      <c r="HH178" s="167"/>
      <c r="HI178" s="167"/>
      <c r="HJ178" s="167"/>
      <c r="HK178" s="167"/>
      <c r="HL178" s="167"/>
      <c r="HM178" s="167"/>
      <c r="HN178" s="167"/>
      <c r="HO178" s="167"/>
      <c r="HP178" s="167"/>
      <c r="HQ178" s="167"/>
      <c r="HR178" s="167"/>
      <c r="HS178" s="167"/>
      <c r="HT178" s="167"/>
      <c r="HU178" s="167"/>
      <c r="HV178" s="167"/>
      <c r="HW178" s="167"/>
      <c r="HX178" s="167"/>
      <c r="HY178" s="167"/>
      <c r="HZ178" s="167"/>
      <c r="IA178" s="167"/>
      <c r="IB178" s="167"/>
      <c r="IC178" s="167"/>
      <c r="ID178" s="167"/>
      <c r="IE178" s="167"/>
      <c r="IF178" s="167"/>
      <c r="IG178" s="167"/>
      <c r="IH178" s="167"/>
      <c r="II178" s="167"/>
      <c r="IJ178" s="167"/>
      <c r="IK178" s="167"/>
      <c r="IL178" s="167"/>
      <c r="IM178" s="167"/>
      <c r="IN178" s="167"/>
      <c r="IO178" s="167"/>
      <c r="IP178" s="167"/>
      <c r="IQ178" s="167"/>
      <c r="IR178" s="167"/>
      <c r="IS178" s="167"/>
      <c r="IT178" s="167"/>
    </row>
    <row r="179" spans="1:254" s="199" customFormat="1" ht="25.5" x14ac:dyDescent="0.2">
      <c r="A179" s="200" t="s">
        <v>486</v>
      </c>
      <c r="B179" s="202" t="s">
        <v>475</v>
      </c>
      <c r="C179" s="216" t="s">
        <v>229</v>
      </c>
      <c r="D179" s="216" t="s">
        <v>200</v>
      </c>
      <c r="E179" s="216" t="s">
        <v>260</v>
      </c>
      <c r="F179" s="216"/>
      <c r="G179" s="203">
        <f>SUM(G180)</f>
        <v>559</v>
      </c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7"/>
      <c r="BQ179" s="167"/>
      <c r="BR179" s="167"/>
      <c r="BS179" s="167"/>
      <c r="BT179" s="167"/>
      <c r="BU179" s="167"/>
      <c r="BV179" s="167"/>
      <c r="BW179" s="167"/>
      <c r="BX179" s="167"/>
      <c r="BY179" s="167"/>
      <c r="BZ179" s="167"/>
      <c r="CA179" s="167"/>
      <c r="CB179" s="167"/>
      <c r="CC179" s="167"/>
      <c r="CD179" s="167"/>
      <c r="CE179" s="167"/>
      <c r="CF179" s="167"/>
      <c r="CG179" s="167"/>
      <c r="CH179" s="167"/>
      <c r="CI179" s="167"/>
      <c r="CJ179" s="167"/>
      <c r="CK179" s="167"/>
      <c r="CL179" s="167"/>
      <c r="CM179" s="167"/>
      <c r="CN179" s="167"/>
      <c r="CO179" s="167"/>
      <c r="CP179" s="167"/>
      <c r="CQ179" s="167"/>
      <c r="CR179" s="167"/>
      <c r="CS179" s="167"/>
      <c r="CT179" s="167"/>
      <c r="CU179" s="167"/>
      <c r="CV179" s="167"/>
      <c r="CW179" s="167"/>
      <c r="CX179" s="167"/>
      <c r="CY179" s="167"/>
      <c r="CZ179" s="167"/>
      <c r="DA179" s="167"/>
      <c r="DB179" s="167"/>
      <c r="DC179" s="167"/>
      <c r="DD179" s="167"/>
      <c r="DE179" s="167"/>
      <c r="DF179" s="167"/>
      <c r="DG179" s="167"/>
      <c r="DH179" s="167"/>
      <c r="DI179" s="167"/>
      <c r="DJ179" s="167"/>
      <c r="DK179" s="167"/>
      <c r="DL179" s="167"/>
      <c r="DM179" s="167"/>
      <c r="DN179" s="167"/>
      <c r="DO179" s="167"/>
      <c r="DP179" s="167"/>
      <c r="DQ179" s="167"/>
      <c r="DR179" s="167"/>
      <c r="DS179" s="167"/>
      <c r="DT179" s="167"/>
      <c r="DU179" s="167"/>
      <c r="DV179" s="167"/>
      <c r="DW179" s="167"/>
      <c r="DX179" s="167"/>
      <c r="DY179" s="167"/>
      <c r="DZ179" s="167"/>
      <c r="EA179" s="167"/>
      <c r="EB179" s="167"/>
      <c r="EC179" s="167"/>
      <c r="ED179" s="167"/>
      <c r="EE179" s="167"/>
      <c r="EF179" s="167"/>
      <c r="EG179" s="167"/>
      <c r="EH179" s="167"/>
      <c r="EI179" s="167"/>
      <c r="EJ179" s="167"/>
      <c r="EK179" s="167"/>
      <c r="EL179" s="167"/>
      <c r="EM179" s="167"/>
      <c r="EN179" s="167"/>
      <c r="EO179" s="167"/>
      <c r="EP179" s="167"/>
      <c r="EQ179" s="167"/>
      <c r="ER179" s="167"/>
      <c r="ES179" s="167"/>
      <c r="ET179" s="167"/>
      <c r="EU179" s="167"/>
      <c r="EV179" s="167"/>
      <c r="EW179" s="167"/>
      <c r="EX179" s="167"/>
      <c r="EY179" s="167"/>
      <c r="EZ179" s="167"/>
      <c r="FA179" s="167"/>
      <c r="FB179" s="167"/>
      <c r="FC179" s="167"/>
      <c r="FD179" s="167"/>
      <c r="FE179" s="167"/>
      <c r="FF179" s="167"/>
      <c r="FG179" s="167"/>
      <c r="FH179" s="167"/>
      <c r="FI179" s="167"/>
      <c r="FJ179" s="167"/>
      <c r="FK179" s="167"/>
      <c r="FL179" s="167"/>
      <c r="FM179" s="167"/>
      <c r="FN179" s="167"/>
      <c r="FO179" s="167"/>
      <c r="FP179" s="167"/>
      <c r="FQ179" s="167"/>
      <c r="FR179" s="167"/>
      <c r="FS179" s="167"/>
      <c r="FT179" s="167"/>
      <c r="FU179" s="167"/>
      <c r="FV179" s="167"/>
      <c r="FW179" s="167"/>
      <c r="FX179" s="167"/>
      <c r="FY179" s="167"/>
      <c r="FZ179" s="167"/>
      <c r="GA179" s="167"/>
      <c r="GB179" s="167"/>
      <c r="GC179" s="167"/>
      <c r="GD179" s="167"/>
      <c r="GE179" s="167"/>
      <c r="GF179" s="167"/>
      <c r="GG179" s="167"/>
      <c r="GH179" s="167"/>
      <c r="GI179" s="167"/>
      <c r="GJ179" s="167"/>
      <c r="GK179" s="167"/>
      <c r="GL179" s="167"/>
      <c r="GM179" s="167"/>
      <c r="GN179" s="167"/>
      <c r="GO179" s="167"/>
      <c r="GP179" s="167"/>
      <c r="GQ179" s="167"/>
      <c r="GR179" s="167"/>
      <c r="GS179" s="167"/>
      <c r="GT179" s="167"/>
      <c r="GU179" s="167"/>
      <c r="GV179" s="167"/>
      <c r="GW179" s="167"/>
      <c r="GX179" s="167"/>
      <c r="GY179" s="167"/>
      <c r="GZ179" s="167"/>
      <c r="HA179" s="167"/>
      <c r="HB179" s="167"/>
      <c r="HC179" s="167"/>
      <c r="HD179" s="167"/>
      <c r="HE179" s="167"/>
      <c r="HF179" s="167"/>
      <c r="HG179" s="167"/>
      <c r="HH179" s="167"/>
      <c r="HI179" s="167"/>
      <c r="HJ179" s="167"/>
      <c r="HK179" s="167"/>
      <c r="HL179" s="167"/>
      <c r="HM179" s="167"/>
      <c r="HN179" s="167"/>
      <c r="HO179" s="167"/>
      <c r="HP179" s="167"/>
      <c r="HQ179" s="167"/>
      <c r="HR179" s="167"/>
      <c r="HS179" s="167"/>
      <c r="HT179" s="167"/>
      <c r="HU179" s="167"/>
      <c r="HV179" s="167"/>
      <c r="HW179" s="167"/>
      <c r="HX179" s="167"/>
      <c r="HY179" s="167"/>
      <c r="HZ179" s="167"/>
      <c r="IA179" s="167"/>
      <c r="IB179" s="167"/>
      <c r="IC179" s="167"/>
      <c r="ID179" s="167"/>
      <c r="IE179" s="167"/>
      <c r="IF179" s="167"/>
      <c r="IG179" s="167"/>
      <c r="IH179" s="167"/>
      <c r="II179" s="167"/>
      <c r="IJ179" s="167"/>
      <c r="IK179" s="167"/>
      <c r="IL179" s="167"/>
      <c r="IM179" s="167"/>
      <c r="IN179" s="167"/>
      <c r="IO179" s="167"/>
      <c r="IP179" s="167"/>
      <c r="IQ179" s="167"/>
      <c r="IR179" s="167"/>
      <c r="IS179" s="167"/>
      <c r="IT179" s="167"/>
    </row>
    <row r="180" spans="1:254" ht="25.5" x14ac:dyDescent="0.2">
      <c r="A180" s="195" t="s">
        <v>277</v>
      </c>
      <c r="B180" s="197" t="s">
        <v>475</v>
      </c>
      <c r="C180" s="207" t="s">
        <v>229</v>
      </c>
      <c r="D180" s="207" t="s">
        <v>200</v>
      </c>
      <c r="E180" s="207" t="s">
        <v>260</v>
      </c>
      <c r="F180" s="207" t="s">
        <v>278</v>
      </c>
      <c r="G180" s="198">
        <v>559</v>
      </c>
    </row>
    <row r="181" spans="1:254" ht="42" customHeight="1" x14ac:dyDescent="0.2">
      <c r="A181" s="222" t="s">
        <v>341</v>
      </c>
      <c r="B181" s="197" t="s">
        <v>475</v>
      </c>
      <c r="C181" s="207" t="s">
        <v>229</v>
      </c>
      <c r="D181" s="207" t="s">
        <v>200</v>
      </c>
      <c r="E181" s="207" t="s">
        <v>342</v>
      </c>
      <c r="F181" s="207"/>
      <c r="G181" s="198">
        <f>SUM(G182)</f>
        <v>829.75</v>
      </c>
    </row>
    <row r="182" spans="1:254" s="158" customFormat="1" ht="25.5" x14ac:dyDescent="0.2">
      <c r="A182" s="200" t="s">
        <v>277</v>
      </c>
      <c r="B182" s="197" t="s">
        <v>475</v>
      </c>
      <c r="C182" s="207" t="s">
        <v>229</v>
      </c>
      <c r="D182" s="207" t="s">
        <v>200</v>
      </c>
      <c r="E182" s="207" t="s">
        <v>342</v>
      </c>
      <c r="F182" s="207" t="s">
        <v>278</v>
      </c>
      <c r="G182" s="198">
        <v>829.75</v>
      </c>
    </row>
    <row r="183" spans="1:254" s="158" customFormat="1" ht="114.75" x14ac:dyDescent="0.2">
      <c r="A183" s="200" t="s">
        <v>463</v>
      </c>
      <c r="B183" s="197" t="s">
        <v>475</v>
      </c>
      <c r="C183" s="207" t="s">
        <v>229</v>
      </c>
      <c r="D183" s="207" t="s">
        <v>200</v>
      </c>
      <c r="E183" s="207" t="s">
        <v>457</v>
      </c>
      <c r="F183" s="207"/>
      <c r="G183" s="198">
        <f>SUM(G184)</f>
        <v>862.72</v>
      </c>
    </row>
    <row r="184" spans="1:254" s="158" customFormat="1" ht="25.5" x14ac:dyDescent="0.2">
      <c r="A184" s="200" t="s">
        <v>277</v>
      </c>
      <c r="B184" s="197" t="s">
        <v>475</v>
      </c>
      <c r="C184" s="207" t="s">
        <v>229</v>
      </c>
      <c r="D184" s="207" t="s">
        <v>200</v>
      </c>
      <c r="E184" s="207" t="s">
        <v>457</v>
      </c>
      <c r="F184" s="207" t="s">
        <v>278</v>
      </c>
      <c r="G184" s="198">
        <v>862.72</v>
      </c>
    </row>
    <row r="185" spans="1:254" s="158" customFormat="1" ht="38.25" x14ac:dyDescent="0.2">
      <c r="A185" s="195" t="s">
        <v>352</v>
      </c>
      <c r="B185" s="252">
        <v>510</v>
      </c>
      <c r="C185" s="197" t="s">
        <v>229</v>
      </c>
      <c r="D185" s="197" t="s">
        <v>200</v>
      </c>
      <c r="E185" s="197" t="s">
        <v>353</v>
      </c>
      <c r="F185" s="197"/>
      <c r="G185" s="198">
        <f>SUM(G186)</f>
        <v>112.25</v>
      </c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  <c r="DB185" s="167"/>
      <c r="DC185" s="167"/>
      <c r="DD185" s="167"/>
      <c r="DE185" s="167"/>
      <c r="DF185" s="167"/>
      <c r="DG185" s="167"/>
      <c r="DH185" s="167"/>
      <c r="DI185" s="167"/>
      <c r="DJ185" s="167"/>
      <c r="DK185" s="167"/>
      <c r="DL185" s="167"/>
      <c r="DM185" s="167"/>
      <c r="DN185" s="167"/>
      <c r="DO185" s="167"/>
      <c r="DP185" s="167"/>
      <c r="DQ185" s="167"/>
      <c r="DR185" s="167"/>
      <c r="DS185" s="167"/>
      <c r="DT185" s="167"/>
      <c r="DU185" s="167"/>
      <c r="DV185" s="167"/>
      <c r="DW185" s="167"/>
      <c r="DX185" s="167"/>
      <c r="DY185" s="167"/>
      <c r="DZ185" s="167"/>
      <c r="EA185" s="167"/>
      <c r="EB185" s="167"/>
      <c r="EC185" s="167"/>
      <c r="ED185" s="167"/>
      <c r="EE185" s="167"/>
      <c r="EF185" s="167"/>
      <c r="EG185" s="167"/>
      <c r="EH185" s="167"/>
      <c r="EI185" s="167"/>
      <c r="EJ185" s="167"/>
      <c r="EK185" s="167"/>
      <c r="EL185" s="167"/>
      <c r="EM185" s="167"/>
      <c r="EN185" s="167"/>
      <c r="EO185" s="167"/>
      <c r="EP185" s="167"/>
      <c r="EQ185" s="167"/>
      <c r="ER185" s="167"/>
      <c r="ES185" s="167"/>
      <c r="ET185" s="167"/>
      <c r="EU185" s="167"/>
      <c r="EV185" s="167"/>
      <c r="EW185" s="167"/>
      <c r="EX185" s="167"/>
      <c r="EY185" s="167"/>
      <c r="EZ185" s="167"/>
      <c r="FA185" s="167"/>
      <c r="FB185" s="167"/>
      <c r="FC185" s="167"/>
      <c r="FD185" s="167"/>
      <c r="FE185" s="167"/>
      <c r="FF185" s="167"/>
      <c r="FG185" s="167"/>
      <c r="FH185" s="167"/>
      <c r="FI185" s="167"/>
      <c r="FJ185" s="167"/>
      <c r="FK185" s="167"/>
      <c r="FL185" s="167"/>
      <c r="FM185" s="167"/>
      <c r="FN185" s="167"/>
      <c r="FO185" s="167"/>
      <c r="FP185" s="167"/>
      <c r="FQ185" s="167"/>
      <c r="FR185" s="167"/>
      <c r="FS185" s="167"/>
      <c r="FT185" s="167"/>
      <c r="FU185" s="167"/>
      <c r="FV185" s="167"/>
      <c r="FW185" s="167"/>
      <c r="FX185" s="167"/>
      <c r="FY185" s="167"/>
      <c r="FZ185" s="167"/>
      <c r="GA185" s="167"/>
      <c r="GB185" s="167"/>
      <c r="GC185" s="167"/>
      <c r="GD185" s="167"/>
      <c r="GE185" s="167"/>
      <c r="GF185" s="167"/>
      <c r="GG185" s="167"/>
      <c r="GH185" s="167"/>
      <c r="GI185" s="167"/>
      <c r="GJ185" s="167"/>
      <c r="GK185" s="167"/>
      <c r="GL185" s="167"/>
      <c r="GM185" s="167"/>
      <c r="GN185" s="167"/>
      <c r="GO185" s="167"/>
      <c r="GP185" s="167"/>
      <c r="GQ185" s="167"/>
      <c r="GR185" s="167"/>
      <c r="GS185" s="167"/>
      <c r="GT185" s="167"/>
      <c r="GU185" s="167"/>
      <c r="GV185" s="167"/>
      <c r="GW185" s="167"/>
      <c r="GX185" s="167"/>
      <c r="GY185" s="167"/>
      <c r="GZ185" s="167"/>
      <c r="HA185" s="167"/>
      <c r="HB185" s="167"/>
      <c r="HC185" s="167"/>
      <c r="HD185" s="167"/>
      <c r="HE185" s="167"/>
      <c r="HF185" s="167"/>
      <c r="HG185" s="167"/>
      <c r="HH185" s="167"/>
      <c r="HI185" s="167"/>
      <c r="HJ185" s="167"/>
      <c r="HK185" s="167"/>
      <c r="HL185" s="167"/>
      <c r="HM185" s="167"/>
      <c r="HN185" s="167"/>
      <c r="HO185" s="167"/>
      <c r="HP185" s="167"/>
      <c r="HQ185" s="167"/>
      <c r="HR185" s="167"/>
      <c r="HS185" s="167"/>
      <c r="HT185" s="167"/>
      <c r="HU185" s="167"/>
      <c r="HV185" s="167"/>
      <c r="HW185" s="167"/>
      <c r="HX185" s="167"/>
      <c r="HY185" s="167"/>
      <c r="HZ185" s="167"/>
      <c r="IA185" s="167"/>
      <c r="IB185" s="167"/>
      <c r="IC185" s="167"/>
      <c r="ID185" s="167"/>
      <c r="IE185" s="167"/>
      <c r="IF185" s="167"/>
      <c r="IG185" s="167"/>
      <c r="IH185" s="167"/>
      <c r="II185" s="167"/>
      <c r="IJ185" s="167"/>
      <c r="IK185" s="167"/>
      <c r="IL185" s="167"/>
      <c r="IM185" s="167"/>
      <c r="IN185" s="167"/>
      <c r="IO185" s="167"/>
      <c r="IP185" s="167"/>
      <c r="IQ185" s="167"/>
      <c r="IR185" s="167"/>
      <c r="IS185" s="167"/>
      <c r="IT185" s="167"/>
    </row>
    <row r="186" spans="1:254" s="199" customFormat="1" ht="25.5" x14ac:dyDescent="0.2">
      <c r="A186" s="200" t="s">
        <v>277</v>
      </c>
      <c r="B186" s="252">
        <v>510</v>
      </c>
      <c r="C186" s="197" t="s">
        <v>229</v>
      </c>
      <c r="D186" s="197" t="s">
        <v>200</v>
      </c>
      <c r="E186" s="197" t="s">
        <v>353</v>
      </c>
      <c r="F186" s="202" t="s">
        <v>278</v>
      </c>
      <c r="G186" s="203">
        <v>112.25</v>
      </c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  <c r="DG186" s="167"/>
      <c r="DH186" s="167"/>
      <c r="DI186" s="167"/>
      <c r="DJ186" s="167"/>
      <c r="DK186" s="167"/>
      <c r="DL186" s="167"/>
      <c r="DM186" s="167"/>
      <c r="DN186" s="167"/>
      <c r="DO186" s="167"/>
      <c r="DP186" s="167"/>
      <c r="DQ186" s="167"/>
      <c r="DR186" s="167"/>
      <c r="DS186" s="167"/>
      <c r="DT186" s="167"/>
      <c r="DU186" s="167"/>
      <c r="DV186" s="167"/>
      <c r="DW186" s="167"/>
      <c r="DX186" s="167"/>
      <c r="DY186" s="167"/>
      <c r="DZ186" s="167"/>
      <c r="EA186" s="167"/>
      <c r="EB186" s="167"/>
      <c r="EC186" s="167"/>
      <c r="ED186" s="167"/>
      <c r="EE186" s="167"/>
      <c r="EF186" s="167"/>
      <c r="EG186" s="167"/>
      <c r="EH186" s="167"/>
      <c r="EI186" s="167"/>
      <c r="EJ186" s="167"/>
      <c r="EK186" s="167"/>
      <c r="EL186" s="167"/>
      <c r="EM186" s="167"/>
      <c r="EN186" s="167"/>
      <c r="EO186" s="167"/>
      <c r="EP186" s="167"/>
      <c r="EQ186" s="167"/>
      <c r="ER186" s="167"/>
      <c r="ES186" s="167"/>
      <c r="ET186" s="167"/>
      <c r="EU186" s="167"/>
      <c r="EV186" s="167"/>
      <c r="EW186" s="167"/>
      <c r="EX186" s="167"/>
      <c r="EY186" s="167"/>
      <c r="EZ186" s="167"/>
      <c r="FA186" s="167"/>
      <c r="FB186" s="167"/>
      <c r="FC186" s="167"/>
      <c r="FD186" s="167"/>
      <c r="FE186" s="167"/>
      <c r="FF186" s="167"/>
      <c r="FG186" s="167"/>
      <c r="FH186" s="167"/>
      <c r="FI186" s="167"/>
      <c r="FJ186" s="167"/>
      <c r="FK186" s="167"/>
      <c r="FL186" s="167"/>
      <c r="FM186" s="167"/>
      <c r="FN186" s="167"/>
      <c r="FO186" s="167"/>
      <c r="FP186" s="167"/>
      <c r="FQ186" s="167"/>
      <c r="FR186" s="167"/>
      <c r="FS186" s="167"/>
      <c r="FT186" s="167"/>
      <c r="FU186" s="167"/>
      <c r="FV186" s="167"/>
      <c r="FW186" s="167"/>
      <c r="FX186" s="167"/>
      <c r="FY186" s="167"/>
      <c r="FZ186" s="167"/>
      <c r="GA186" s="167"/>
      <c r="GB186" s="167"/>
      <c r="GC186" s="167"/>
      <c r="GD186" s="167"/>
      <c r="GE186" s="167"/>
      <c r="GF186" s="167"/>
      <c r="GG186" s="167"/>
      <c r="GH186" s="167"/>
      <c r="GI186" s="167"/>
      <c r="GJ186" s="167"/>
      <c r="GK186" s="167"/>
      <c r="GL186" s="167"/>
      <c r="GM186" s="167"/>
      <c r="GN186" s="167"/>
      <c r="GO186" s="167"/>
      <c r="GP186" s="167"/>
      <c r="GQ186" s="167"/>
      <c r="GR186" s="167"/>
      <c r="GS186" s="167"/>
      <c r="GT186" s="167"/>
      <c r="GU186" s="167"/>
      <c r="GV186" s="167"/>
      <c r="GW186" s="167"/>
      <c r="GX186" s="167"/>
      <c r="GY186" s="167"/>
      <c r="GZ186" s="167"/>
      <c r="HA186" s="167"/>
      <c r="HB186" s="167"/>
      <c r="HC186" s="167"/>
      <c r="HD186" s="167"/>
      <c r="HE186" s="167"/>
      <c r="HF186" s="167"/>
      <c r="HG186" s="167"/>
      <c r="HH186" s="167"/>
      <c r="HI186" s="167"/>
      <c r="HJ186" s="167"/>
      <c r="HK186" s="167"/>
      <c r="HL186" s="167"/>
      <c r="HM186" s="167"/>
      <c r="HN186" s="167"/>
      <c r="HO186" s="167"/>
      <c r="HP186" s="167"/>
      <c r="HQ186" s="167"/>
      <c r="HR186" s="167"/>
      <c r="HS186" s="167"/>
      <c r="HT186" s="167"/>
      <c r="HU186" s="167"/>
      <c r="HV186" s="167"/>
      <c r="HW186" s="167"/>
      <c r="HX186" s="167"/>
      <c r="HY186" s="167"/>
      <c r="HZ186" s="167"/>
      <c r="IA186" s="167"/>
      <c r="IB186" s="167"/>
      <c r="IC186" s="167"/>
      <c r="ID186" s="167"/>
      <c r="IE186" s="167"/>
      <c r="IF186" s="167"/>
      <c r="IG186" s="167"/>
      <c r="IH186" s="167"/>
      <c r="II186" s="167"/>
      <c r="IJ186" s="167"/>
      <c r="IK186" s="167"/>
      <c r="IL186" s="167"/>
      <c r="IM186" s="167"/>
      <c r="IN186" s="167"/>
      <c r="IO186" s="167"/>
      <c r="IP186" s="167"/>
      <c r="IQ186" s="167"/>
      <c r="IR186" s="167"/>
      <c r="IS186" s="167"/>
      <c r="IT186" s="167"/>
    </row>
    <row r="187" spans="1:254" s="199" customFormat="1" x14ac:dyDescent="0.2">
      <c r="A187" s="249" t="s">
        <v>458</v>
      </c>
      <c r="B187" s="187" t="s">
        <v>475</v>
      </c>
      <c r="C187" s="186" t="s">
        <v>229</v>
      </c>
      <c r="D187" s="186" t="s">
        <v>202</v>
      </c>
      <c r="E187" s="186"/>
      <c r="F187" s="186"/>
      <c r="G187" s="188">
        <f>SUM(G192+G194+G198+G200+G202+G196+G188+G190)</f>
        <v>278025.67999999993</v>
      </c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  <c r="DF187" s="167"/>
      <c r="DG187" s="167"/>
      <c r="DH187" s="167"/>
      <c r="DI187" s="167"/>
      <c r="DJ187" s="167"/>
      <c r="DK187" s="167"/>
      <c r="DL187" s="167"/>
      <c r="DM187" s="167"/>
      <c r="DN187" s="167"/>
      <c r="DO187" s="167"/>
      <c r="DP187" s="167"/>
      <c r="DQ187" s="167"/>
      <c r="DR187" s="167"/>
      <c r="DS187" s="167"/>
      <c r="DT187" s="167"/>
      <c r="DU187" s="167"/>
      <c r="DV187" s="167"/>
      <c r="DW187" s="167"/>
      <c r="DX187" s="167"/>
      <c r="DY187" s="167"/>
      <c r="DZ187" s="167"/>
      <c r="EA187" s="167"/>
      <c r="EB187" s="167"/>
      <c r="EC187" s="167"/>
      <c r="ED187" s="167"/>
      <c r="EE187" s="167"/>
      <c r="EF187" s="167"/>
      <c r="EG187" s="167"/>
      <c r="EH187" s="167"/>
      <c r="EI187" s="167"/>
      <c r="EJ187" s="167"/>
      <c r="EK187" s="167"/>
      <c r="EL187" s="167"/>
      <c r="EM187" s="167"/>
      <c r="EN187" s="167"/>
      <c r="EO187" s="167"/>
      <c r="EP187" s="167"/>
      <c r="EQ187" s="167"/>
      <c r="ER187" s="167"/>
      <c r="ES187" s="167"/>
      <c r="ET187" s="167"/>
      <c r="EU187" s="167"/>
      <c r="EV187" s="167"/>
      <c r="EW187" s="167"/>
      <c r="EX187" s="167"/>
      <c r="EY187" s="167"/>
      <c r="EZ187" s="167"/>
      <c r="FA187" s="167"/>
      <c r="FB187" s="167"/>
      <c r="FC187" s="167"/>
      <c r="FD187" s="167"/>
      <c r="FE187" s="167"/>
      <c r="FF187" s="167"/>
      <c r="FG187" s="167"/>
      <c r="FH187" s="167"/>
      <c r="FI187" s="167"/>
      <c r="FJ187" s="167"/>
      <c r="FK187" s="167"/>
      <c r="FL187" s="167"/>
      <c r="FM187" s="167"/>
      <c r="FN187" s="167"/>
      <c r="FO187" s="167"/>
      <c r="FP187" s="167"/>
      <c r="FQ187" s="167"/>
      <c r="FR187" s="167"/>
      <c r="FS187" s="167"/>
      <c r="FT187" s="167"/>
      <c r="FU187" s="167"/>
      <c r="FV187" s="167"/>
      <c r="FW187" s="167"/>
      <c r="FX187" s="167"/>
      <c r="FY187" s="167"/>
      <c r="FZ187" s="167"/>
      <c r="GA187" s="167"/>
      <c r="GB187" s="167"/>
      <c r="GC187" s="167"/>
      <c r="GD187" s="167"/>
      <c r="GE187" s="167"/>
      <c r="GF187" s="167"/>
      <c r="GG187" s="167"/>
      <c r="GH187" s="167"/>
      <c r="GI187" s="167"/>
      <c r="GJ187" s="167"/>
      <c r="GK187" s="167"/>
      <c r="GL187" s="167"/>
      <c r="GM187" s="167"/>
      <c r="GN187" s="167"/>
      <c r="GO187" s="167"/>
      <c r="GP187" s="167"/>
      <c r="GQ187" s="167"/>
      <c r="GR187" s="167"/>
      <c r="GS187" s="167"/>
      <c r="GT187" s="167"/>
      <c r="GU187" s="167"/>
      <c r="GV187" s="167"/>
      <c r="GW187" s="167"/>
      <c r="GX187" s="167"/>
      <c r="GY187" s="167"/>
      <c r="GZ187" s="167"/>
      <c r="HA187" s="167"/>
      <c r="HB187" s="167"/>
      <c r="HC187" s="167"/>
      <c r="HD187" s="167"/>
      <c r="HE187" s="167"/>
      <c r="HF187" s="167"/>
      <c r="HG187" s="167"/>
      <c r="HH187" s="167"/>
      <c r="HI187" s="167"/>
      <c r="HJ187" s="167"/>
      <c r="HK187" s="167"/>
      <c r="HL187" s="167"/>
      <c r="HM187" s="167"/>
      <c r="HN187" s="167"/>
      <c r="HO187" s="167"/>
      <c r="HP187" s="167"/>
      <c r="HQ187" s="167"/>
      <c r="HR187" s="167"/>
      <c r="HS187" s="167"/>
      <c r="HT187" s="167"/>
      <c r="HU187" s="167"/>
      <c r="HV187" s="167"/>
      <c r="HW187" s="167"/>
      <c r="HX187" s="167"/>
      <c r="HY187" s="167"/>
      <c r="HZ187" s="167"/>
      <c r="IA187" s="167"/>
      <c r="IB187" s="167"/>
      <c r="IC187" s="167"/>
      <c r="ID187" s="167"/>
      <c r="IE187" s="167"/>
      <c r="IF187" s="167"/>
      <c r="IG187" s="167"/>
      <c r="IH187" s="167"/>
      <c r="II187" s="167"/>
      <c r="IJ187" s="167"/>
      <c r="IK187" s="167"/>
      <c r="IL187" s="167"/>
      <c r="IM187" s="167"/>
      <c r="IN187" s="167"/>
      <c r="IO187" s="167"/>
      <c r="IP187" s="167"/>
      <c r="IQ187" s="167"/>
      <c r="IR187" s="167"/>
      <c r="IS187" s="167"/>
      <c r="IT187" s="167"/>
    </row>
    <row r="188" spans="1:254" s="199" customFormat="1" ht="39.6" customHeight="1" x14ac:dyDescent="0.2">
      <c r="A188" s="222" t="s">
        <v>341</v>
      </c>
      <c r="B188" s="197" t="s">
        <v>475</v>
      </c>
      <c r="C188" s="207" t="s">
        <v>229</v>
      </c>
      <c r="D188" s="207" t="s">
        <v>202</v>
      </c>
      <c r="E188" s="207" t="s">
        <v>342</v>
      </c>
      <c r="F188" s="207"/>
      <c r="G188" s="198">
        <f>SUM(G189)</f>
        <v>8322.67</v>
      </c>
    </row>
    <row r="189" spans="1:254" s="199" customFormat="1" ht="25.5" x14ac:dyDescent="0.2">
      <c r="A189" s="200" t="s">
        <v>277</v>
      </c>
      <c r="B189" s="202" t="s">
        <v>475</v>
      </c>
      <c r="C189" s="216" t="s">
        <v>229</v>
      </c>
      <c r="D189" s="216" t="s">
        <v>202</v>
      </c>
      <c r="E189" s="216" t="s">
        <v>342</v>
      </c>
      <c r="F189" s="216" t="s">
        <v>278</v>
      </c>
      <c r="G189" s="203">
        <v>8322.67</v>
      </c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7"/>
      <c r="BS189" s="167"/>
      <c r="BT189" s="167"/>
      <c r="BU189" s="167"/>
      <c r="BV189" s="167"/>
      <c r="BW189" s="167"/>
      <c r="BX189" s="167"/>
      <c r="BY189" s="167"/>
      <c r="BZ189" s="167"/>
      <c r="CA189" s="167"/>
      <c r="CB189" s="167"/>
      <c r="CC189" s="167"/>
      <c r="CD189" s="167"/>
      <c r="CE189" s="167"/>
      <c r="CF189" s="167"/>
      <c r="CG189" s="167"/>
      <c r="CH189" s="167"/>
      <c r="CI189" s="167"/>
      <c r="CJ189" s="167"/>
      <c r="CK189" s="167"/>
      <c r="CL189" s="167"/>
      <c r="CM189" s="167"/>
      <c r="CN189" s="167"/>
      <c r="CO189" s="167"/>
      <c r="CP189" s="167"/>
      <c r="CQ189" s="167"/>
      <c r="CR189" s="167"/>
      <c r="CS189" s="167"/>
      <c r="CT189" s="167"/>
      <c r="CU189" s="167"/>
      <c r="CV189" s="167"/>
      <c r="CW189" s="167"/>
      <c r="CX189" s="167"/>
      <c r="CY189" s="167"/>
      <c r="CZ189" s="167"/>
      <c r="DA189" s="167"/>
      <c r="DB189" s="167"/>
      <c r="DC189" s="167"/>
      <c r="DD189" s="167"/>
      <c r="DE189" s="167"/>
      <c r="DF189" s="167"/>
      <c r="DG189" s="167"/>
      <c r="DH189" s="167"/>
      <c r="DI189" s="167"/>
      <c r="DJ189" s="167"/>
      <c r="DK189" s="167"/>
      <c r="DL189" s="167"/>
      <c r="DM189" s="167"/>
      <c r="DN189" s="167"/>
      <c r="DO189" s="167"/>
      <c r="DP189" s="167"/>
      <c r="DQ189" s="167"/>
      <c r="DR189" s="167"/>
      <c r="DS189" s="167"/>
      <c r="DT189" s="167"/>
      <c r="DU189" s="167"/>
      <c r="DV189" s="167"/>
      <c r="DW189" s="167"/>
      <c r="DX189" s="167"/>
      <c r="DY189" s="167"/>
      <c r="DZ189" s="167"/>
      <c r="EA189" s="167"/>
      <c r="EB189" s="167"/>
      <c r="EC189" s="167"/>
      <c r="ED189" s="167"/>
      <c r="EE189" s="167"/>
      <c r="EF189" s="167"/>
      <c r="EG189" s="167"/>
      <c r="EH189" s="167"/>
      <c r="EI189" s="167"/>
      <c r="EJ189" s="167"/>
      <c r="EK189" s="167"/>
      <c r="EL189" s="167"/>
      <c r="EM189" s="167"/>
      <c r="EN189" s="167"/>
      <c r="EO189" s="167"/>
      <c r="EP189" s="167"/>
      <c r="EQ189" s="167"/>
      <c r="ER189" s="167"/>
      <c r="ES189" s="167"/>
      <c r="ET189" s="167"/>
      <c r="EU189" s="167"/>
      <c r="EV189" s="167"/>
      <c r="EW189" s="167"/>
      <c r="EX189" s="167"/>
      <c r="EY189" s="167"/>
      <c r="EZ189" s="167"/>
      <c r="FA189" s="167"/>
      <c r="FB189" s="167"/>
      <c r="FC189" s="167"/>
      <c r="FD189" s="167"/>
      <c r="FE189" s="167"/>
      <c r="FF189" s="167"/>
      <c r="FG189" s="167"/>
      <c r="FH189" s="167"/>
      <c r="FI189" s="167"/>
      <c r="FJ189" s="167"/>
      <c r="FK189" s="167"/>
      <c r="FL189" s="167"/>
      <c r="FM189" s="167"/>
      <c r="FN189" s="167"/>
      <c r="FO189" s="167"/>
      <c r="FP189" s="167"/>
      <c r="FQ189" s="167"/>
      <c r="FR189" s="167"/>
      <c r="FS189" s="167"/>
      <c r="FT189" s="167"/>
      <c r="FU189" s="167"/>
      <c r="FV189" s="167"/>
      <c r="FW189" s="167"/>
      <c r="FX189" s="167"/>
      <c r="FY189" s="167"/>
      <c r="FZ189" s="167"/>
      <c r="GA189" s="167"/>
      <c r="GB189" s="167"/>
      <c r="GC189" s="167"/>
      <c r="GD189" s="167"/>
      <c r="GE189" s="167"/>
      <c r="GF189" s="167"/>
      <c r="GG189" s="167"/>
      <c r="GH189" s="167"/>
      <c r="GI189" s="167"/>
      <c r="GJ189" s="167"/>
      <c r="GK189" s="167"/>
      <c r="GL189" s="167"/>
      <c r="GM189" s="167"/>
      <c r="GN189" s="167"/>
      <c r="GO189" s="167"/>
      <c r="GP189" s="167"/>
      <c r="GQ189" s="167"/>
      <c r="GR189" s="167"/>
      <c r="GS189" s="167"/>
      <c r="GT189" s="167"/>
      <c r="GU189" s="167"/>
      <c r="GV189" s="167"/>
      <c r="GW189" s="167"/>
      <c r="GX189" s="167"/>
      <c r="GY189" s="167"/>
      <c r="GZ189" s="167"/>
      <c r="HA189" s="167"/>
      <c r="HB189" s="167"/>
      <c r="HC189" s="167"/>
      <c r="HD189" s="167"/>
      <c r="HE189" s="167"/>
      <c r="HF189" s="167"/>
      <c r="HG189" s="167"/>
      <c r="HH189" s="167"/>
      <c r="HI189" s="167"/>
      <c r="HJ189" s="167"/>
      <c r="HK189" s="167"/>
      <c r="HL189" s="167"/>
      <c r="HM189" s="167"/>
      <c r="HN189" s="167"/>
      <c r="HO189" s="167"/>
      <c r="HP189" s="167"/>
      <c r="HQ189" s="167"/>
      <c r="HR189" s="167"/>
      <c r="HS189" s="167"/>
      <c r="HT189" s="167"/>
      <c r="HU189" s="167"/>
      <c r="HV189" s="167"/>
      <c r="HW189" s="167"/>
      <c r="HX189" s="167"/>
      <c r="HY189" s="167"/>
      <c r="HZ189" s="167"/>
      <c r="IA189" s="167"/>
      <c r="IB189" s="167"/>
      <c r="IC189" s="167"/>
      <c r="ID189" s="167"/>
      <c r="IE189" s="167"/>
      <c r="IF189" s="167"/>
      <c r="IG189" s="167"/>
      <c r="IH189" s="167"/>
      <c r="II189" s="167"/>
      <c r="IJ189" s="167"/>
      <c r="IK189" s="167"/>
      <c r="IL189" s="167"/>
      <c r="IM189" s="167"/>
      <c r="IN189" s="167"/>
      <c r="IO189" s="167"/>
      <c r="IP189" s="167"/>
      <c r="IQ189" s="167"/>
      <c r="IR189" s="167"/>
      <c r="IS189" s="167"/>
      <c r="IT189" s="167"/>
    </row>
    <row r="190" spans="1:254" s="199" customFormat="1" ht="38.25" x14ac:dyDescent="0.2">
      <c r="A190" s="195" t="s">
        <v>36</v>
      </c>
      <c r="B190" s="197" t="s">
        <v>475</v>
      </c>
      <c r="C190" s="207" t="s">
        <v>229</v>
      </c>
      <c r="D190" s="207" t="s">
        <v>202</v>
      </c>
      <c r="E190" s="207" t="s">
        <v>508</v>
      </c>
      <c r="F190" s="207"/>
      <c r="G190" s="198">
        <f>SUM(G191)</f>
        <v>2234.11</v>
      </c>
    </row>
    <row r="191" spans="1:254" s="199" customFormat="1" ht="25.5" x14ac:dyDescent="0.2">
      <c r="A191" s="200" t="s">
        <v>277</v>
      </c>
      <c r="B191" s="197" t="s">
        <v>475</v>
      </c>
      <c r="C191" s="207" t="s">
        <v>229</v>
      </c>
      <c r="D191" s="207" t="s">
        <v>202</v>
      </c>
      <c r="E191" s="207" t="s">
        <v>508</v>
      </c>
      <c r="F191" s="216" t="s">
        <v>278</v>
      </c>
      <c r="G191" s="203">
        <v>2234.11</v>
      </c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7"/>
      <c r="BQ191" s="167"/>
      <c r="BR191" s="167"/>
      <c r="BS191" s="167"/>
      <c r="BT191" s="167"/>
      <c r="BU191" s="167"/>
      <c r="BV191" s="167"/>
      <c r="BW191" s="167"/>
      <c r="BX191" s="167"/>
      <c r="BY191" s="167"/>
      <c r="BZ191" s="167"/>
      <c r="CA191" s="167"/>
      <c r="CB191" s="167"/>
      <c r="CC191" s="167"/>
      <c r="CD191" s="167"/>
      <c r="CE191" s="167"/>
      <c r="CF191" s="167"/>
      <c r="CG191" s="167"/>
      <c r="CH191" s="167"/>
      <c r="CI191" s="167"/>
      <c r="CJ191" s="167"/>
      <c r="CK191" s="167"/>
      <c r="CL191" s="167"/>
      <c r="CM191" s="167"/>
      <c r="CN191" s="167"/>
      <c r="CO191" s="167"/>
      <c r="CP191" s="167"/>
      <c r="CQ191" s="167"/>
      <c r="CR191" s="167"/>
      <c r="CS191" s="167"/>
      <c r="CT191" s="167"/>
      <c r="CU191" s="167"/>
      <c r="CV191" s="167"/>
      <c r="CW191" s="167"/>
      <c r="CX191" s="167"/>
      <c r="CY191" s="167"/>
      <c r="CZ191" s="167"/>
      <c r="DA191" s="167"/>
      <c r="DB191" s="167"/>
      <c r="DC191" s="167"/>
      <c r="DD191" s="167"/>
      <c r="DE191" s="167"/>
      <c r="DF191" s="167"/>
      <c r="DG191" s="167"/>
      <c r="DH191" s="167"/>
      <c r="DI191" s="167"/>
      <c r="DJ191" s="167"/>
      <c r="DK191" s="167"/>
      <c r="DL191" s="167"/>
      <c r="DM191" s="167"/>
      <c r="DN191" s="167"/>
      <c r="DO191" s="167"/>
      <c r="DP191" s="167"/>
      <c r="DQ191" s="167"/>
      <c r="DR191" s="167"/>
      <c r="DS191" s="167"/>
      <c r="DT191" s="167"/>
      <c r="DU191" s="167"/>
      <c r="DV191" s="167"/>
      <c r="DW191" s="167"/>
      <c r="DX191" s="167"/>
      <c r="DY191" s="167"/>
      <c r="DZ191" s="167"/>
      <c r="EA191" s="167"/>
      <c r="EB191" s="167"/>
      <c r="EC191" s="167"/>
      <c r="ED191" s="167"/>
      <c r="EE191" s="167"/>
      <c r="EF191" s="167"/>
      <c r="EG191" s="167"/>
      <c r="EH191" s="167"/>
      <c r="EI191" s="167"/>
      <c r="EJ191" s="167"/>
      <c r="EK191" s="167"/>
      <c r="EL191" s="167"/>
      <c r="EM191" s="167"/>
      <c r="EN191" s="167"/>
      <c r="EO191" s="167"/>
      <c r="EP191" s="167"/>
      <c r="EQ191" s="167"/>
      <c r="ER191" s="167"/>
      <c r="ES191" s="167"/>
      <c r="ET191" s="167"/>
      <c r="EU191" s="167"/>
      <c r="EV191" s="167"/>
      <c r="EW191" s="167"/>
      <c r="EX191" s="167"/>
      <c r="EY191" s="167"/>
      <c r="EZ191" s="167"/>
      <c r="FA191" s="167"/>
      <c r="FB191" s="167"/>
      <c r="FC191" s="167"/>
      <c r="FD191" s="167"/>
      <c r="FE191" s="167"/>
      <c r="FF191" s="167"/>
      <c r="FG191" s="167"/>
      <c r="FH191" s="167"/>
      <c r="FI191" s="167"/>
      <c r="FJ191" s="167"/>
      <c r="FK191" s="167"/>
      <c r="FL191" s="167"/>
      <c r="FM191" s="167"/>
      <c r="FN191" s="167"/>
      <c r="FO191" s="167"/>
      <c r="FP191" s="167"/>
      <c r="FQ191" s="167"/>
      <c r="FR191" s="167"/>
      <c r="FS191" s="167"/>
      <c r="FT191" s="167"/>
      <c r="FU191" s="167"/>
      <c r="FV191" s="167"/>
      <c r="FW191" s="167"/>
      <c r="FX191" s="167"/>
      <c r="FY191" s="167"/>
      <c r="FZ191" s="167"/>
      <c r="GA191" s="167"/>
      <c r="GB191" s="167"/>
      <c r="GC191" s="167"/>
      <c r="GD191" s="167"/>
      <c r="GE191" s="167"/>
      <c r="GF191" s="167"/>
      <c r="GG191" s="167"/>
      <c r="GH191" s="167"/>
      <c r="GI191" s="167"/>
      <c r="GJ191" s="167"/>
      <c r="GK191" s="167"/>
      <c r="GL191" s="167"/>
      <c r="GM191" s="167"/>
      <c r="GN191" s="167"/>
      <c r="GO191" s="167"/>
      <c r="GP191" s="167"/>
      <c r="GQ191" s="167"/>
      <c r="GR191" s="167"/>
      <c r="GS191" s="167"/>
      <c r="GT191" s="167"/>
      <c r="GU191" s="167"/>
      <c r="GV191" s="167"/>
      <c r="GW191" s="167"/>
      <c r="GX191" s="167"/>
      <c r="GY191" s="167"/>
      <c r="GZ191" s="167"/>
      <c r="HA191" s="167"/>
      <c r="HB191" s="167"/>
      <c r="HC191" s="167"/>
      <c r="HD191" s="167"/>
      <c r="HE191" s="167"/>
      <c r="HF191" s="167"/>
      <c r="HG191" s="167"/>
      <c r="HH191" s="167"/>
      <c r="HI191" s="167"/>
      <c r="HJ191" s="167"/>
      <c r="HK191" s="167"/>
      <c r="HL191" s="167"/>
      <c r="HM191" s="167"/>
      <c r="HN191" s="167"/>
      <c r="HO191" s="167"/>
      <c r="HP191" s="167"/>
      <c r="HQ191" s="167"/>
      <c r="HR191" s="167"/>
      <c r="HS191" s="167"/>
      <c r="HT191" s="167"/>
      <c r="HU191" s="167"/>
      <c r="HV191" s="167"/>
      <c r="HW191" s="167"/>
      <c r="HX191" s="167"/>
      <c r="HY191" s="167"/>
      <c r="HZ191" s="167"/>
      <c r="IA191" s="167"/>
      <c r="IB191" s="167"/>
      <c r="IC191" s="167"/>
      <c r="ID191" s="167"/>
      <c r="IE191" s="167"/>
      <c r="IF191" s="167"/>
      <c r="IG191" s="167"/>
      <c r="IH191" s="167"/>
      <c r="II191" s="167"/>
      <c r="IJ191" s="167"/>
      <c r="IK191" s="167"/>
      <c r="IL191" s="167"/>
      <c r="IM191" s="167"/>
      <c r="IN191" s="167"/>
      <c r="IO191" s="167"/>
      <c r="IP191" s="167"/>
      <c r="IQ191" s="167"/>
      <c r="IR191" s="167"/>
      <c r="IS191" s="167"/>
      <c r="IT191" s="167"/>
    </row>
    <row r="192" spans="1:254" s="158" customFormat="1" ht="25.5" x14ac:dyDescent="0.2">
      <c r="A192" s="195" t="s">
        <v>486</v>
      </c>
      <c r="B192" s="197" t="s">
        <v>475</v>
      </c>
      <c r="C192" s="197" t="s">
        <v>229</v>
      </c>
      <c r="D192" s="197" t="s">
        <v>202</v>
      </c>
      <c r="E192" s="197" t="s">
        <v>260</v>
      </c>
      <c r="F192" s="197"/>
      <c r="G192" s="234">
        <f>SUM(G193)</f>
        <v>948</v>
      </c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199"/>
      <c r="BQ192" s="199"/>
      <c r="BR192" s="199"/>
      <c r="BS192" s="199"/>
      <c r="BT192" s="199"/>
      <c r="BU192" s="199"/>
      <c r="BV192" s="199"/>
      <c r="BW192" s="199"/>
      <c r="BX192" s="199"/>
      <c r="BY192" s="199"/>
      <c r="BZ192" s="199"/>
      <c r="CA192" s="199"/>
      <c r="CB192" s="199"/>
      <c r="CC192" s="199"/>
      <c r="CD192" s="199"/>
      <c r="CE192" s="199"/>
      <c r="CF192" s="199"/>
      <c r="CG192" s="199"/>
      <c r="CH192" s="199"/>
      <c r="CI192" s="199"/>
      <c r="CJ192" s="199"/>
      <c r="CK192" s="199"/>
      <c r="CL192" s="199"/>
      <c r="CM192" s="199"/>
      <c r="CN192" s="199"/>
      <c r="CO192" s="199"/>
      <c r="CP192" s="199"/>
      <c r="CQ192" s="199"/>
      <c r="CR192" s="199"/>
      <c r="CS192" s="199"/>
      <c r="CT192" s="199"/>
      <c r="CU192" s="199"/>
      <c r="CV192" s="199"/>
      <c r="CW192" s="199"/>
      <c r="CX192" s="199"/>
      <c r="CY192" s="199"/>
      <c r="CZ192" s="199"/>
      <c r="DA192" s="199"/>
      <c r="DB192" s="199"/>
      <c r="DC192" s="199"/>
      <c r="DD192" s="199"/>
      <c r="DE192" s="199"/>
      <c r="DF192" s="199"/>
      <c r="DG192" s="199"/>
      <c r="DH192" s="199"/>
      <c r="DI192" s="199"/>
      <c r="DJ192" s="199"/>
      <c r="DK192" s="199"/>
      <c r="DL192" s="199"/>
      <c r="DM192" s="199"/>
      <c r="DN192" s="199"/>
      <c r="DO192" s="199"/>
      <c r="DP192" s="199"/>
      <c r="DQ192" s="199"/>
      <c r="DR192" s="199"/>
      <c r="DS192" s="199"/>
      <c r="DT192" s="199"/>
      <c r="DU192" s="199"/>
      <c r="DV192" s="199"/>
      <c r="DW192" s="199"/>
      <c r="DX192" s="199"/>
      <c r="DY192" s="199"/>
      <c r="DZ192" s="199"/>
      <c r="EA192" s="199"/>
      <c r="EB192" s="199"/>
      <c r="EC192" s="199"/>
      <c r="ED192" s="199"/>
      <c r="EE192" s="199"/>
      <c r="EF192" s="199"/>
      <c r="EG192" s="199"/>
      <c r="EH192" s="199"/>
      <c r="EI192" s="199"/>
      <c r="EJ192" s="199"/>
      <c r="EK192" s="199"/>
      <c r="EL192" s="199"/>
      <c r="EM192" s="199"/>
      <c r="EN192" s="199"/>
      <c r="EO192" s="199"/>
      <c r="EP192" s="199"/>
      <c r="EQ192" s="199"/>
      <c r="ER192" s="199"/>
      <c r="ES192" s="199"/>
      <c r="ET192" s="199"/>
      <c r="EU192" s="199"/>
      <c r="EV192" s="199"/>
      <c r="EW192" s="199"/>
      <c r="EX192" s="199"/>
      <c r="EY192" s="199"/>
      <c r="EZ192" s="199"/>
      <c r="FA192" s="199"/>
      <c r="FB192" s="199"/>
      <c r="FC192" s="199"/>
      <c r="FD192" s="199"/>
      <c r="FE192" s="199"/>
      <c r="FF192" s="199"/>
      <c r="FG192" s="199"/>
      <c r="FH192" s="199"/>
      <c r="FI192" s="199"/>
      <c r="FJ192" s="199"/>
      <c r="FK192" s="199"/>
      <c r="FL192" s="199"/>
      <c r="FM192" s="199"/>
      <c r="FN192" s="199"/>
      <c r="FO192" s="199"/>
      <c r="FP192" s="199"/>
      <c r="FQ192" s="199"/>
      <c r="FR192" s="199"/>
      <c r="FS192" s="199"/>
      <c r="FT192" s="199"/>
      <c r="FU192" s="199"/>
      <c r="FV192" s="199"/>
      <c r="FW192" s="199"/>
      <c r="FX192" s="199"/>
      <c r="FY192" s="199"/>
      <c r="FZ192" s="199"/>
      <c r="GA192" s="199"/>
      <c r="GB192" s="199"/>
      <c r="GC192" s="199"/>
      <c r="GD192" s="199"/>
      <c r="GE192" s="199"/>
      <c r="GF192" s="199"/>
      <c r="GG192" s="199"/>
      <c r="GH192" s="199"/>
      <c r="GI192" s="199"/>
      <c r="GJ192" s="199"/>
      <c r="GK192" s="199"/>
      <c r="GL192" s="199"/>
      <c r="GM192" s="199"/>
      <c r="GN192" s="199"/>
      <c r="GO192" s="199"/>
      <c r="GP192" s="199"/>
      <c r="GQ192" s="199"/>
      <c r="GR192" s="199"/>
      <c r="GS192" s="199"/>
      <c r="GT192" s="199"/>
      <c r="GU192" s="199"/>
      <c r="GV192" s="199"/>
      <c r="GW192" s="199"/>
      <c r="GX192" s="199"/>
      <c r="GY192" s="199"/>
      <c r="GZ192" s="199"/>
      <c r="HA192" s="199"/>
      <c r="HB192" s="199"/>
      <c r="HC192" s="199"/>
      <c r="HD192" s="199"/>
      <c r="HE192" s="199"/>
      <c r="HF192" s="199"/>
      <c r="HG192" s="199"/>
      <c r="HH192" s="199"/>
      <c r="HI192" s="199"/>
      <c r="HJ192" s="199"/>
      <c r="HK192" s="199"/>
      <c r="HL192" s="199"/>
      <c r="HM192" s="199"/>
      <c r="HN192" s="199"/>
      <c r="HO192" s="199"/>
      <c r="HP192" s="199"/>
      <c r="HQ192" s="199"/>
      <c r="HR192" s="199"/>
      <c r="HS192" s="199"/>
      <c r="HT192" s="199"/>
      <c r="HU192" s="199"/>
      <c r="HV192" s="199"/>
      <c r="HW192" s="199"/>
      <c r="HX192" s="199"/>
      <c r="HY192" s="199"/>
      <c r="HZ192" s="199"/>
      <c r="IA192" s="199"/>
      <c r="IB192" s="199"/>
      <c r="IC192" s="199"/>
      <c r="ID192" s="199"/>
      <c r="IE192" s="199"/>
      <c r="IF192" s="199"/>
      <c r="IG192" s="199"/>
      <c r="IH192" s="199"/>
      <c r="II192" s="199"/>
      <c r="IJ192" s="199"/>
      <c r="IK192" s="199"/>
      <c r="IL192" s="199"/>
      <c r="IM192" s="199"/>
      <c r="IN192" s="199"/>
      <c r="IO192" s="199"/>
      <c r="IP192" s="199"/>
      <c r="IQ192" s="199"/>
      <c r="IR192" s="199"/>
      <c r="IS192" s="199"/>
      <c r="IT192" s="199"/>
    </row>
    <row r="193" spans="1:254" ht="25.5" x14ac:dyDescent="0.2">
      <c r="A193" s="200" t="s">
        <v>277</v>
      </c>
      <c r="B193" s="202" t="s">
        <v>475</v>
      </c>
      <c r="C193" s="202" t="s">
        <v>229</v>
      </c>
      <c r="D193" s="202" t="s">
        <v>202</v>
      </c>
      <c r="E193" s="202" t="s">
        <v>260</v>
      </c>
      <c r="F193" s="202" t="s">
        <v>278</v>
      </c>
      <c r="G193" s="243">
        <v>948</v>
      </c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8"/>
      <c r="DP193" s="158"/>
      <c r="DQ193" s="158"/>
      <c r="DR193" s="158"/>
      <c r="DS193" s="158"/>
      <c r="DT193" s="158"/>
      <c r="DU193" s="158"/>
      <c r="DV193" s="158"/>
      <c r="DW193" s="158"/>
      <c r="DX193" s="158"/>
      <c r="DY193" s="158"/>
      <c r="DZ193" s="158"/>
      <c r="EA193" s="158"/>
      <c r="EB193" s="158"/>
      <c r="EC193" s="158"/>
      <c r="ED193" s="158"/>
      <c r="EE193" s="158"/>
      <c r="EF193" s="158"/>
      <c r="EG193" s="158"/>
      <c r="EH193" s="158"/>
      <c r="EI193" s="158"/>
      <c r="EJ193" s="158"/>
      <c r="EK193" s="158"/>
      <c r="EL193" s="158"/>
      <c r="EM193" s="158"/>
      <c r="EN193" s="158"/>
      <c r="EO193" s="158"/>
      <c r="EP193" s="158"/>
      <c r="EQ193" s="158"/>
      <c r="ER193" s="158"/>
      <c r="ES193" s="158"/>
      <c r="ET193" s="158"/>
      <c r="EU193" s="158"/>
      <c r="EV193" s="158"/>
      <c r="EW193" s="158"/>
      <c r="EX193" s="158"/>
      <c r="EY193" s="158"/>
      <c r="EZ193" s="158"/>
      <c r="FA193" s="158"/>
      <c r="FB193" s="158"/>
      <c r="FC193" s="158"/>
      <c r="FD193" s="158"/>
      <c r="FE193" s="158"/>
      <c r="FF193" s="158"/>
      <c r="FG193" s="158"/>
      <c r="FH193" s="158"/>
      <c r="FI193" s="158"/>
      <c r="FJ193" s="158"/>
      <c r="FK193" s="158"/>
      <c r="FL193" s="158"/>
      <c r="FM193" s="158"/>
      <c r="FN193" s="158"/>
      <c r="FO193" s="158"/>
      <c r="FP193" s="158"/>
      <c r="FQ193" s="158"/>
      <c r="FR193" s="158"/>
      <c r="FS193" s="158"/>
      <c r="FT193" s="158"/>
      <c r="FU193" s="158"/>
      <c r="FV193" s="158"/>
      <c r="FW193" s="158"/>
      <c r="FX193" s="158"/>
      <c r="FY193" s="158"/>
      <c r="FZ193" s="158"/>
      <c r="GA193" s="158"/>
      <c r="GB193" s="158"/>
      <c r="GC193" s="158"/>
      <c r="GD193" s="158"/>
      <c r="GE193" s="158"/>
      <c r="GF193" s="158"/>
      <c r="GG193" s="158"/>
      <c r="GH193" s="158"/>
      <c r="GI193" s="158"/>
      <c r="GJ193" s="158"/>
      <c r="GK193" s="158"/>
      <c r="GL193" s="158"/>
      <c r="GM193" s="158"/>
      <c r="GN193" s="158"/>
      <c r="GO193" s="158"/>
      <c r="GP193" s="158"/>
      <c r="GQ193" s="158"/>
      <c r="GR193" s="158"/>
      <c r="GS193" s="158"/>
      <c r="GT193" s="158"/>
      <c r="GU193" s="158"/>
      <c r="GV193" s="158"/>
      <c r="GW193" s="158"/>
      <c r="GX193" s="158"/>
      <c r="GY193" s="158"/>
      <c r="GZ193" s="158"/>
      <c r="HA193" s="158"/>
      <c r="HB193" s="158"/>
      <c r="HC193" s="158"/>
      <c r="HD193" s="158"/>
      <c r="HE193" s="158"/>
      <c r="HF193" s="158"/>
      <c r="HG193" s="158"/>
      <c r="HH193" s="158"/>
      <c r="HI193" s="158"/>
      <c r="HJ193" s="158"/>
      <c r="HK193" s="158"/>
      <c r="HL193" s="158"/>
      <c r="HM193" s="158"/>
      <c r="HN193" s="158"/>
      <c r="HO193" s="158"/>
      <c r="HP193" s="158"/>
      <c r="HQ193" s="158"/>
      <c r="HR193" s="158"/>
      <c r="HS193" s="158"/>
      <c r="HT193" s="158"/>
      <c r="HU193" s="158"/>
      <c r="HV193" s="158"/>
      <c r="HW193" s="158"/>
      <c r="HX193" s="158"/>
      <c r="HY193" s="158"/>
      <c r="HZ193" s="158"/>
      <c r="IA193" s="158"/>
      <c r="IB193" s="158"/>
      <c r="IC193" s="158"/>
      <c r="ID193" s="158"/>
      <c r="IE193" s="158"/>
      <c r="IF193" s="158"/>
      <c r="IG193" s="158"/>
      <c r="IH193" s="158"/>
      <c r="II193" s="158"/>
      <c r="IJ193" s="158"/>
      <c r="IK193" s="158"/>
      <c r="IL193" s="158"/>
      <c r="IM193" s="158"/>
      <c r="IN193" s="158"/>
      <c r="IO193" s="158"/>
      <c r="IP193" s="158"/>
      <c r="IQ193" s="158"/>
      <c r="IR193" s="158"/>
      <c r="IS193" s="158"/>
      <c r="IT193" s="158"/>
    </row>
    <row r="194" spans="1:254" ht="25.5" x14ac:dyDescent="0.2">
      <c r="A194" s="250" t="s">
        <v>506</v>
      </c>
      <c r="B194" s="197" t="s">
        <v>475</v>
      </c>
      <c r="C194" s="207" t="s">
        <v>229</v>
      </c>
      <c r="D194" s="207" t="s">
        <v>202</v>
      </c>
      <c r="E194" s="207" t="s">
        <v>344</v>
      </c>
      <c r="F194" s="207"/>
      <c r="G194" s="198">
        <f>SUM(G195)</f>
        <v>45055.21</v>
      </c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199"/>
      <c r="BN194" s="199"/>
      <c r="BO194" s="199"/>
      <c r="BP194" s="199"/>
      <c r="BQ194" s="199"/>
      <c r="BR194" s="19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  <c r="CD194" s="199"/>
      <c r="CE194" s="199"/>
      <c r="CF194" s="199"/>
      <c r="CG194" s="199"/>
      <c r="CH194" s="199"/>
      <c r="CI194" s="199"/>
      <c r="CJ194" s="199"/>
      <c r="CK194" s="199"/>
      <c r="CL194" s="199"/>
      <c r="CM194" s="199"/>
      <c r="CN194" s="199"/>
      <c r="CO194" s="199"/>
      <c r="CP194" s="199"/>
      <c r="CQ194" s="199"/>
      <c r="CR194" s="199"/>
      <c r="CS194" s="199"/>
      <c r="CT194" s="199"/>
      <c r="CU194" s="199"/>
      <c r="CV194" s="199"/>
      <c r="CW194" s="199"/>
      <c r="CX194" s="199"/>
      <c r="CY194" s="199"/>
      <c r="CZ194" s="199"/>
      <c r="DA194" s="199"/>
      <c r="DB194" s="199"/>
      <c r="DC194" s="199"/>
      <c r="DD194" s="199"/>
      <c r="DE194" s="199"/>
      <c r="DF194" s="199"/>
      <c r="DG194" s="199"/>
      <c r="DH194" s="199"/>
      <c r="DI194" s="199"/>
      <c r="DJ194" s="199"/>
      <c r="DK194" s="199"/>
      <c r="DL194" s="199"/>
      <c r="DM194" s="199"/>
      <c r="DN194" s="199"/>
      <c r="DO194" s="199"/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199"/>
      <c r="EF194" s="199"/>
      <c r="EG194" s="199"/>
      <c r="EH194" s="199"/>
      <c r="EI194" s="199"/>
      <c r="EJ194" s="199"/>
      <c r="EK194" s="199"/>
      <c r="EL194" s="199"/>
      <c r="EM194" s="199"/>
      <c r="EN194" s="199"/>
      <c r="EO194" s="199"/>
      <c r="EP194" s="199"/>
      <c r="EQ194" s="199"/>
      <c r="ER194" s="199"/>
      <c r="ES194" s="199"/>
      <c r="ET194" s="199"/>
      <c r="EU194" s="199"/>
      <c r="EV194" s="199"/>
      <c r="EW194" s="199"/>
      <c r="EX194" s="199"/>
      <c r="EY194" s="199"/>
      <c r="EZ194" s="199"/>
      <c r="FA194" s="199"/>
      <c r="FB194" s="199"/>
      <c r="FC194" s="199"/>
      <c r="FD194" s="199"/>
      <c r="FE194" s="199"/>
      <c r="FF194" s="199"/>
      <c r="FG194" s="199"/>
      <c r="FH194" s="199"/>
      <c r="FI194" s="199"/>
      <c r="FJ194" s="199"/>
      <c r="FK194" s="199"/>
      <c r="FL194" s="199"/>
      <c r="FM194" s="199"/>
      <c r="FN194" s="199"/>
      <c r="FO194" s="199"/>
      <c r="FP194" s="199"/>
      <c r="FQ194" s="199"/>
      <c r="FR194" s="199"/>
      <c r="FS194" s="199"/>
      <c r="FT194" s="199"/>
      <c r="FU194" s="199"/>
      <c r="FV194" s="199"/>
      <c r="FW194" s="199"/>
      <c r="FX194" s="199"/>
      <c r="FY194" s="199"/>
      <c r="FZ194" s="199"/>
      <c r="GA194" s="199"/>
      <c r="GB194" s="199"/>
      <c r="GC194" s="199"/>
      <c r="GD194" s="199"/>
      <c r="GE194" s="199"/>
      <c r="GF194" s="199"/>
      <c r="GG194" s="199"/>
      <c r="GH194" s="199"/>
      <c r="GI194" s="199"/>
      <c r="GJ194" s="199"/>
      <c r="GK194" s="199"/>
      <c r="GL194" s="199"/>
      <c r="GM194" s="199"/>
      <c r="GN194" s="199"/>
      <c r="GO194" s="199"/>
      <c r="GP194" s="199"/>
      <c r="GQ194" s="199"/>
      <c r="GR194" s="199"/>
      <c r="GS194" s="199"/>
      <c r="GT194" s="199"/>
      <c r="GU194" s="199"/>
      <c r="GV194" s="199"/>
      <c r="GW194" s="199"/>
      <c r="GX194" s="199"/>
      <c r="GY194" s="199"/>
      <c r="GZ194" s="199"/>
      <c r="HA194" s="199"/>
      <c r="HB194" s="199"/>
      <c r="HC194" s="199"/>
      <c r="HD194" s="199"/>
      <c r="HE194" s="199"/>
      <c r="HF194" s="199"/>
      <c r="HG194" s="199"/>
      <c r="HH194" s="199"/>
      <c r="HI194" s="199"/>
      <c r="HJ194" s="199"/>
      <c r="HK194" s="199"/>
      <c r="HL194" s="199"/>
      <c r="HM194" s="199"/>
      <c r="HN194" s="199"/>
      <c r="HO194" s="199"/>
      <c r="HP194" s="199"/>
      <c r="HQ194" s="199"/>
      <c r="HR194" s="199"/>
      <c r="HS194" s="199"/>
      <c r="HT194" s="199"/>
      <c r="HU194" s="199"/>
      <c r="HV194" s="199"/>
      <c r="HW194" s="199"/>
      <c r="HX194" s="199"/>
      <c r="HY194" s="199"/>
      <c r="HZ194" s="199"/>
      <c r="IA194" s="199"/>
      <c r="IB194" s="199"/>
      <c r="IC194" s="199"/>
      <c r="ID194" s="199"/>
      <c r="IE194" s="199"/>
      <c r="IF194" s="199"/>
      <c r="IG194" s="199"/>
      <c r="IH194" s="199"/>
      <c r="II194" s="199"/>
      <c r="IJ194" s="199"/>
      <c r="IK194" s="199"/>
      <c r="IL194" s="199"/>
      <c r="IM194" s="199"/>
      <c r="IN194" s="199"/>
      <c r="IO194" s="199"/>
      <c r="IP194" s="199"/>
      <c r="IQ194" s="199"/>
      <c r="IR194" s="199"/>
      <c r="IS194" s="199"/>
      <c r="IT194" s="199"/>
    </row>
    <row r="195" spans="1:254" ht="25.5" x14ac:dyDescent="0.2">
      <c r="A195" s="200" t="s">
        <v>277</v>
      </c>
      <c r="B195" s="216" t="s">
        <v>475</v>
      </c>
      <c r="C195" s="216" t="s">
        <v>229</v>
      </c>
      <c r="D195" s="216" t="s">
        <v>202</v>
      </c>
      <c r="E195" s="216" t="s">
        <v>344</v>
      </c>
      <c r="F195" s="216" t="s">
        <v>278</v>
      </c>
      <c r="G195" s="203">
        <v>45055.21</v>
      </c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8"/>
      <c r="DL195" s="158"/>
      <c r="DM195" s="158"/>
      <c r="DN195" s="158"/>
      <c r="DO195" s="158"/>
      <c r="DP195" s="158"/>
      <c r="DQ195" s="158"/>
      <c r="DR195" s="158"/>
      <c r="DS195" s="158"/>
      <c r="DT195" s="158"/>
      <c r="DU195" s="158"/>
      <c r="DV195" s="158"/>
      <c r="DW195" s="158"/>
      <c r="DX195" s="158"/>
      <c r="DY195" s="158"/>
      <c r="DZ195" s="158"/>
      <c r="EA195" s="158"/>
      <c r="EB195" s="158"/>
      <c r="EC195" s="158"/>
      <c r="ED195" s="158"/>
      <c r="EE195" s="158"/>
      <c r="EF195" s="158"/>
      <c r="EG195" s="158"/>
      <c r="EH195" s="158"/>
      <c r="EI195" s="158"/>
      <c r="EJ195" s="158"/>
      <c r="EK195" s="158"/>
      <c r="EL195" s="158"/>
      <c r="EM195" s="158"/>
      <c r="EN195" s="158"/>
      <c r="EO195" s="158"/>
      <c r="EP195" s="158"/>
      <c r="EQ195" s="158"/>
      <c r="ER195" s="158"/>
      <c r="ES195" s="158"/>
      <c r="ET195" s="158"/>
      <c r="EU195" s="158"/>
      <c r="EV195" s="158"/>
      <c r="EW195" s="158"/>
      <c r="EX195" s="158"/>
      <c r="EY195" s="158"/>
      <c r="EZ195" s="158"/>
      <c r="FA195" s="158"/>
      <c r="FB195" s="158"/>
      <c r="FC195" s="158"/>
      <c r="FD195" s="158"/>
      <c r="FE195" s="158"/>
      <c r="FF195" s="158"/>
      <c r="FG195" s="158"/>
      <c r="FH195" s="158"/>
      <c r="FI195" s="158"/>
      <c r="FJ195" s="158"/>
      <c r="FK195" s="158"/>
      <c r="FL195" s="158"/>
      <c r="FM195" s="158"/>
      <c r="FN195" s="158"/>
      <c r="FO195" s="158"/>
      <c r="FP195" s="158"/>
      <c r="FQ195" s="158"/>
      <c r="FR195" s="158"/>
      <c r="FS195" s="158"/>
      <c r="FT195" s="158"/>
      <c r="FU195" s="158"/>
      <c r="FV195" s="158"/>
      <c r="FW195" s="158"/>
      <c r="FX195" s="158"/>
      <c r="FY195" s="158"/>
      <c r="FZ195" s="158"/>
      <c r="GA195" s="158"/>
      <c r="GB195" s="158"/>
      <c r="GC195" s="158"/>
      <c r="GD195" s="158"/>
      <c r="GE195" s="158"/>
      <c r="GF195" s="158"/>
      <c r="GG195" s="158"/>
      <c r="GH195" s="158"/>
      <c r="GI195" s="158"/>
      <c r="GJ195" s="158"/>
      <c r="GK195" s="158"/>
      <c r="GL195" s="158"/>
      <c r="GM195" s="158"/>
      <c r="GN195" s="158"/>
      <c r="GO195" s="158"/>
      <c r="GP195" s="158"/>
      <c r="GQ195" s="158"/>
      <c r="GR195" s="158"/>
      <c r="GS195" s="158"/>
      <c r="GT195" s="158"/>
      <c r="GU195" s="158"/>
      <c r="GV195" s="158"/>
      <c r="GW195" s="158"/>
      <c r="GX195" s="158"/>
      <c r="GY195" s="158"/>
      <c r="GZ195" s="158"/>
      <c r="HA195" s="158"/>
      <c r="HB195" s="158"/>
      <c r="HC195" s="158"/>
      <c r="HD195" s="158"/>
      <c r="HE195" s="158"/>
      <c r="HF195" s="158"/>
      <c r="HG195" s="158"/>
      <c r="HH195" s="158"/>
      <c r="HI195" s="158"/>
      <c r="HJ195" s="158"/>
      <c r="HK195" s="158"/>
      <c r="HL195" s="158"/>
      <c r="HM195" s="158"/>
      <c r="HN195" s="158"/>
      <c r="HO195" s="158"/>
      <c r="HP195" s="158"/>
      <c r="HQ195" s="158"/>
      <c r="HR195" s="158"/>
      <c r="HS195" s="158"/>
      <c r="HT195" s="158"/>
      <c r="HU195" s="158"/>
      <c r="HV195" s="158"/>
      <c r="HW195" s="158"/>
      <c r="HX195" s="158"/>
      <c r="HY195" s="158"/>
      <c r="HZ195" s="158"/>
      <c r="IA195" s="158"/>
      <c r="IB195" s="158"/>
      <c r="IC195" s="158"/>
      <c r="ID195" s="158"/>
      <c r="IE195" s="158"/>
      <c r="IF195" s="158"/>
      <c r="IG195" s="158"/>
      <c r="IH195" s="158"/>
      <c r="II195" s="158"/>
      <c r="IJ195" s="158"/>
      <c r="IK195" s="158"/>
      <c r="IL195" s="158"/>
      <c r="IM195" s="158"/>
      <c r="IN195" s="158"/>
      <c r="IO195" s="158"/>
      <c r="IP195" s="158"/>
      <c r="IQ195" s="158"/>
      <c r="IR195" s="158"/>
      <c r="IS195" s="158"/>
      <c r="IT195" s="158"/>
    </row>
    <row r="196" spans="1:254" ht="38.25" x14ac:dyDescent="0.2">
      <c r="A196" s="195" t="s">
        <v>345</v>
      </c>
      <c r="B196" s="207" t="s">
        <v>475</v>
      </c>
      <c r="C196" s="207" t="s">
        <v>229</v>
      </c>
      <c r="D196" s="207" t="s">
        <v>202</v>
      </c>
      <c r="E196" s="207" t="s">
        <v>346</v>
      </c>
      <c r="F196" s="207"/>
      <c r="G196" s="198">
        <f>SUM(G197)</f>
        <v>16555.009999999998</v>
      </c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199"/>
      <c r="BB196" s="199"/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199"/>
      <c r="BN196" s="199"/>
      <c r="BO196" s="199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199"/>
      <c r="CX196" s="199"/>
      <c r="CY196" s="199"/>
      <c r="CZ196" s="199"/>
      <c r="DA196" s="199"/>
      <c r="DB196" s="199"/>
      <c r="DC196" s="199"/>
      <c r="DD196" s="199"/>
      <c r="DE196" s="199"/>
      <c r="DF196" s="199"/>
      <c r="DG196" s="199"/>
      <c r="DH196" s="199"/>
      <c r="DI196" s="199"/>
      <c r="DJ196" s="199"/>
      <c r="DK196" s="199"/>
      <c r="DL196" s="199"/>
      <c r="DM196" s="199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  <c r="EG196" s="199"/>
      <c r="EH196" s="199"/>
      <c r="EI196" s="199"/>
      <c r="EJ196" s="199"/>
      <c r="EK196" s="199"/>
      <c r="EL196" s="199"/>
      <c r="EM196" s="199"/>
      <c r="EN196" s="199"/>
      <c r="EO196" s="199"/>
      <c r="EP196" s="199"/>
      <c r="EQ196" s="199"/>
      <c r="ER196" s="199"/>
      <c r="ES196" s="199"/>
      <c r="ET196" s="199"/>
      <c r="EU196" s="199"/>
      <c r="EV196" s="199"/>
      <c r="EW196" s="199"/>
      <c r="EX196" s="199"/>
      <c r="EY196" s="199"/>
      <c r="EZ196" s="199"/>
      <c r="FA196" s="199"/>
      <c r="FB196" s="199"/>
      <c r="FC196" s="199"/>
      <c r="FD196" s="199"/>
      <c r="FE196" s="199"/>
      <c r="FF196" s="199"/>
      <c r="FG196" s="199"/>
      <c r="FH196" s="199"/>
      <c r="FI196" s="199"/>
      <c r="FJ196" s="199"/>
      <c r="FK196" s="199"/>
      <c r="FL196" s="199"/>
      <c r="FM196" s="199"/>
      <c r="FN196" s="199"/>
      <c r="FO196" s="199"/>
      <c r="FP196" s="199"/>
      <c r="FQ196" s="199"/>
      <c r="FR196" s="199"/>
      <c r="FS196" s="199"/>
      <c r="FT196" s="199"/>
      <c r="FU196" s="199"/>
      <c r="FV196" s="199"/>
      <c r="FW196" s="199"/>
      <c r="FX196" s="199"/>
      <c r="FY196" s="199"/>
      <c r="FZ196" s="199"/>
      <c r="GA196" s="199"/>
      <c r="GB196" s="199"/>
      <c r="GC196" s="199"/>
      <c r="GD196" s="199"/>
      <c r="GE196" s="199"/>
      <c r="GF196" s="199"/>
      <c r="GG196" s="199"/>
      <c r="GH196" s="199"/>
      <c r="GI196" s="199"/>
      <c r="GJ196" s="199"/>
      <c r="GK196" s="199"/>
      <c r="GL196" s="199"/>
      <c r="GM196" s="199"/>
      <c r="GN196" s="199"/>
      <c r="GO196" s="199"/>
      <c r="GP196" s="199"/>
      <c r="GQ196" s="199"/>
      <c r="GR196" s="199"/>
      <c r="GS196" s="199"/>
      <c r="GT196" s="199"/>
      <c r="GU196" s="199"/>
      <c r="GV196" s="199"/>
      <c r="GW196" s="199"/>
      <c r="GX196" s="199"/>
      <c r="GY196" s="199"/>
      <c r="GZ196" s="199"/>
      <c r="HA196" s="199"/>
      <c r="HB196" s="199"/>
      <c r="HC196" s="199"/>
      <c r="HD196" s="199"/>
      <c r="HE196" s="199"/>
      <c r="HF196" s="199"/>
      <c r="HG196" s="199"/>
      <c r="HH196" s="199"/>
      <c r="HI196" s="199"/>
      <c r="HJ196" s="199"/>
      <c r="HK196" s="199"/>
      <c r="HL196" s="199"/>
      <c r="HM196" s="199"/>
      <c r="HN196" s="199"/>
      <c r="HO196" s="199"/>
      <c r="HP196" s="199"/>
      <c r="HQ196" s="199"/>
      <c r="HR196" s="199"/>
      <c r="HS196" s="199"/>
      <c r="HT196" s="199"/>
      <c r="HU196" s="199"/>
      <c r="HV196" s="199"/>
      <c r="HW196" s="199"/>
      <c r="HX196" s="199"/>
      <c r="HY196" s="199"/>
      <c r="HZ196" s="199"/>
      <c r="IA196" s="199"/>
      <c r="IB196" s="199"/>
      <c r="IC196" s="199"/>
      <c r="ID196" s="199"/>
      <c r="IE196" s="199"/>
      <c r="IF196" s="199"/>
      <c r="IG196" s="199"/>
      <c r="IH196" s="199"/>
      <c r="II196" s="199"/>
      <c r="IJ196" s="199"/>
      <c r="IK196" s="199"/>
      <c r="IL196" s="199"/>
      <c r="IM196" s="199"/>
      <c r="IN196" s="199"/>
      <c r="IO196" s="199"/>
      <c r="IP196" s="199"/>
      <c r="IQ196" s="199"/>
      <c r="IR196" s="199"/>
      <c r="IS196" s="199"/>
      <c r="IT196" s="199"/>
    </row>
    <row r="197" spans="1:254" s="215" customFormat="1" ht="25.5" x14ac:dyDescent="0.2">
      <c r="A197" s="200" t="s">
        <v>277</v>
      </c>
      <c r="B197" s="216" t="s">
        <v>475</v>
      </c>
      <c r="C197" s="216" t="s">
        <v>229</v>
      </c>
      <c r="D197" s="216" t="s">
        <v>202</v>
      </c>
      <c r="E197" s="216" t="s">
        <v>346</v>
      </c>
      <c r="F197" s="216" t="s">
        <v>278</v>
      </c>
      <c r="G197" s="203">
        <v>16555.009999999998</v>
      </c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  <c r="DF197" s="158"/>
      <c r="DG197" s="158"/>
      <c r="DH197" s="158"/>
      <c r="DI197" s="158"/>
      <c r="DJ197" s="158"/>
      <c r="DK197" s="158"/>
      <c r="DL197" s="158"/>
      <c r="DM197" s="158"/>
      <c r="DN197" s="158"/>
      <c r="DO197" s="158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8"/>
      <c r="ER197" s="158"/>
      <c r="ES197" s="158"/>
      <c r="ET197" s="158"/>
      <c r="EU197" s="158"/>
      <c r="EV197" s="158"/>
      <c r="EW197" s="158"/>
      <c r="EX197" s="158"/>
      <c r="EY197" s="158"/>
      <c r="EZ197" s="158"/>
      <c r="FA197" s="158"/>
      <c r="FB197" s="158"/>
      <c r="FC197" s="158"/>
      <c r="FD197" s="158"/>
      <c r="FE197" s="158"/>
      <c r="FF197" s="158"/>
      <c r="FG197" s="158"/>
      <c r="FH197" s="158"/>
      <c r="FI197" s="158"/>
      <c r="FJ197" s="158"/>
      <c r="FK197" s="158"/>
      <c r="FL197" s="158"/>
      <c r="FM197" s="158"/>
      <c r="FN197" s="158"/>
      <c r="FO197" s="158"/>
      <c r="FP197" s="158"/>
      <c r="FQ197" s="158"/>
      <c r="FR197" s="158"/>
      <c r="FS197" s="158"/>
      <c r="FT197" s="158"/>
      <c r="FU197" s="158"/>
      <c r="FV197" s="158"/>
      <c r="FW197" s="158"/>
      <c r="FX197" s="158"/>
      <c r="FY197" s="158"/>
      <c r="FZ197" s="158"/>
      <c r="GA197" s="158"/>
      <c r="GB197" s="158"/>
      <c r="GC197" s="158"/>
      <c r="GD197" s="158"/>
      <c r="GE197" s="158"/>
      <c r="GF197" s="158"/>
      <c r="GG197" s="158"/>
      <c r="GH197" s="158"/>
      <c r="GI197" s="158"/>
      <c r="GJ197" s="158"/>
      <c r="GK197" s="158"/>
      <c r="GL197" s="158"/>
      <c r="GM197" s="158"/>
      <c r="GN197" s="158"/>
      <c r="GO197" s="158"/>
      <c r="GP197" s="158"/>
      <c r="GQ197" s="158"/>
      <c r="GR197" s="158"/>
      <c r="GS197" s="158"/>
      <c r="GT197" s="158"/>
      <c r="GU197" s="158"/>
      <c r="GV197" s="158"/>
      <c r="GW197" s="158"/>
      <c r="GX197" s="158"/>
      <c r="GY197" s="158"/>
      <c r="GZ197" s="158"/>
      <c r="HA197" s="158"/>
      <c r="HB197" s="158"/>
      <c r="HC197" s="158"/>
      <c r="HD197" s="158"/>
      <c r="HE197" s="158"/>
      <c r="HF197" s="158"/>
      <c r="HG197" s="158"/>
      <c r="HH197" s="158"/>
      <c r="HI197" s="158"/>
      <c r="HJ197" s="158"/>
      <c r="HK197" s="158"/>
      <c r="HL197" s="158"/>
      <c r="HM197" s="158"/>
      <c r="HN197" s="158"/>
      <c r="HO197" s="158"/>
      <c r="HP197" s="158"/>
      <c r="HQ197" s="158"/>
      <c r="HR197" s="158"/>
      <c r="HS197" s="158"/>
      <c r="HT197" s="158"/>
      <c r="HU197" s="158"/>
      <c r="HV197" s="158"/>
      <c r="HW197" s="158"/>
      <c r="HX197" s="158"/>
      <c r="HY197" s="158"/>
      <c r="HZ197" s="158"/>
      <c r="IA197" s="158"/>
      <c r="IB197" s="158"/>
      <c r="IC197" s="158"/>
      <c r="ID197" s="158"/>
      <c r="IE197" s="158"/>
      <c r="IF197" s="158"/>
      <c r="IG197" s="158"/>
      <c r="IH197" s="158"/>
      <c r="II197" s="158"/>
      <c r="IJ197" s="158"/>
      <c r="IK197" s="158"/>
      <c r="IL197" s="158"/>
      <c r="IM197" s="158"/>
      <c r="IN197" s="158"/>
      <c r="IO197" s="158"/>
      <c r="IP197" s="158"/>
      <c r="IQ197" s="158"/>
      <c r="IR197" s="158"/>
      <c r="IS197" s="158"/>
      <c r="IT197" s="158"/>
    </row>
    <row r="198" spans="1:254" s="215" customFormat="1" ht="138.75" customHeight="1" x14ac:dyDescent="0.2">
      <c r="A198" s="251" t="s">
        <v>507</v>
      </c>
      <c r="B198" s="197" t="s">
        <v>475</v>
      </c>
      <c r="C198" s="207" t="s">
        <v>229</v>
      </c>
      <c r="D198" s="207" t="s">
        <v>202</v>
      </c>
      <c r="E198" s="207" t="s">
        <v>347</v>
      </c>
      <c r="F198" s="207"/>
      <c r="G198" s="198">
        <f>SUM(G199)</f>
        <v>119168.78</v>
      </c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  <c r="BM198" s="199"/>
      <c r="BN198" s="199"/>
      <c r="BO198" s="199"/>
      <c r="BP198" s="199"/>
      <c r="BQ198" s="199"/>
      <c r="BR198" s="19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  <c r="CD198" s="199"/>
      <c r="CE198" s="199"/>
      <c r="CF198" s="199"/>
      <c r="CG198" s="199"/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  <c r="CR198" s="199"/>
      <c r="CS198" s="199"/>
      <c r="CT198" s="199"/>
      <c r="CU198" s="199"/>
      <c r="CV198" s="199"/>
      <c r="CW198" s="199"/>
      <c r="CX198" s="199"/>
      <c r="CY198" s="199"/>
      <c r="CZ198" s="199"/>
      <c r="DA198" s="199"/>
      <c r="DB198" s="199"/>
      <c r="DC198" s="199"/>
      <c r="DD198" s="199"/>
      <c r="DE198" s="199"/>
      <c r="DF198" s="199"/>
      <c r="DG198" s="199"/>
      <c r="DH198" s="199"/>
      <c r="DI198" s="199"/>
      <c r="DJ198" s="199"/>
      <c r="DK198" s="199"/>
      <c r="DL198" s="199"/>
      <c r="DM198" s="199"/>
      <c r="DN198" s="199"/>
      <c r="DO198" s="199"/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199"/>
      <c r="EF198" s="199"/>
      <c r="EG198" s="199"/>
      <c r="EH198" s="199"/>
      <c r="EI198" s="199"/>
      <c r="EJ198" s="199"/>
      <c r="EK198" s="199"/>
      <c r="EL198" s="199"/>
      <c r="EM198" s="199"/>
      <c r="EN198" s="199"/>
      <c r="EO198" s="199"/>
      <c r="EP198" s="199"/>
      <c r="EQ198" s="199"/>
      <c r="ER198" s="199"/>
      <c r="ES198" s="199"/>
      <c r="ET198" s="199"/>
      <c r="EU198" s="199"/>
      <c r="EV198" s="199"/>
      <c r="EW198" s="199"/>
      <c r="EX198" s="199"/>
      <c r="EY198" s="199"/>
      <c r="EZ198" s="199"/>
      <c r="FA198" s="199"/>
      <c r="FB198" s="199"/>
      <c r="FC198" s="199"/>
      <c r="FD198" s="199"/>
      <c r="FE198" s="199"/>
      <c r="FF198" s="199"/>
      <c r="FG198" s="199"/>
      <c r="FH198" s="199"/>
      <c r="FI198" s="199"/>
      <c r="FJ198" s="199"/>
      <c r="FK198" s="199"/>
      <c r="FL198" s="199"/>
      <c r="FM198" s="199"/>
      <c r="FN198" s="199"/>
      <c r="FO198" s="199"/>
      <c r="FP198" s="199"/>
      <c r="FQ198" s="199"/>
      <c r="FR198" s="199"/>
      <c r="FS198" s="199"/>
      <c r="FT198" s="199"/>
      <c r="FU198" s="199"/>
      <c r="FV198" s="199"/>
      <c r="FW198" s="199"/>
      <c r="FX198" s="199"/>
      <c r="FY198" s="199"/>
      <c r="FZ198" s="199"/>
      <c r="GA198" s="199"/>
      <c r="GB198" s="199"/>
      <c r="GC198" s="199"/>
      <c r="GD198" s="199"/>
      <c r="GE198" s="199"/>
      <c r="GF198" s="199"/>
      <c r="GG198" s="199"/>
      <c r="GH198" s="199"/>
      <c r="GI198" s="199"/>
      <c r="GJ198" s="199"/>
      <c r="GK198" s="199"/>
      <c r="GL198" s="199"/>
      <c r="GM198" s="199"/>
      <c r="GN198" s="199"/>
      <c r="GO198" s="199"/>
      <c r="GP198" s="199"/>
      <c r="GQ198" s="199"/>
      <c r="GR198" s="199"/>
      <c r="GS198" s="199"/>
      <c r="GT198" s="199"/>
      <c r="GU198" s="199"/>
      <c r="GV198" s="199"/>
      <c r="GW198" s="199"/>
      <c r="GX198" s="199"/>
      <c r="GY198" s="199"/>
      <c r="GZ198" s="199"/>
      <c r="HA198" s="199"/>
      <c r="HB198" s="199"/>
      <c r="HC198" s="199"/>
      <c r="HD198" s="199"/>
      <c r="HE198" s="199"/>
      <c r="HF198" s="199"/>
      <c r="HG198" s="199"/>
      <c r="HH198" s="199"/>
      <c r="HI198" s="199"/>
      <c r="HJ198" s="199"/>
      <c r="HK198" s="199"/>
      <c r="HL198" s="199"/>
      <c r="HM198" s="199"/>
      <c r="HN198" s="199"/>
      <c r="HO198" s="199"/>
      <c r="HP198" s="199"/>
      <c r="HQ198" s="199"/>
      <c r="HR198" s="199"/>
      <c r="HS198" s="199"/>
      <c r="HT198" s="199"/>
      <c r="HU198" s="199"/>
      <c r="HV198" s="199"/>
      <c r="HW198" s="199"/>
      <c r="HX198" s="199"/>
      <c r="HY198" s="199"/>
      <c r="HZ198" s="199"/>
      <c r="IA198" s="199"/>
      <c r="IB198" s="199"/>
      <c r="IC198" s="199"/>
      <c r="ID198" s="199"/>
      <c r="IE198" s="199"/>
      <c r="IF198" s="199"/>
      <c r="IG198" s="199"/>
      <c r="IH198" s="199"/>
      <c r="II198" s="199"/>
      <c r="IJ198" s="199"/>
      <c r="IK198" s="199"/>
      <c r="IL198" s="199"/>
      <c r="IM198" s="199"/>
      <c r="IN198" s="199"/>
      <c r="IO198" s="199"/>
      <c r="IP198" s="199"/>
      <c r="IQ198" s="199"/>
      <c r="IR198" s="199"/>
      <c r="IS198" s="199"/>
      <c r="IT198" s="199"/>
    </row>
    <row r="199" spans="1:254" s="215" customFormat="1" ht="25.5" x14ac:dyDescent="0.2">
      <c r="A199" s="200" t="s">
        <v>277</v>
      </c>
      <c r="B199" s="202" t="s">
        <v>475</v>
      </c>
      <c r="C199" s="216" t="s">
        <v>229</v>
      </c>
      <c r="D199" s="216" t="s">
        <v>202</v>
      </c>
      <c r="E199" s="216" t="s">
        <v>347</v>
      </c>
      <c r="F199" s="216" t="s">
        <v>278</v>
      </c>
      <c r="G199" s="203">
        <v>119168.78</v>
      </c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/>
      <c r="DB199" s="158"/>
      <c r="DC199" s="158"/>
      <c r="DD199" s="158"/>
      <c r="DE199" s="158"/>
      <c r="DF199" s="158"/>
      <c r="DG199" s="158"/>
      <c r="DH199" s="158"/>
      <c r="DI199" s="158"/>
      <c r="DJ199" s="158"/>
      <c r="DK199" s="158"/>
      <c r="DL199" s="158"/>
      <c r="DM199" s="158"/>
      <c r="DN199" s="158"/>
      <c r="DO199" s="158"/>
      <c r="DP199" s="158"/>
      <c r="DQ199" s="158"/>
      <c r="DR199" s="158"/>
      <c r="DS199" s="158"/>
      <c r="DT199" s="158"/>
      <c r="DU199" s="158"/>
      <c r="DV199" s="158"/>
      <c r="DW199" s="158"/>
      <c r="DX199" s="158"/>
      <c r="DY199" s="158"/>
      <c r="DZ199" s="158"/>
      <c r="EA199" s="158"/>
      <c r="EB199" s="158"/>
      <c r="EC199" s="158"/>
      <c r="ED199" s="158"/>
      <c r="EE199" s="158"/>
      <c r="EF199" s="158"/>
      <c r="EG199" s="158"/>
      <c r="EH199" s="158"/>
      <c r="EI199" s="158"/>
      <c r="EJ199" s="158"/>
      <c r="EK199" s="158"/>
      <c r="EL199" s="158"/>
      <c r="EM199" s="158"/>
      <c r="EN199" s="158"/>
      <c r="EO199" s="158"/>
      <c r="EP199" s="158"/>
      <c r="EQ199" s="158"/>
      <c r="ER199" s="158"/>
      <c r="ES199" s="158"/>
      <c r="ET199" s="158"/>
      <c r="EU199" s="158"/>
      <c r="EV199" s="158"/>
      <c r="EW199" s="158"/>
      <c r="EX199" s="158"/>
      <c r="EY199" s="158"/>
      <c r="EZ199" s="158"/>
      <c r="FA199" s="158"/>
      <c r="FB199" s="158"/>
      <c r="FC199" s="158"/>
      <c r="FD199" s="158"/>
      <c r="FE199" s="158"/>
      <c r="FF199" s="158"/>
      <c r="FG199" s="158"/>
      <c r="FH199" s="158"/>
      <c r="FI199" s="158"/>
      <c r="FJ199" s="158"/>
      <c r="FK199" s="158"/>
      <c r="FL199" s="158"/>
      <c r="FM199" s="158"/>
      <c r="FN199" s="158"/>
      <c r="FO199" s="158"/>
      <c r="FP199" s="158"/>
      <c r="FQ199" s="158"/>
      <c r="FR199" s="158"/>
      <c r="FS199" s="158"/>
      <c r="FT199" s="158"/>
      <c r="FU199" s="158"/>
      <c r="FV199" s="158"/>
      <c r="FW199" s="158"/>
      <c r="FX199" s="158"/>
      <c r="FY199" s="158"/>
      <c r="FZ199" s="158"/>
      <c r="GA199" s="158"/>
      <c r="GB199" s="158"/>
      <c r="GC199" s="158"/>
      <c r="GD199" s="158"/>
      <c r="GE199" s="158"/>
      <c r="GF199" s="158"/>
      <c r="GG199" s="158"/>
      <c r="GH199" s="158"/>
      <c r="GI199" s="158"/>
      <c r="GJ199" s="158"/>
      <c r="GK199" s="158"/>
      <c r="GL199" s="158"/>
      <c r="GM199" s="158"/>
      <c r="GN199" s="158"/>
      <c r="GO199" s="158"/>
      <c r="GP199" s="158"/>
      <c r="GQ199" s="158"/>
      <c r="GR199" s="158"/>
      <c r="GS199" s="158"/>
      <c r="GT199" s="158"/>
      <c r="GU199" s="158"/>
      <c r="GV199" s="158"/>
      <c r="GW199" s="158"/>
      <c r="GX199" s="158"/>
      <c r="GY199" s="158"/>
      <c r="GZ199" s="158"/>
      <c r="HA199" s="158"/>
      <c r="HB199" s="158"/>
      <c r="HC199" s="158"/>
      <c r="HD199" s="158"/>
      <c r="HE199" s="158"/>
      <c r="HF199" s="158"/>
      <c r="HG199" s="158"/>
      <c r="HH199" s="158"/>
      <c r="HI199" s="158"/>
      <c r="HJ199" s="158"/>
      <c r="HK199" s="158"/>
      <c r="HL199" s="158"/>
      <c r="HM199" s="158"/>
      <c r="HN199" s="158"/>
      <c r="HO199" s="158"/>
      <c r="HP199" s="158"/>
      <c r="HQ199" s="158"/>
      <c r="HR199" s="158"/>
      <c r="HS199" s="158"/>
      <c r="HT199" s="158"/>
      <c r="HU199" s="158"/>
      <c r="HV199" s="158"/>
      <c r="HW199" s="158"/>
      <c r="HX199" s="158"/>
      <c r="HY199" s="158"/>
      <c r="HZ199" s="158"/>
      <c r="IA199" s="158"/>
      <c r="IB199" s="158"/>
      <c r="IC199" s="158"/>
      <c r="ID199" s="158"/>
      <c r="IE199" s="158"/>
      <c r="IF199" s="158"/>
      <c r="IG199" s="158"/>
      <c r="IH199" s="158"/>
      <c r="II199" s="158"/>
      <c r="IJ199" s="158"/>
      <c r="IK199" s="158"/>
      <c r="IL199" s="158"/>
      <c r="IM199" s="158"/>
      <c r="IN199" s="158"/>
      <c r="IO199" s="158"/>
      <c r="IP199" s="158"/>
      <c r="IQ199" s="158"/>
      <c r="IR199" s="158"/>
      <c r="IS199" s="158"/>
      <c r="IT199" s="158"/>
    </row>
    <row r="200" spans="1:254" s="215" customFormat="1" ht="25.5" x14ac:dyDescent="0.2">
      <c r="A200" s="250" t="s">
        <v>506</v>
      </c>
      <c r="B200" s="197" t="s">
        <v>475</v>
      </c>
      <c r="C200" s="207" t="s">
        <v>229</v>
      </c>
      <c r="D200" s="207" t="s">
        <v>348</v>
      </c>
      <c r="E200" s="207" t="s">
        <v>349</v>
      </c>
      <c r="F200" s="207"/>
      <c r="G200" s="198">
        <f>SUM(G201)</f>
        <v>23949.96</v>
      </c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7"/>
      <c r="CU200" s="167"/>
      <c r="CV200" s="167"/>
      <c r="CW200" s="167"/>
      <c r="CX200" s="167"/>
      <c r="CY200" s="167"/>
      <c r="CZ200" s="167"/>
      <c r="DA200" s="167"/>
      <c r="DB200" s="167"/>
      <c r="DC200" s="167"/>
      <c r="DD200" s="167"/>
      <c r="DE200" s="167"/>
      <c r="DF200" s="167"/>
      <c r="DG200" s="167"/>
      <c r="DH200" s="167"/>
      <c r="DI200" s="167"/>
      <c r="DJ200" s="167"/>
      <c r="DK200" s="167"/>
      <c r="DL200" s="167"/>
      <c r="DM200" s="167"/>
      <c r="DN200" s="167"/>
      <c r="DO200" s="167"/>
      <c r="DP200" s="167"/>
      <c r="DQ200" s="167"/>
      <c r="DR200" s="167"/>
      <c r="DS200" s="167"/>
      <c r="DT200" s="167"/>
      <c r="DU200" s="167"/>
      <c r="DV200" s="167"/>
      <c r="DW200" s="167"/>
      <c r="DX200" s="167"/>
      <c r="DY200" s="167"/>
      <c r="DZ200" s="167"/>
      <c r="EA200" s="167"/>
      <c r="EB200" s="167"/>
      <c r="EC200" s="167"/>
      <c r="ED200" s="167"/>
      <c r="EE200" s="167"/>
      <c r="EF200" s="167"/>
      <c r="EG200" s="167"/>
      <c r="EH200" s="167"/>
      <c r="EI200" s="167"/>
      <c r="EJ200" s="167"/>
      <c r="EK200" s="167"/>
      <c r="EL200" s="167"/>
      <c r="EM200" s="167"/>
      <c r="EN200" s="167"/>
      <c r="EO200" s="167"/>
      <c r="EP200" s="167"/>
      <c r="EQ200" s="167"/>
      <c r="ER200" s="167"/>
      <c r="ES200" s="167"/>
      <c r="ET200" s="167"/>
      <c r="EU200" s="167"/>
      <c r="EV200" s="167"/>
      <c r="EW200" s="167"/>
      <c r="EX200" s="167"/>
      <c r="EY200" s="167"/>
      <c r="EZ200" s="167"/>
      <c r="FA200" s="167"/>
      <c r="FB200" s="167"/>
      <c r="FC200" s="167"/>
      <c r="FD200" s="167"/>
      <c r="FE200" s="167"/>
      <c r="FF200" s="167"/>
      <c r="FG200" s="167"/>
      <c r="FH200" s="167"/>
      <c r="FI200" s="167"/>
      <c r="FJ200" s="167"/>
      <c r="FK200" s="167"/>
      <c r="FL200" s="167"/>
      <c r="FM200" s="167"/>
      <c r="FN200" s="167"/>
      <c r="FO200" s="167"/>
      <c r="FP200" s="167"/>
      <c r="FQ200" s="167"/>
      <c r="FR200" s="167"/>
      <c r="FS200" s="167"/>
      <c r="FT200" s="167"/>
      <c r="FU200" s="167"/>
      <c r="FV200" s="167"/>
      <c r="FW200" s="167"/>
      <c r="FX200" s="167"/>
      <c r="FY200" s="167"/>
      <c r="FZ200" s="167"/>
      <c r="GA200" s="167"/>
      <c r="GB200" s="167"/>
      <c r="GC200" s="167"/>
      <c r="GD200" s="167"/>
      <c r="GE200" s="167"/>
      <c r="GF200" s="167"/>
      <c r="GG200" s="167"/>
      <c r="GH200" s="167"/>
      <c r="GI200" s="167"/>
      <c r="GJ200" s="167"/>
      <c r="GK200" s="167"/>
      <c r="GL200" s="167"/>
      <c r="GM200" s="167"/>
      <c r="GN200" s="167"/>
      <c r="GO200" s="167"/>
      <c r="GP200" s="167"/>
      <c r="GQ200" s="167"/>
      <c r="GR200" s="167"/>
      <c r="GS200" s="167"/>
      <c r="GT200" s="167"/>
      <c r="GU200" s="167"/>
      <c r="GV200" s="167"/>
      <c r="GW200" s="167"/>
      <c r="GX200" s="167"/>
      <c r="GY200" s="167"/>
      <c r="GZ200" s="167"/>
      <c r="HA200" s="167"/>
      <c r="HB200" s="167"/>
      <c r="HC200" s="167"/>
      <c r="HD200" s="167"/>
      <c r="HE200" s="167"/>
      <c r="HF200" s="167"/>
      <c r="HG200" s="167"/>
      <c r="HH200" s="167"/>
      <c r="HI200" s="167"/>
      <c r="HJ200" s="167"/>
      <c r="HK200" s="167"/>
      <c r="HL200" s="167"/>
      <c r="HM200" s="167"/>
      <c r="HN200" s="167"/>
      <c r="HO200" s="167"/>
      <c r="HP200" s="167"/>
      <c r="HQ200" s="167"/>
      <c r="HR200" s="167"/>
      <c r="HS200" s="167"/>
      <c r="HT200" s="167"/>
      <c r="HU200" s="167"/>
      <c r="HV200" s="167"/>
      <c r="HW200" s="167"/>
      <c r="HX200" s="167"/>
      <c r="HY200" s="167"/>
      <c r="HZ200" s="167"/>
      <c r="IA200" s="167"/>
      <c r="IB200" s="167"/>
      <c r="IC200" s="167"/>
      <c r="ID200" s="167"/>
      <c r="IE200" s="167"/>
      <c r="IF200" s="167"/>
      <c r="IG200" s="167"/>
      <c r="IH200" s="167"/>
      <c r="II200" s="167"/>
      <c r="IJ200" s="167"/>
      <c r="IK200" s="167"/>
      <c r="IL200" s="167"/>
      <c r="IM200" s="167"/>
      <c r="IN200" s="167"/>
      <c r="IO200" s="167"/>
      <c r="IP200" s="167"/>
      <c r="IQ200" s="167"/>
      <c r="IR200" s="167"/>
      <c r="IS200" s="167"/>
      <c r="IT200" s="167"/>
    </row>
    <row r="201" spans="1:254" ht="25.5" x14ac:dyDescent="0.2">
      <c r="A201" s="200" t="s">
        <v>277</v>
      </c>
      <c r="B201" s="202" t="s">
        <v>475</v>
      </c>
      <c r="C201" s="202" t="s">
        <v>229</v>
      </c>
      <c r="D201" s="202" t="s">
        <v>202</v>
      </c>
      <c r="E201" s="202" t="s">
        <v>349</v>
      </c>
      <c r="F201" s="202" t="s">
        <v>278</v>
      </c>
      <c r="G201" s="203">
        <v>23949.96</v>
      </c>
    </row>
    <row r="202" spans="1:254" ht="138.75" customHeight="1" x14ac:dyDescent="0.2">
      <c r="A202" s="251" t="s">
        <v>507</v>
      </c>
      <c r="B202" s="201" t="s">
        <v>475</v>
      </c>
      <c r="C202" s="202" t="s">
        <v>229</v>
      </c>
      <c r="D202" s="202" t="s">
        <v>202</v>
      </c>
      <c r="E202" s="202" t="s">
        <v>350</v>
      </c>
      <c r="F202" s="202"/>
      <c r="G202" s="243">
        <f>SUM(G203)</f>
        <v>61791.94</v>
      </c>
    </row>
    <row r="203" spans="1:254" ht="25.5" x14ac:dyDescent="0.2">
      <c r="A203" s="200" t="s">
        <v>277</v>
      </c>
      <c r="B203" s="207" t="s">
        <v>475</v>
      </c>
      <c r="C203" s="197" t="s">
        <v>229</v>
      </c>
      <c r="D203" s="197" t="s">
        <v>202</v>
      </c>
      <c r="E203" s="197" t="s">
        <v>350</v>
      </c>
      <c r="F203" s="197" t="s">
        <v>278</v>
      </c>
      <c r="G203" s="234">
        <v>61791.94</v>
      </c>
    </row>
    <row r="204" spans="1:254" s="224" customFormat="1" ht="13.5" x14ac:dyDescent="0.25">
      <c r="A204" s="185" t="s">
        <v>351</v>
      </c>
      <c r="B204" s="187" t="s">
        <v>475</v>
      </c>
      <c r="C204" s="187" t="s">
        <v>229</v>
      </c>
      <c r="D204" s="187" t="s">
        <v>209</v>
      </c>
      <c r="E204" s="186"/>
      <c r="F204" s="186"/>
      <c r="G204" s="188">
        <f>SUM(G207+G209+G205)</f>
        <v>42849.659999999996</v>
      </c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  <c r="BI204" s="215"/>
      <c r="BJ204" s="215"/>
      <c r="BK204" s="215"/>
      <c r="BL204" s="215"/>
      <c r="BM204" s="215"/>
      <c r="BN204" s="215"/>
      <c r="BO204" s="215"/>
      <c r="BP204" s="215"/>
      <c r="BQ204" s="215"/>
      <c r="BR204" s="215"/>
      <c r="BS204" s="215"/>
      <c r="BT204" s="215"/>
      <c r="BU204" s="215"/>
      <c r="BV204" s="215"/>
      <c r="BW204" s="215"/>
      <c r="BX204" s="215"/>
      <c r="BY204" s="215"/>
      <c r="BZ204" s="215"/>
      <c r="CA204" s="215"/>
      <c r="CB204" s="215"/>
      <c r="CC204" s="215"/>
      <c r="CD204" s="215"/>
      <c r="CE204" s="215"/>
      <c r="CF204" s="215"/>
      <c r="CG204" s="215"/>
      <c r="CH204" s="215"/>
      <c r="CI204" s="215"/>
      <c r="CJ204" s="215"/>
      <c r="CK204" s="215"/>
      <c r="CL204" s="215"/>
      <c r="CM204" s="215"/>
      <c r="CN204" s="215"/>
      <c r="CO204" s="215"/>
      <c r="CP204" s="215"/>
      <c r="CQ204" s="215"/>
      <c r="CR204" s="215"/>
      <c r="CS204" s="215"/>
      <c r="CT204" s="215"/>
      <c r="CU204" s="215"/>
      <c r="CV204" s="215"/>
      <c r="CW204" s="215"/>
      <c r="CX204" s="215"/>
      <c r="CY204" s="215"/>
      <c r="CZ204" s="215"/>
      <c r="DA204" s="215"/>
      <c r="DB204" s="215"/>
      <c r="DC204" s="215"/>
      <c r="DD204" s="215"/>
      <c r="DE204" s="215"/>
      <c r="DF204" s="215"/>
      <c r="DG204" s="215"/>
      <c r="DH204" s="215"/>
      <c r="DI204" s="215"/>
      <c r="DJ204" s="215"/>
      <c r="DK204" s="215"/>
      <c r="DL204" s="215"/>
      <c r="DM204" s="215"/>
      <c r="DN204" s="215"/>
      <c r="DO204" s="215"/>
      <c r="DP204" s="215"/>
      <c r="DQ204" s="215"/>
      <c r="DR204" s="215"/>
      <c r="DS204" s="215"/>
      <c r="DT204" s="215"/>
      <c r="DU204" s="215"/>
      <c r="DV204" s="215"/>
      <c r="DW204" s="215"/>
      <c r="DX204" s="215"/>
      <c r="DY204" s="215"/>
      <c r="DZ204" s="215"/>
      <c r="EA204" s="215"/>
      <c r="EB204" s="215"/>
      <c r="EC204" s="215"/>
      <c r="ED204" s="215"/>
      <c r="EE204" s="215"/>
      <c r="EF204" s="215"/>
      <c r="EG204" s="215"/>
      <c r="EH204" s="215"/>
      <c r="EI204" s="215"/>
      <c r="EJ204" s="215"/>
      <c r="EK204" s="215"/>
      <c r="EL204" s="215"/>
      <c r="EM204" s="215"/>
      <c r="EN204" s="215"/>
      <c r="EO204" s="215"/>
      <c r="EP204" s="215"/>
      <c r="EQ204" s="215"/>
      <c r="ER204" s="215"/>
      <c r="ES204" s="215"/>
      <c r="ET204" s="215"/>
      <c r="EU204" s="215"/>
      <c r="EV204" s="215"/>
      <c r="EW204" s="215"/>
      <c r="EX204" s="215"/>
      <c r="EY204" s="215"/>
      <c r="EZ204" s="215"/>
      <c r="FA204" s="215"/>
      <c r="FB204" s="215"/>
      <c r="FC204" s="215"/>
      <c r="FD204" s="215"/>
      <c r="FE204" s="215"/>
      <c r="FF204" s="215"/>
      <c r="FG204" s="215"/>
      <c r="FH204" s="215"/>
      <c r="FI204" s="215"/>
      <c r="FJ204" s="215"/>
      <c r="FK204" s="215"/>
      <c r="FL204" s="215"/>
      <c r="FM204" s="215"/>
      <c r="FN204" s="215"/>
      <c r="FO204" s="215"/>
      <c r="FP204" s="215"/>
      <c r="FQ204" s="215"/>
      <c r="FR204" s="215"/>
      <c r="FS204" s="215"/>
      <c r="FT204" s="215"/>
      <c r="FU204" s="215"/>
      <c r="FV204" s="215"/>
      <c r="FW204" s="215"/>
      <c r="FX204" s="215"/>
      <c r="FY204" s="215"/>
      <c r="FZ204" s="215"/>
      <c r="GA204" s="215"/>
      <c r="GB204" s="215"/>
      <c r="GC204" s="215"/>
      <c r="GD204" s="215"/>
      <c r="GE204" s="215"/>
      <c r="GF204" s="215"/>
      <c r="GG204" s="215"/>
      <c r="GH204" s="215"/>
      <c r="GI204" s="215"/>
      <c r="GJ204" s="215"/>
      <c r="GK204" s="215"/>
      <c r="GL204" s="215"/>
      <c r="GM204" s="215"/>
      <c r="GN204" s="215"/>
      <c r="GO204" s="215"/>
      <c r="GP204" s="215"/>
      <c r="GQ204" s="215"/>
      <c r="GR204" s="215"/>
      <c r="GS204" s="215"/>
      <c r="GT204" s="215"/>
      <c r="GU204" s="215"/>
      <c r="GV204" s="215"/>
      <c r="GW204" s="215"/>
      <c r="GX204" s="215"/>
      <c r="GY204" s="215"/>
      <c r="GZ204" s="215"/>
      <c r="HA204" s="215"/>
      <c r="HB204" s="215"/>
      <c r="HC204" s="215"/>
      <c r="HD204" s="215"/>
      <c r="HE204" s="215"/>
      <c r="HF204" s="215"/>
      <c r="HG204" s="215"/>
      <c r="HH204" s="215"/>
      <c r="HI204" s="215"/>
      <c r="HJ204" s="215"/>
      <c r="HK204" s="215"/>
      <c r="HL204" s="215"/>
      <c r="HM204" s="215"/>
      <c r="HN204" s="215"/>
      <c r="HO204" s="215"/>
      <c r="HP204" s="215"/>
      <c r="HQ204" s="215"/>
      <c r="HR204" s="215"/>
      <c r="HS204" s="215"/>
      <c r="HT204" s="215"/>
      <c r="HU204" s="215"/>
      <c r="HV204" s="215"/>
      <c r="HW204" s="215"/>
      <c r="HX204" s="215"/>
      <c r="HY204" s="215"/>
      <c r="HZ204" s="215"/>
      <c r="IA204" s="215"/>
      <c r="IB204" s="215"/>
      <c r="IC204" s="215"/>
      <c r="ID204" s="215"/>
      <c r="IE204" s="215"/>
      <c r="IF204" s="215"/>
      <c r="IG204" s="215"/>
      <c r="IH204" s="215"/>
      <c r="II204" s="215"/>
      <c r="IJ204" s="215"/>
      <c r="IK204" s="215"/>
      <c r="IL204" s="215"/>
      <c r="IM204" s="215"/>
      <c r="IN204" s="215"/>
      <c r="IO204" s="215"/>
      <c r="IP204" s="215"/>
      <c r="IQ204" s="215"/>
      <c r="IR204" s="215"/>
      <c r="IS204" s="215"/>
      <c r="IT204" s="215"/>
    </row>
    <row r="205" spans="1:254" s="199" customFormat="1" ht="51" x14ac:dyDescent="0.2">
      <c r="A205" s="200" t="s">
        <v>70</v>
      </c>
      <c r="B205" s="202" t="s">
        <v>475</v>
      </c>
      <c r="C205" s="202" t="s">
        <v>229</v>
      </c>
      <c r="D205" s="202" t="s">
        <v>209</v>
      </c>
      <c r="E205" s="216" t="s">
        <v>531</v>
      </c>
      <c r="F205" s="216"/>
      <c r="G205" s="203">
        <f>SUM(G206)</f>
        <v>1420.46</v>
      </c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  <c r="DA205" s="158"/>
      <c r="DB205" s="158"/>
      <c r="DC205" s="158"/>
      <c r="DD205" s="158"/>
      <c r="DE205" s="158"/>
      <c r="DF205" s="158"/>
      <c r="DG205" s="158"/>
      <c r="DH205" s="158"/>
      <c r="DI205" s="158"/>
      <c r="DJ205" s="158"/>
      <c r="DK205" s="158"/>
      <c r="DL205" s="158"/>
      <c r="DM205" s="158"/>
      <c r="DN205" s="158"/>
      <c r="DO205" s="158"/>
      <c r="DP205" s="158"/>
      <c r="DQ205" s="158"/>
      <c r="DR205" s="158"/>
      <c r="DS205" s="158"/>
      <c r="DT205" s="158"/>
      <c r="DU205" s="158"/>
      <c r="DV205" s="158"/>
      <c r="DW205" s="158"/>
      <c r="DX205" s="158"/>
      <c r="DY205" s="158"/>
      <c r="DZ205" s="158"/>
      <c r="EA205" s="158"/>
      <c r="EB205" s="158"/>
      <c r="EC205" s="158"/>
      <c r="ED205" s="158"/>
      <c r="EE205" s="158"/>
      <c r="EF205" s="158"/>
      <c r="EG205" s="158"/>
      <c r="EH205" s="158"/>
      <c r="EI205" s="158"/>
      <c r="EJ205" s="158"/>
      <c r="EK205" s="158"/>
      <c r="EL205" s="158"/>
      <c r="EM205" s="158"/>
      <c r="EN205" s="158"/>
      <c r="EO205" s="158"/>
      <c r="EP205" s="158"/>
      <c r="EQ205" s="158"/>
      <c r="ER205" s="158"/>
      <c r="ES205" s="158"/>
      <c r="ET205" s="158"/>
      <c r="EU205" s="158"/>
      <c r="EV205" s="158"/>
      <c r="EW205" s="158"/>
      <c r="EX205" s="158"/>
      <c r="EY205" s="158"/>
      <c r="EZ205" s="158"/>
      <c r="FA205" s="158"/>
      <c r="FB205" s="158"/>
      <c r="FC205" s="158"/>
      <c r="FD205" s="158"/>
      <c r="FE205" s="158"/>
      <c r="FF205" s="158"/>
      <c r="FG205" s="158"/>
      <c r="FH205" s="158"/>
      <c r="FI205" s="158"/>
      <c r="FJ205" s="158"/>
      <c r="FK205" s="158"/>
      <c r="FL205" s="158"/>
      <c r="FM205" s="158"/>
      <c r="FN205" s="158"/>
      <c r="FO205" s="158"/>
      <c r="FP205" s="158"/>
      <c r="FQ205" s="158"/>
      <c r="FR205" s="158"/>
      <c r="FS205" s="158"/>
      <c r="FT205" s="158"/>
      <c r="FU205" s="158"/>
      <c r="FV205" s="158"/>
      <c r="FW205" s="158"/>
      <c r="FX205" s="158"/>
      <c r="FY205" s="158"/>
      <c r="FZ205" s="158"/>
      <c r="GA205" s="158"/>
      <c r="GB205" s="158"/>
      <c r="GC205" s="158"/>
      <c r="GD205" s="158"/>
      <c r="GE205" s="158"/>
      <c r="GF205" s="158"/>
      <c r="GG205" s="158"/>
      <c r="GH205" s="158"/>
      <c r="GI205" s="158"/>
      <c r="GJ205" s="158"/>
      <c r="GK205" s="158"/>
      <c r="GL205" s="158"/>
      <c r="GM205" s="158"/>
      <c r="GN205" s="158"/>
      <c r="GO205" s="158"/>
      <c r="GP205" s="158"/>
      <c r="GQ205" s="158"/>
      <c r="GR205" s="158"/>
      <c r="GS205" s="158"/>
      <c r="GT205" s="158"/>
      <c r="GU205" s="158"/>
      <c r="GV205" s="158"/>
      <c r="GW205" s="158"/>
      <c r="GX205" s="158"/>
      <c r="GY205" s="158"/>
      <c r="GZ205" s="158"/>
      <c r="HA205" s="158"/>
      <c r="HB205" s="158"/>
      <c r="HC205" s="158"/>
      <c r="HD205" s="158"/>
      <c r="HE205" s="158"/>
      <c r="HF205" s="158"/>
      <c r="HG205" s="158"/>
      <c r="HH205" s="158"/>
      <c r="HI205" s="158"/>
      <c r="HJ205" s="158"/>
      <c r="HK205" s="158"/>
      <c r="HL205" s="158"/>
      <c r="HM205" s="158"/>
      <c r="HN205" s="158"/>
      <c r="HO205" s="158"/>
      <c r="HP205" s="158"/>
      <c r="HQ205" s="158"/>
      <c r="HR205" s="158"/>
      <c r="HS205" s="158"/>
      <c r="HT205" s="158"/>
      <c r="HU205" s="158"/>
      <c r="HV205" s="158"/>
      <c r="HW205" s="158"/>
      <c r="HX205" s="158"/>
      <c r="HY205" s="158"/>
      <c r="HZ205" s="158"/>
      <c r="IA205" s="158"/>
      <c r="IB205" s="158"/>
      <c r="IC205" s="158"/>
      <c r="ID205" s="158"/>
      <c r="IE205" s="158"/>
      <c r="IF205" s="158"/>
      <c r="IG205" s="158"/>
      <c r="IH205" s="158"/>
      <c r="II205" s="158"/>
      <c r="IJ205" s="158"/>
      <c r="IK205" s="158"/>
      <c r="IL205" s="158"/>
      <c r="IM205" s="158"/>
      <c r="IN205" s="158"/>
      <c r="IO205" s="158"/>
      <c r="IP205" s="158"/>
      <c r="IQ205" s="158"/>
      <c r="IR205" s="158"/>
      <c r="IS205" s="158"/>
      <c r="IT205" s="158"/>
    </row>
    <row r="206" spans="1:254" s="199" customFormat="1" ht="25.5" x14ac:dyDescent="0.2">
      <c r="A206" s="200" t="s">
        <v>277</v>
      </c>
      <c r="B206" s="202" t="s">
        <v>475</v>
      </c>
      <c r="C206" s="202" t="s">
        <v>229</v>
      </c>
      <c r="D206" s="202" t="s">
        <v>209</v>
      </c>
      <c r="E206" s="216" t="s">
        <v>531</v>
      </c>
      <c r="F206" s="216" t="s">
        <v>278</v>
      </c>
      <c r="G206" s="203">
        <v>1420.46</v>
      </c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  <c r="DB206" s="158"/>
      <c r="DC206" s="158"/>
      <c r="DD206" s="158"/>
      <c r="DE206" s="158"/>
      <c r="DF206" s="158"/>
      <c r="DG206" s="158"/>
      <c r="DH206" s="158"/>
      <c r="DI206" s="158"/>
      <c r="DJ206" s="158"/>
      <c r="DK206" s="158"/>
      <c r="DL206" s="158"/>
      <c r="DM206" s="158"/>
      <c r="DN206" s="158"/>
      <c r="DO206" s="158"/>
      <c r="DP206" s="158"/>
      <c r="DQ206" s="158"/>
      <c r="DR206" s="158"/>
      <c r="DS206" s="158"/>
      <c r="DT206" s="158"/>
      <c r="DU206" s="158"/>
      <c r="DV206" s="158"/>
      <c r="DW206" s="158"/>
      <c r="DX206" s="158"/>
      <c r="DY206" s="158"/>
      <c r="DZ206" s="158"/>
      <c r="EA206" s="158"/>
      <c r="EB206" s="158"/>
      <c r="EC206" s="158"/>
      <c r="ED206" s="158"/>
      <c r="EE206" s="158"/>
      <c r="EF206" s="158"/>
      <c r="EG206" s="158"/>
      <c r="EH206" s="158"/>
      <c r="EI206" s="158"/>
      <c r="EJ206" s="158"/>
      <c r="EK206" s="158"/>
      <c r="EL206" s="158"/>
      <c r="EM206" s="158"/>
      <c r="EN206" s="158"/>
      <c r="EO206" s="158"/>
      <c r="EP206" s="158"/>
      <c r="EQ206" s="158"/>
      <c r="ER206" s="158"/>
      <c r="ES206" s="158"/>
      <c r="ET206" s="158"/>
      <c r="EU206" s="158"/>
      <c r="EV206" s="158"/>
      <c r="EW206" s="158"/>
      <c r="EX206" s="158"/>
      <c r="EY206" s="158"/>
      <c r="EZ206" s="158"/>
      <c r="FA206" s="158"/>
      <c r="FB206" s="158"/>
      <c r="FC206" s="158"/>
      <c r="FD206" s="158"/>
      <c r="FE206" s="158"/>
      <c r="FF206" s="158"/>
      <c r="FG206" s="158"/>
      <c r="FH206" s="158"/>
      <c r="FI206" s="158"/>
      <c r="FJ206" s="158"/>
      <c r="FK206" s="158"/>
      <c r="FL206" s="158"/>
      <c r="FM206" s="158"/>
      <c r="FN206" s="158"/>
      <c r="FO206" s="158"/>
      <c r="FP206" s="158"/>
      <c r="FQ206" s="158"/>
      <c r="FR206" s="158"/>
      <c r="FS206" s="158"/>
      <c r="FT206" s="158"/>
      <c r="FU206" s="158"/>
      <c r="FV206" s="158"/>
      <c r="FW206" s="158"/>
      <c r="FX206" s="158"/>
      <c r="FY206" s="158"/>
      <c r="FZ206" s="158"/>
      <c r="GA206" s="158"/>
      <c r="GB206" s="158"/>
      <c r="GC206" s="158"/>
      <c r="GD206" s="158"/>
      <c r="GE206" s="158"/>
      <c r="GF206" s="158"/>
      <c r="GG206" s="158"/>
      <c r="GH206" s="158"/>
      <c r="GI206" s="158"/>
      <c r="GJ206" s="158"/>
      <c r="GK206" s="158"/>
      <c r="GL206" s="158"/>
      <c r="GM206" s="158"/>
      <c r="GN206" s="158"/>
      <c r="GO206" s="158"/>
      <c r="GP206" s="158"/>
      <c r="GQ206" s="158"/>
      <c r="GR206" s="158"/>
      <c r="GS206" s="158"/>
      <c r="GT206" s="158"/>
      <c r="GU206" s="158"/>
      <c r="GV206" s="158"/>
      <c r="GW206" s="158"/>
      <c r="GX206" s="158"/>
      <c r="GY206" s="158"/>
      <c r="GZ206" s="158"/>
      <c r="HA206" s="158"/>
      <c r="HB206" s="158"/>
      <c r="HC206" s="158"/>
      <c r="HD206" s="158"/>
      <c r="HE206" s="158"/>
      <c r="HF206" s="158"/>
      <c r="HG206" s="158"/>
      <c r="HH206" s="158"/>
      <c r="HI206" s="158"/>
      <c r="HJ206" s="158"/>
      <c r="HK206" s="158"/>
      <c r="HL206" s="158"/>
      <c r="HM206" s="158"/>
      <c r="HN206" s="158"/>
      <c r="HO206" s="158"/>
      <c r="HP206" s="158"/>
      <c r="HQ206" s="158"/>
      <c r="HR206" s="158"/>
      <c r="HS206" s="158"/>
      <c r="HT206" s="158"/>
      <c r="HU206" s="158"/>
      <c r="HV206" s="158"/>
      <c r="HW206" s="158"/>
      <c r="HX206" s="158"/>
      <c r="HY206" s="158"/>
      <c r="HZ206" s="158"/>
      <c r="IA206" s="158"/>
      <c r="IB206" s="158"/>
      <c r="IC206" s="158"/>
      <c r="ID206" s="158"/>
      <c r="IE206" s="158"/>
      <c r="IF206" s="158"/>
      <c r="IG206" s="158"/>
      <c r="IH206" s="158"/>
      <c r="II206" s="158"/>
      <c r="IJ206" s="158"/>
      <c r="IK206" s="158"/>
      <c r="IL206" s="158"/>
      <c r="IM206" s="158"/>
      <c r="IN206" s="158"/>
      <c r="IO206" s="158"/>
      <c r="IP206" s="158"/>
      <c r="IQ206" s="158"/>
      <c r="IR206" s="158"/>
      <c r="IS206" s="158"/>
      <c r="IT206" s="158"/>
    </row>
    <row r="207" spans="1:254" ht="25.5" x14ac:dyDescent="0.2">
      <c r="A207" s="250" t="s">
        <v>506</v>
      </c>
      <c r="B207" s="252">
        <v>510</v>
      </c>
      <c r="C207" s="197" t="s">
        <v>229</v>
      </c>
      <c r="D207" s="197" t="s">
        <v>209</v>
      </c>
      <c r="E207" s="207" t="s">
        <v>354</v>
      </c>
      <c r="F207" s="207"/>
      <c r="G207" s="198">
        <f>SUM(G208)</f>
        <v>41254.199999999997</v>
      </c>
    </row>
    <row r="208" spans="1:254" ht="25.5" x14ac:dyDescent="0.2">
      <c r="A208" s="200" t="s">
        <v>277</v>
      </c>
      <c r="B208" s="253">
        <v>510</v>
      </c>
      <c r="C208" s="202" t="s">
        <v>229</v>
      </c>
      <c r="D208" s="202" t="s">
        <v>209</v>
      </c>
      <c r="E208" s="202" t="s">
        <v>354</v>
      </c>
      <c r="F208" s="202" t="s">
        <v>278</v>
      </c>
      <c r="G208" s="203">
        <v>41254.199999999997</v>
      </c>
    </row>
    <row r="209" spans="1:254" s="199" customFormat="1" ht="25.5" x14ac:dyDescent="0.2">
      <c r="A209" s="195" t="s">
        <v>486</v>
      </c>
      <c r="B209" s="220" t="s">
        <v>475</v>
      </c>
      <c r="C209" s="254" t="s">
        <v>229</v>
      </c>
      <c r="D209" s="254" t="s">
        <v>209</v>
      </c>
      <c r="E209" s="254" t="s">
        <v>260</v>
      </c>
      <c r="F209" s="254"/>
      <c r="G209" s="255">
        <f>SUM(G210)</f>
        <v>175</v>
      </c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7"/>
      <c r="BW209" s="167"/>
      <c r="BX209" s="167"/>
      <c r="BY209" s="167"/>
      <c r="BZ209" s="167"/>
      <c r="CA209" s="167"/>
      <c r="CB209" s="167"/>
      <c r="CC209" s="167"/>
      <c r="CD209" s="167"/>
      <c r="CE209" s="167"/>
      <c r="CF209" s="167"/>
      <c r="CG209" s="167"/>
      <c r="CH209" s="167"/>
      <c r="CI209" s="167"/>
      <c r="CJ209" s="167"/>
      <c r="CK209" s="167"/>
      <c r="CL209" s="167"/>
      <c r="CM209" s="167"/>
      <c r="CN209" s="167"/>
      <c r="CO209" s="167"/>
      <c r="CP209" s="167"/>
      <c r="CQ209" s="167"/>
      <c r="CR209" s="167"/>
      <c r="CS209" s="167"/>
      <c r="CT209" s="167"/>
      <c r="CU209" s="167"/>
      <c r="CV209" s="167"/>
      <c r="CW209" s="167"/>
      <c r="CX209" s="167"/>
      <c r="CY209" s="167"/>
      <c r="CZ209" s="167"/>
      <c r="DA209" s="167"/>
      <c r="DB209" s="167"/>
      <c r="DC209" s="167"/>
      <c r="DD209" s="167"/>
      <c r="DE209" s="167"/>
      <c r="DF209" s="167"/>
      <c r="DG209" s="167"/>
      <c r="DH209" s="167"/>
      <c r="DI209" s="167"/>
      <c r="DJ209" s="167"/>
      <c r="DK209" s="167"/>
      <c r="DL209" s="167"/>
      <c r="DM209" s="167"/>
      <c r="DN209" s="167"/>
      <c r="DO209" s="167"/>
      <c r="DP209" s="167"/>
      <c r="DQ209" s="167"/>
      <c r="DR209" s="167"/>
      <c r="DS209" s="167"/>
      <c r="DT209" s="167"/>
      <c r="DU209" s="167"/>
      <c r="DV209" s="167"/>
      <c r="DW209" s="167"/>
      <c r="DX209" s="167"/>
      <c r="DY209" s="167"/>
      <c r="DZ209" s="167"/>
      <c r="EA209" s="167"/>
      <c r="EB209" s="167"/>
      <c r="EC209" s="167"/>
      <c r="ED209" s="167"/>
      <c r="EE209" s="167"/>
      <c r="EF209" s="167"/>
      <c r="EG209" s="167"/>
      <c r="EH209" s="167"/>
      <c r="EI209" s="167"/>
      <c r="EJ209" s="167"/>
      <c r="EK209" s="167"/>
      <c r="EL209" s="167"/>
      <c r="EM209" s="167"/>
      <c r="EN209" s="167"/>
      <c r="EO209" s="167"/>
      <c r="EP209" s="167"/>
      <c r="EQ209" s="167"/>
      <c r="ER209" s="167"/>
      <c r="ES209" s="167"/>
      <c r="ET209" s="167"/>
      <c r="EU209" s="167"/>
      <c r="EV209" s="167"/>
      <c r="EW209" s="167"/>
      <c r="EX209" s="167"/>
      <c r="EY209" s="167"/>
      <c r="EZ209" s="167"/>
      <c r="FA209" s="167"/>
      <c r="FB209" s="167"/>
      <c r="FC209" s="167"/>
      <c r="FD209" s="167"/>
      <c r="FE209" s="167"/>
      <c r="FF209" s="167"/>
      <c r="FG209" s="167"/>
      <c r="FH209" s="167"/>
      <c r="FI209" s="167"/>
      <c r="FJ209" s="167"/>
      <c r="FK209" s="167"/>
      <c r="FL209" s="167"/>
      <c r="FM209" s="167"/>
      <c r="FN209" s="167"/>
      <c r="FO209" s="167"/>
      <c r="FP209" s="167"/>
      <c r="FQ209" s="167"/>
      <c r="FR209" s="167"/>
      <c r="FS209" s="167"/>
      <c r="FT209" s="167"/>
      <c r="FU209" s="167"/>
      <c r="FV209" s="167"/>
      <c r="FW209" s="167"/>
      <c r="FX209" s="167"/>
      <c r="FY209" s="167"/>
      <c r="FZ209" s="167"/>
      <c r="GA209" s="167"/>
      <c r="GB209" s="167"/>
      <c r="GC209" s="167"/>
      <c r="GD209" s="167"/>
      <c r="GE209" s="167"/>
      <c r="GF209" s="167"/>
      <c r="GG209" s="167"/>
      <c r="GH209" s="167"/>
      <c r="GI209" s="167"/>
      <c r="GJ209" s="167"/>
      <c r="GK209" s="167"/>
      <c r="GL209" s="167"/>
      <c r="GM209" s="167"/>
      <c r="GN209" s="167"/>
      <c r="GO209" s="167"/>
      <c r="GP209" s="167"/>
      <c r="GQ209" s="167"/>
      <c r="GR209" s="167"/>
      <c r="GS209" s="167"/>
      <c r="GT209" s="167"/>
      <c r="GU209" s="167"/>
      <c r="GV209" s="167"/>
      <c r="GW209" s="167"/>
      <c r="GX209" s="167"/>
      <c r="GY209" s="167"/>
      <c r="GZ209" s="167"/>
      <c r="HA209" s="167"/>
      <c r="HB209" s="167"/>
      <c r="HC209" s="167"/>
      <c r="HD209" s="167"/>
      <c r="HE209" s="167"/>
      <c r="HF209" s="167"/>
      <c r="HG209" s="167"/>
      <c r="HH209" s="167"/>
      <c r="HI209" s="167"/>
      <c r="HJ209" s="167"/>
      <c r="HK209" s="167"/>
      <c r="HL209" s="167"/>
      <c r="HM209" s="167"/>
      <c r="HN209" s="167"/>
      <c r="HO209" s="167"/>
      <c r="HP209" s="167"/>
      <c r="HQ209" s="167"/>
      <c r="HR209" s="167"/>
      <c r="HS209" s="167"/>
      <c r="HT209" s="167"/>
      <c r="HU209" s="167"/>
      <c r="HV209" s="167"/>
      <c r="HW209" s="167"/>
      <c r="HX209" s="167"/>
      <c r="HY209" s="167"/>
      <c r="HZ209" s="167"/>
      <c r="IA209" s="167"/>
      <c r="IB209" s="167"/>
      <c r="IC209" s="167"/>
      <c r="ID209" s="167"/>
      <c r="IE209" s="167"/>
      <c r="IF209" s="167"/>
      <c r="IG209" s="167"/>
      <c r="IH209" s="167"/>
      <c r="II209" s="167"/>
      <c r="IJ209" s="167"/>
      <c r="IK209" s="167"/>
      <c r="IL209" s="167"/>
      <c r="IM209" s="167"/>
      <c r="IN209" s="167"/>
      <c r="IO209" s="167"/>
      <c r="IP209" s="167"/>
      <c r="IQ209" s="167"/>
      <c r="IR209" s="167"/>
      <c r="IS209" s="167"/>
      <c r="IT209" s="167"/>
    </row>
    <row r="210" spans="1:254" ht="25.5" x14ac:dyDescent="0.2">
      <c r="A210" s="200" t="s">
        <v>277</v>
      </c>
      <c r="B210" s="220" t="s">
        <v>475</v>
      </c>
      <c r="C210" s="256" t="s">
        <v>229</v>
      </c>
      <c r="D210" s="256" t="s">
        <v>209</v>
      </c>
      <c r="E210" s="256" t="s">
        <v>260</v>
      </c>
      <c r="F210" s="256" t="s">
        <v>278</v>
      </c>
      <c r="G210" s="257">
        <v>175</v>
      </c>
    </row>
    <row r="211" spans="1:254" x14ac:dyDescent="0.2">
      <c r="A211" s="249" t="s">
        <v>509</v>
      </c>
      <c r="B211" s="187" t="s">
        <v>475</v>
      </c>
      <c r="C211" s="186" t="s">
        <v>229</v>
      </c>
      <c r="D211" s="186" t="s">
        <v>229</v>
      </c>
      <c r="E211" s="186"/>
      <c r="F211" s="186"/>
      <c r="G211" s="188">
        <f>SUM(G216+G214+G212)</f>
        <v>6169.13</v>
      </c>
    </row>
    <row r="212" spans="1:254" ht="18.600000000000001" customHeight="1" x14ac:dyDescent="0.25">
      <c r="A212" s="229" t="s">
        <v>510</v>
      </c>
      <c r="B212" s="192" t="s">
        <v>475</v>
      </c>
      <c r="C212" s="205" t="s">
        <v>229</v>
      </c>
      <c r="D212" s="205" t="s">
        <v>229</v>
      </c>
      <c r="E212" s="205" t="s">
        <v>460</v>
      </c>
      <c r="F212" s="205"/>
      <c r="G212" s="193">
        <f>SUM(G213)</f>
        <v>1194.04</v>
      </c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4"/>
      <c r="CD212" s="224"/>
      <c r="CE212" s="224"/>
      <c r="CF212" s="224"/>
      <c r="CG212" s="224"/>
      <c r="CH212" s="224"/>
      <c r="CI212" s="224"/>
      <c r="CJ212" s="224"/>
      <c r="CK212" s="224"/>
      <c r="CL212" s="224"/>
      <c r="CM212" s="224"/>
      <c r="CN212" s="224"/>
      <c r="CO212" s="224"/>
      <c r="CP212" s="224"/>
      <c r="CQ212" s="224"/>
      <c r="CR212" s="224"/>
      <c r="CS212" s="224"/>
      <c r="CT212" s="224"/>
      <c r="CU212" s="224"/>
      <c r="CV212" s="224"/>
      <c r="CW212" s="224"/>
      <c r="CX212" s="224"/>
      <c r="CY212" s="224"/>
      <c r="CZ212" s="224"/>
      <c r="DA212" s="224"/>
      <c r="DB212" s="224"/>
      <c r="DC212" s="224"/>
      <c r="DD212" s="224"/>
      <c r="DE212" s="224"/>
      <c r="DF212" s="224"/>
      <c r="DG212" s="224"/>
      <c r="DH212" s="224"/>
      <c r="DI212" s="224"/>
      <c r="DJ212" s="224"/>
      <c r="DK212" s="224"/>
      <c r="DL212" s="224"/>
      <c r="DM212" s="224"/>
      <c r="DN212" s="224"/>
      <c r="DO212" s="224"/>
      <c r="DP212" s="224"/>
      <c r="DQ212" s="224"/>
      <c r="DR212" s="224"/>
      <c r="DS212" s="224"/>
      <c r="DT212" s="224"/>
      <c r="DU212" s="224"/>
      <c r="DV212" s="224"/>
      <c r="DW212" s="224"/>
      <c r="DX212" s="224"/>
      <c r="DY212" s="224"/>
      <c r="DZ212" s="224"/>
      <c r="EA212" s="224"/>
      <c r="EB212" s="224"/>
      <c r="EC212" s="224"/>
      <c r="ED212" s="224"/>
      <c r="EE212" s="224"/>
      <c r="EF212" s="224"/>
      <c r="EG212" s="224"/>
      <c r="EH212" s="224"/>
      <c r="EI212" s="224"/>
      <c r="EJ212" s="224"/>
      <c r="EK212" s="224"/>
      <c r="EL212" s="224"/>
      <c r="EM212" s="224"/>
      <c r="EN212" s="224"/>
      <c r="EO212" s="224"/>
      <c r="EP212" s="224"/>
      <c r="EQ212" s="224"/>
      <c r="ER212" s="224"/>
      <c r="ES212" s="224"/>
      <c r="ET212" s="224"/>
      <c r="EU212" s="224"/>
      <c r="EV212" s="224"/>
      <c r="EW212" s="224"/>
      <c r="EX212" s="224"/>
      <c r="EY212" s="224"/>
      <c r="EZ212" s="224"/>
      <c r="FA212" s="224"/>
      <c r="FB212" s="224"/>
      <c r="FC212" s="224"/>
      <c r="FD212" s="224"/>
      <c r="FE212" s="224"/>
      <c r="FF212" s="224"/>
      <c r="FG212" s="224"/>
      <c r="FH212" s="224"/>
      <c r="FI212" s="224"/>
      <c r="FJ212" s="224"/>
      <c r="FK212" s="224"/>
      <c r="FL212" s="224"/>
      <c r="FM212" s="224"/>
      <c r="FN212" s="224"/>
      <c r="FO212" s="224"/>
      <c r="FP212" s="224"/>
      <c r="FQ212" s="224"/>
      <c r="FR212" s="224"/>
      <c r="FS212" s="224"/>
      <c r="FT212" s="224"/>
      <c r="FU212" s="224"/>
      <c r="FV212" s="224"/>
      <c r="FW212" s="224"/>
      <c r="FX212" s="224"/>
      <c r="FY212" s="224"/>
      <c r="FZ212" s="224"/>
      <c r="GA212" s="224"/>
      <c r="GB212" s="224"/>
      <c r="GC212" s="224"/>
      <c r="GD212" s="224"/>
      <c r="GE212" s="224"/>
      <c r="GF212" s="224"/>
      <c r="GG212" s="224"/>
      <c r="GH212" s="224"/>
      <c r="GI212" s="224"/>
      <c r="GJ212" s="224"/>
      <c r="GK212" s="224"/>
      <c r="GL212" s="224"/>
      <c r="GM212" s="224"/>
      <c r="GN212" s="224"/>
      <c r="GO212" s="224"/>
      <c r="GP212" s="224"/>
      <c r="GQ212" s="224"/>
      <c r="GR212" s="224"/>
      <c r="GS212" s="224"/>
      <c r="GT212" s="224"/>
      <c r="GU212" s="224"/>
      <c r="GV212" s="224"/>
      <c r="GW212" s="224"/>
      <c r="GX212" s="224"/>
      <c r="GY212" s="224"/>
      <c r="GZ212" s="224"/>
      <c r="HA212" s="224"/>
      <c r="HB212" s="224"/>
      <c r="HC212" s="224"/>
      <c r="HD212" s="224"/>
      <c r="HE212" s="224"/>
      <c r="HF212" s="224"/>
      <c r="HG212" s="224"/>
      <c r="HH212" s="224"/>
      <c r="HI212" s="224"/>
      <c r="HJ212" s="224"/>
      <c r="HK212" s="224"/>
      <c r="HL212" s="224"/>
      <c r="HM212" s="224"/>
      <c r="HN212" s="224"/>
      <c r="HO212" s="224"/>
      <c r="HP212" s="224"/>
      <c r="HQ212" s="224"/>
      <c r="HR212" s="224"/>
      <c r="HS212" s="224"/>
      <c r="HT212" s="224"/>
      <c r="HU212" s="224"/>
      <c r="HV212" s="224"/>
      <c r="HW212" s="224"/>
      <c r="HX212" s="224"/>
      <c r="HY212" s="224"/>
      <c r="HZ212" s="224"/>
      <c r="IA212" s="224"/>
      <c r="IB212" s="224"/>
      <c r="IC212" s="224"/>
      <c r="ID212" s="224"/>
      <c r="IE212" s="224"/>
      <c r="IF212" s="224"/>
      <c r="IG212" s="224"/>
      <c r="IH212" s="224"/>
      <c r="II212" s="224"/>
      <c r="IJ212" s="224"/>
      <c r="IK212" s="224"/>
      <c r="IL212" s="224"/>
      <c r="IM212" s="224"/>
      <c r="IN212" s="224"/>
      <c r="IO212" s="224"/>
      <c r="IP212" s="224"/>
      <c r="IQ212" s="224"/>
      <c r="IR212" s="224"/>
      <c r="IS212" s="224"/>
      <c r="IT212" s="224"/>
    </row>
    <row r="213" spans="1:254" ht="25.5" x14ac:dyDescent="0.2">
      <c r="A213" s="195" t="s">
        <v>277</v>
      </c>
      <c r="B213" s="197" t="s">
        <v>475</v>
      </c>
      <c r="C213" s="207" t="s">
        <v>229</v>
      </c>
      <c r="D213" s="207" t="s">
        <v>229</v>
      </c>
      <c r="E213" s="207" t="s">
        <v>460</v>
      </c>
      <c r="F213" s="207" t="s">
        <v>278</v>
      </c>
      <c r="G213" s="198">
        <v>1194.04</v>
      </c>
    </row>
    <row r="214" spans="1:254" s="158" customFormat="1" ht="31.5" customHeight="1" x14ac:dyDescent="0.25">
      <c r="A214" s="229" t="s">
        <v>510</v>
      </c>
      <c r="B214" s="205" t="s">
        <v>475</v>
      </c>
      <c r="C214" s="205" t="s">
        <v>229</v>
      </c>
      <c r="D214" s="205" t="s">
        <v>229</v>
      </c>
      <c r="E214" s="205" t="s">
        <v>361</v>
      </c>
      <c r="F214" s="205"/>
      <c r="G214" s="193">
        <f>SUM(G215)</f>
        <v>3592.09</v>
      </c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7"/>
      <c r="BQ214" s="167"/>
      <c r="BR214" s="167"/>
      <c r="BS214" s="167"/>
      <c r="BT214" s="167"/>
      <c r="BU214" s="167"/>
      <c r="BV214" s="167"/>
      <c r="BW214" s="167"/>
      <c r="BX214" s="167"/>
      <c r="BY214" s="167"/>
      <c r="BZ214" s="167"/>
      <c r="CA214" s="167"/>
      <c r="CB214" s="167"/>
      <c r="CC214" s="167"/>
      <c r="CD214" s="167"/>
      <c r="CE214" s="167"/>
      <c r="CF214" s="167"/>
      <c r="CG214" s="167"/>
      <c r="CH214" s="167"/>
      <c r="CI214" s="167"/>
      <c r="CJ214" s="167"/>
      <c r="CK214" s="167"/>
      <c r="CL214" s="167"/>
      <c r="CM214" s="167"/>
      <c r="CN214" s="167"/>
      <c r="CO214" s="167"/>
      <c r="CP214" s="167"/>
      <c r="CQ214" s="167"/>
      <c r="CR214" s="167"/>
      <c r="CS214" s="167"/>
      <c r="CT214" s="167"/>
      <c r="CU214" s="167"/>
      <c r="CV214" s="167"/>
      <c r="CW214" s="167"/>
      <c r="CX214" s="167"/>
      <c r="CY214" s="167"/>
      <c r="CZ214" s="167"/>
      <c r="DA214" s="167"/>
      <c r="DB214" s="167"/>
      <c r="DC214" s="167"/>
      <c r="DD214" s="167"/>
      <c r="DE214" s="167"/>
      <c r="DF214" s="167"/>
      <c r="DG214" s="167"/>
      <c r="DH214" s="167"/>
      <c r="DI214" s="167"/>
      <c r="DJ214" s="167"/>
      <c r="DK214" s="167"/>
      <c r="DL214" s="167"/>
      <c r="DM214" s="167"/>
      <c r="DN214" s="167"/>
      <c r="DO214" s="167"/>
      <c r="DP214" s="167"/>
      <c r="DQ214" s="167"/>
      <c r="DR214" s="167"/>
      <c r="DS214" s="167"/>
      <c r="DT214" s="167"/>
      <c r="DU214" s="167"/>
      <c r="DV214" s="167"/>
      <c r="DW214" s="167"/>
      <c r="DX214" s="167"/>
      <c r="DY214" s="167"/>
      <c r="DZ214" s="167"/>
      <c r="EA214" s="167"/>
      <c r="EB214" s="167"/>
      <c r="EC214" s="167"/>
      <c r="ED214" s="167"/>
      <c r="EE214" s="167"/>
      <c r="EF214" s="167"/>
      <c r="EG214" s="167"/>
      <c r="EH214" s="167"/>
      <c r="EI214" s="167"/>
      <c r="EJ214" s="167"/>
      <c r="EK214" s="167"/>
      <c r="EL214" s="167"/>
      <c r="EM214" s="167"/>
      <c r="EN214" s="167"/>
      <c r="EO214" s="167"/>
      <c r="EP214" s="167"/>
      <c r="EQ214" s="167"/>
      <c r="ER214" s="167"/>
      <c r="ES214" s="167"/>
      <c r="ET214" s="167"/>
      <c r="EU214" s="167"/>
      <c r="EV214" s="167"/>
      <c r="EW214" s="167"/>
      <c r="EX214" s="167"/>
      <c r="EY214" s="167"/>
      <c r="EZ214" s="167"/>
      <c r="FA214" s="167"/>
      <c r="FB214" s="167"/>
      <c r="FC214" s="167"/>
      <c r="FD214" s="167"/>
      <c r="FE214" s="167"/>
      <c r="FF214" s="167"/>
      <c r="FG214" s="167"/>
      <c r="FH214" s="167"/>
      <c r="FI214" s="167"/>
      <c r="FJ214" s="167"/>
      <c r="FK214" s="167"/>
      <c r="FL214" s="167"/>
      <c r="FM214" s="167"/>
      <c r="FN214" s="167"/>
      <c r="FO214" s="167"/>
      <c r="FP214" s="167"/>
      <c r="FQ214" s="167"/>
      <c r="FR214" s="167"/>
      <c r="FS214" s="167"/>
      <c r="FT214" s="167"/>
      <c r="FU214" s="167"/>
      <c r="FV214" s="167"/>
      <c r="FW214" s="167"/>
      <c r="FX214" s="167"/>
      <c r="FY214" s="167"/>
      <c r="FZ214" s="167"/>
      <c r="GA214" s="167"/>
      <c r="GB214" s="167"/>
      <c r="GC214" s="167"/>
      <c r="GD214" s="167"/>
      <c r="GE214" s="167"/>
      <c r="GF214" s="167"/>
      <c r="GG214" s="167"/>
      <c r="GH214" s="167"/>
      <c r="GI214" s="167"/>
      <c r="GJ214" s="167"/>
      <c r="GK214" s="167"/>
      <c r="GL214" s="167"/>
      <c r="GM214" s="167"/>
      <c r="GN214" s="167"/>
      <c r="GO214" s="167"/>
      <c r="GP214" s="167"/>
      <c r="GQ214" s="167"/>
      <c r="GR214" s="167"/>
      <c r="GS214" s="167"/>
      <c r="GT214" s="167"/>
      <c r="GU214" s="167"/>
      <c r="GV214" s="167"/>
      <c r="GW214" s="167"/>
      <c r="GX214" s="167"/>
      <c r="GY214" s="167"/>
      <c r="GZ214" s="167"/>
      <c r="HA214" s="167"/>
      <c r="HB214" s="167"/>
      <c r="HC214" s="167"/>
      <c r="HD214" s="167"/>
      <c r="HE214" s="167"/>
      <c r="HF214" s="167"/>
      <c r="HG214" s="167"/>
      <c r="HH214" s="167"/>
      <c r="HI214" s="167"/>
      <c r="HJ214" s="167"/>
      <c r="HK214" s="167"/>
      <c r="HL214" s="167"/>
      <c r="HM214" s="167"/>
      <c r="HN214" s="167"/>
      <c r="HO214" s="167"/>
      <c r="HP214" s="167"/>
      <c r="HQ214" s="167"/>
      <c r="HR214" s="167"/>
      <c r="HS214" s="167"/>
      <c r="HT214" s="167"/>
      <c r="HU214" s="167"/>
      <c r="HV214" s="167"/>
      <c r="HW214" s="167"/>
      <c r="HX214" s="167"/>
      <c r="HY214" s="167"/>
      <c r="HZ214" s="167"/>
      <c r="IA214" s="167"/>
      <c r="IB214" s="167"/>
      <c r="IC214" s="167"/>
      <c r="ID214" s="167"/>
      <c r="IE214" s="167"/>
      <c r="IF214" s="167"/>
      <c r="IG214" s="167"/>
      <c r="IH214" s="167"/>
      <c r="II214" s="167"/>
      <c r="IJ214" s="167"/>
      <c r="IK214" s="167"/>
      <c r="IL214" s="167"/>
      <c r="IM214" s="167"/>
      <c r="IN214" s="167"/>
      <c r="IO214" s="167"/>
      <c r="IP214" s="167"/>
      <c r="IQ214" s="167"/>
      <c r="IR214" s="167"/>
      <c r="IS214" s="167"/>
      <c r="IT214" s="167"/>
    </row>
    <row r="215" spans="1:254" s="199" customFormat="1" ht="25.5" x14ac:dyDescent="0.2">
      <c r="A215" s="195" t="s">
        <v>277</v>
      </c>
      <c r="B215" s="207" t="s">
        <v>475</v>
      </c>
      <c r="C215" s="207" t="s">
        <v>229</v>
      </c>
      <c r="D215" s="207" t="s">
        <v>229</v>
      </c>
      <c r="E215" s="207" t="s">
        <v>361</v>
      </c>
      <c r="F215" s="207" t="s">
        <v>278</v>
      </c>
      <c r="G215" s="198">
        <v>3592.09</v>
      </c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7"/>
      <c r="BQ215" s="167"/>
      <c r="BR215" s="167"/>
      <c r="BS215" s="167"/>
      <c r="BT215" s="167"/>
      <c r="BU215" s="167"/>
      <c r="BV215" s="167"/>
      <c r="BW215" s="167"/>
      <c r="BX215" s="167"/>
      <c r="BY215" s="167"/>
      <c r="BZ215" s="167"/>
      <c r="CA215" s="167"/>
      <c r="CB215" s="167"/>
      <c r="CC215" s="167"/>
      <c r="CD215" s="167"/>
      <c r="CE215" s="167"/>
      <c r="CF215" s="167"/>
      <c r="CG215" s="167"/>
      <c r="CH215" s="167"/>
      <c r="CI215" s="167"/>
      <c r="CJ215" s="167"/>
      <c r="CK215" s="167"/>
      <c r="CL215" s="167"/>
      <c r="CM215" s="167"/>
      <c r="CN215" s="167"/>
      <c r="CO215" s="167"/>
      <c r="CP215" s="167"/>
      <c r="CQ215" s="167"/>
      <c r="CR215" s="167"/>
      <c r="CS215" s="167"/>
      <c r="CT215" s="167"/>
      <c r="CU215" s="167"/>
      <c r="CV215" s="167"/>
      <c r="CW215" s="167"/>
      <c r="CX215" s="167"/>
      <c r="CY215" s="167"/>
      <c r="CZ215" s="167"/>
      <c r="DA215" s="167"/>
      <c r="DB215" s="167"/>
      <c r="DC215" s="167"/>
      <c r="DD215" s="167"/>
      <c r="DE215" s="167"/>
      <c r="DF215" s="167"/>
      <c r="DG215" s="167"/>
      <c r="DH215" s="167"/>
      <c r="DI215" s="167"/>
      <c r="DJ215" s="167"/>
      <c r="DK215" s="167"/>
      <c r="DL215" s="167"/>
      <c r="DM215" s="167"/>
      <c r="DN215" s="167"/>
      <c r="DO215" s="167"/>
      <c r="DP215" s="167"/>
      <c r="DQ215" s="167"/>
      <c r="DR215" s="167"/>
      <c r="DS215" s="167"/>
      <c r="DT215" s="167"/>
      <c r="DU215" s="167"/>
      <c r="DV215" s="167"/>
      <c r="DW215" s="167"/>
      <c r="DX215" s="167"/>
      <c r="DY215" s="167"/>
      <c r="DZ215" s="167"/>
      <c r="EA215" s="167"/>
      <c r="EB215" s="167"/>
      <c r="EC215" s="167"/>
      <c r="ED215" s="167"/>
      <c r="EE215" s="167"/>
      <c r="EF215" s="167"/>
      <c r="EG215" s="167"/>
      <c r="EH215" s="167"/>
      <c r="EI215" s="167"/>
      <c r="EJ215" s="167"/>
      <c r="EK215" s="167"/>
      <c r="EL215" s="167"/>
      <c r="EM215" s="167"/>
      <c r="EN215" s="167"/>
      <c r="EO215" s="167"/>
      <c r="EP215" s="167"/>
      <c r="EQ215" s="167"/>
      <c r="ER215" s="167"/>
      <c r="ES215" s="167"/>
      <c r="ET215" s="167"/>
      <c r="EU215" s="167"/>
      <c r="EV215" s="167"/>
      <c r="EW215" s="167"/>
      <c r="EX215" s="167"/>
      <c r="EY215" s="167"/>
      <c r="EZ215" s="167"/>
      <c r="FA215" s="167"/>
      <c r="FB215" s="167"/>
      <c r="FC215" s="167"/>
      <c r="FD215" s="167"/>
      <c r="FE215" s="167"/>
      <c r="FF215" s="167"/>
      <c r="FG215" s="167"/>
      <c r="FH215" s="167"/>
      <c r="FI215" s="167"/>
      <c r="FJ215" s="167"/>
      <c r="FK215" s="167"/>
      <c r="FL215" s="167"/>
      <c r="FM215" s="167"/>
      <c r="FN215" s="167"/>
      <c r="FO215" s="167"/>
      <c r="FP215" s="167"/>
      <c r="FQ215" s="167"/>
      <c r="FR215" s="167"/>
      <c r="FS215" s="167"/>
      <c r="FT215" s="167"/>
      <c r="FU215" s="167"/>
      <c r="FV215" s="167"/>
      <c r="FW215" s="167"/>
      <c r="FX215" s="167"/>
      <c r="FY215" s="167"/>
      <c r="FZ215" s="167"/>
      <c r="GA215" s="167"/>
      <c r="GB215" s="167"/>
      <c r="GC215" s="167"/>
      <c r="GD215" s="167"/>
      <c r="GE215" s="167"/>
      <c r="GF215" s="167"/>
      <c r="GG215" s="167"/>
      <c r="GH215" s="167"/>
      <c r="GI215" s="167"/>
      <c r="GJ215" s="167"/>
      <c r="GK215" s="167"/>
      <c r="GL215" s="167"/>
      <c r="GM215" s="167"/>
      <c r="GN215" s="167"/>
      <c r="GO215" s="167"/>
      <c r="GP215" s="167"/>
      <c r="GQ215" s="167"/>
      <c r="GR215" s="167"/>
      <c r="GS215" s="167"/>
      <c r="GT215" s="167"/>
      <c r="GU215" s="167"/>
      <c r="GV215" s="167"/>
      <c r="GW215" s="167"/>
      <c r="GX215" s="167"/>
      <c r="GY215" s="167"/>
      <c r="GZ215" s="167"/>
      <c r="HA215" s="167"/>
      <c r="HB215" s="167"/>
      <c r="HC215" s="167"/>
      <c r="HD215" s="167"/>
      <c r="HE215" s="167"/>
      <c r="HF215" s="167"/>
      <c r="HG215" s="167"/>
      <c r="HH215" s="167"/>
      <c r="HI215" s="167"/>
      <c r="HJ215" s="167"/>
      <c r="HK215" s="167"/>
      <c r="HL215" s="167"/>
      <c r="HM215" s="167"/>
      <c r="HN215" s="167"/>
      <c r="HO215" s="167"/>
      <c r="HP215" s="167"/>
      <c r="HQ215" s="167"/>
      <c r="HR215" s="167"/>
      <c r="HS215" s="167"/>
      <c r="HT215" s="167"/>
      <c r="HU215" s="167"/>
      <c r="HV215" s="167"/>
      <c r="HW215" s="167"/>
      <c r="HX215" s="167"/>
      <c r="HY215" s="167"/>
      <c r="HZ215" s="167"/>
      <c r="IA215" s="167"/>
      <c r="IB215" s="167"/>
      <c r="IC215" s="167"/>
      <c r="ID215" s="167"/>
      <c r="IE215" s="167"/>
      <c r="IF215" s="167"/>
      <c r="IG215" s="167"/>
      <c r="IH215" s="167"/>
      <c r="II215" s="167"/>
      <c r="IJ215" s="167"/>
      <c r="IK215" s="167"/>
      <c r="IL215" s="167"/>
      <c r="IM215" s="167"/>
      <c r="IN215" s="167"/>
      <c r="IO215" s="167"/>
      <c r="IP215" s="167"/>
      <c r="IQ215" s="167"/>
      <c r="IR215" s="167"/>
      <c r="IS215" s="167"/>
      <c r="IT215" s="167"/>
    </row>
    <row r="216" spans="1:254" s="199" customFormat="1" ht="13.5" x14ac:dyDescent="0.25">
      <c r="A216" s="190" t="s">
        <v>257</v>
      </c>
      <c r="B216" s="192" t="s">
        <v>475</v>
      </c>
      <c r="C216" s="205" t="s">
        <v>229</v>
      </c>
      <c r="D216" s="205" t="s">
        <v>229</v>
      </c>
      <c r="E216" s="205" t="s">
        <v>258</v>
      </c>
      <c r="F216" s="205"/>
      <c r="G216" s="193">
        <f>SUM(G219+G217)</f>
        <v>1383</v>
      </c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7"/>
      <c r="BQ216" s="167"/>
      <c r="BR216" s="167"/>
      <c r="BS216" s="167"/>
      <c r="BT216" s="167"/>
      <c r="BU216" s="167"/>
      <c r="BV216" s="167"/>
      <c r="BW216" s="167"/>
      <c r="BX216" s="167"/>
      <c r="BY216" s="167"/>
      <c r="BZ216" s="167"/>
      <c r="CA216" s="167"/>
      <c r="CB216" s="167"/>
      <c r="CC216" s="167"/>
      <c r="CD216" s="167"/>
      <c r="CE216" s="167"/>
      <c r="CF216" s="167"/>
      <c r="CG216" s="167"/>
      <c r="CH216" s="167"/>
      <c r="CI216" s="167"/>
      <c r="CJ216" s="167"/>
      <c r="CK216" s="167"/>
      <c r="CL216" s="167"/>
      <c r="CM216" s="167"/>
      <c r="CN216" s="167"/>
      <c r="CO216" s="167"/>
      <c r="CP216" s="167"/>
      <c r="CQ216" s="167"/>
      <c r="CR216" s="167"/>
      <c r="CS216" s="167"/>
      <c r="CT216" s="167"/>
      <c r="CU216" s="167"/>
      <c r="CV216" s="167"/>
      <c r="CW216" s="167"/>
      <c r="CX216" s="167"/>
      <c r="CY216" s="167"/>
      <c r="CZ216" s="167"/>
      <c r="DA216" s="167"/>
      <c r="DB216" s="167"/>
      <c r="DC216" s="167"/>
      <c r="DD216" s="167"/>
      <c r="DE216" s="167"/>
      <c r="DF216" s="167"/>
      <c r="DG216" s="167"/>
      <c r="DH216" s="167"/>
      <c r="DI216" s="167"/>
      <c r="DJ216" s="167"/>
      <c r="DK216" s="167"/>
      <c r="DL216" s="167"/>
      <c r="DM216" s="167"/>
      <c r="DN216" s="167"/>
      <c r="DO216" s="167"/>
      <c r="DP216" s="167"/>
      <c r="DQ216" s="167"/>
      <c r="DR216" s="167"/>
      <c r="DS216" s="167"/>
      <c r="DT216" s="167"/>
      <c r="DU216" s="167"/>
      <c r="DV216" s="167"/>
      <c r="DW216" s="167"/>
      <c r="DX216" s="167"/>
      <c r="DY216" s="167"/>
      <c r="DZ216" s="167"/>
      <c r="EA216" s="167"/>
      <c r="EB216" s="167"/>
      <c r="EC216" s="167"/>
      <c r="ED216" s="167"/>
      <c r="EE216" s="167"/>
      <c r="EF216" s="167"/>
      <c r="EG216" s="167"/>
      <c r="EH216" s="167"/>
      <c r="EI216" s="167"/>
      <c r="EJ216" s="167"/>
      <c r="EK216" s="167"/>
      <c r="EL216" s="167"/>
      <c r="EM216" s="167"/>
      <c r="EN216" s="167"/>
      <c r="EO216" s="167"/>
      <c r="EP216" s="167"/>
      <c r="EQ216" s="167"/>
      <c r="ER216" s="167"/>
      <c r="ES216" s="167"/>
      <c r="ET216" s="167"/>
      <c r="EU216" s="167"/>
      <c r="EV216" s="167"/>
      <c r="EW216" s="167"/>
      <c r="EX216" s="167"/>
      <c r="EY216" s="167"/>
      <c r="EZ216" s="167"/>
      <c r="FA216" s="167"/>
      <c r="FB216" s="167"/>
      <c r="FC216" s="167"/>
      <c r="FD216" s="167"/>
      <c r="FE216" s="167"/>
      <c r="FF216" s="167"/>
      <c r="FG216" s="167"/>
      <c r="FH216" s="167"/>
      <c r="FI216" s="167"/>
      <c r="FJ216" s="167"/>
      <c r="FK216" s="167"/>
      <c r="FL216" s="167"/>
      <c r="FM216" s="167"/>
      <c r="FN216" s="167"/>
      <c r="FO216" s="167"/>
      <c r="FP216" s="167"/>
      <c r="FQ216" s="167"/>
      <c r="FR216" s="167"/>
      <c r="FS216" s="167"/>
      <c r="FT216" s="167"/>
      <c r="FU216" s="167"/>
      <c r="FV216" s="167"/>
      <c r="FW216" s="167"/>
      <c r="FX216" s="167"/>
      <c r="FY216" s="167"/>
      <c r="FZ216" s="167"/>
      <c r="GA216" s="167"/>
      <c r="GB216" s="167"/>
      <c r="GC216" s="167"/>
      <c r="GD216" s="167"/>
      <c r="GE216" s="167"/>
      <c r="GF216" s="167"/>
      <c r="GG216" s="167"/>
      <c r="GH216" s="167"/>
      <c r="GI216" s="167"/>
      <c r="GJ216" s="167"/>
      <c r="GK216" s="167"/>
      <c r="GL216" s="167"/>
      <c r="GM216" s="167"/>
      <c r="GN216" s="167"/>
      <c r="GO216" s="167"/>
      <c r="GP216" s="167"/>
      <c r="GQ216" s="167"/>
      <c r="GR216" s="167"/>
      <c r="GS216" s="167"/>
      <c r="GT216" s="167"/>
      <c r="GU216" s="167"/>
      <c r="GV216" s="167"/>
      <c r="GW216" s="167"/>
      <c r="GX216" s="167"/>
      <c r="GY216" s="167"/>
      <c r="GZ216" s="167"/>
      <c r="HA216" s="167"/>
      <c r="HB216" s="167"/>
      <c r="HC216" s="167"/>
      <c r="HD216" s="167"/>
      <c r="HE216" s="167"/>
      <c r="HF216" s="167"/>
      <c r="HG216" s="167"/>
      <c r="HH216" s="167"/>
      <c r="HI216" s="167"/>
      <c r="HJ216" s="167"/>
      <c r="HK216" s="167"/>
      <c r="HL216" s="167"/>
      <c r="HM216" s="167"/>
      <c r="HN216" s="167"/>
      <c r="HO216" s="167"/>
      <c r="HP216" s="167"/>
      <c r="HQ216" s="167"/>
      <c r="HR216" s="167"/>
      <c r="HS216" s="167"/>
      <c r="HT216" s="167"/>
      <c r="HU216" s="167"/>
      <c r="HV216" s="167"/>
      <c r="HW216" s="167"/>
      <c r="HX216" s="167"/>
      <c r="HY216" s="167"/>
      <c r="HZ216" s="167"/>
      <c r="IA216" s="167"/>
      <c r="IB216" s="167"/>
      <c r="IC216" s="167"/>
      <c r="ID216" s="167"/>
      <c r="IE216" s="167"/>
      <c r="IF216" s="167"/>
      <c r="IG216" s="167"/>
      <c r="IH216" s="167"/>
      <c r="II216" s="167"/>
      <c r="IJ216" s="167"/>
      <c r="IK216" s="167"/>
      <c r="IL216" s="167"/>
      <c r="IM216" s="167"/>
      <c r="IN216" s="167"/>
      <c r="IO216" s="167"/>
      <c r="IP216" s="167"/>
      <c r="IQ216" s="167"/>
      <c r="IR216" s="167"/>
      <c r="IS216" s="167"/>
      <c r="IT216" s="167"/>
    </row>
    <row r="217" spans="1:254" ht="25.5" x14ac:dyDescent="0.2">
      <c r="A217" s="244" t="s">
        <v>506</v>
      </c>
      <c r="B217" s="220" t="s">
        <v>475</v>
      </c>
      <c r="C217" s="216" t="s">
        <v>229</v>
      </c>
      <c r="D217" s="216" t="s">
        <v>229</v>
      </c>
      <c r="E217" s="216" t="s">
        <v>362</v>
      </c>
      <c r="F217" s="216"/>
      <c r="G217" s="203">
        <f>SUM(G218)</f>
        <v>1000</v>
      </c>
    </row>
    <row r="218" spans="1:254" ht="25.5" x14ac:dyDescent="0.2">
      <c r="A218" s="195" t="s">
        <v>277</v>
      </c>
      <c r="B218" s="197" t="s">
        <v>475</v>
      </c>
      <c r="C218" s="207" t="s">
        <v>229</v>
      </c>
      <c r="D218" s="207" t="s">
        <v>229</v>
      </c>
      <c r="E218" s="207" t="s">
        <v>362</v>
      </c>
      <c r="F218" s="207" t="s">
        <v>278</v>
      </c>
      <c r="G218" s="198">
        <v>1000</v>
      </c>
    </row>
    <row r="219" spans="1:254" s="199" customFormat="1" x14ac:dyDescent="0.2">
      <c r="A219" s="244" t="s">
        <v>363</v>
      </c>
      <c r="B219" s="202" t="s">
        <v>475</v>
      </c>
      <c r="C219" s="216" t="s">
        <v>229</v>
      </c>
      <c r="D219" s="216" t="s">
        <v>229</v>
      </c>
      <c r="E219" s="202" t="s">
        <v>364</v>
      </c>
      <c r="F219" s="202"/>
      <c r="G219" s="243">
        <f>SUM(G220+G221)</f>
        <v>383</v>
      </c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  <c r="DA219" s="158"/>
      <c r="DB219" s="158"/>
      <c r="DC219" s="158"/>
      <c r="DD219" s="158"/>
      <c r="DE219" s="158"/>
      <c r="DF219" s="158"/>
      <c r="DG219" s="158"/>
      <c r="DH219" s="158"/>
      <c r="DI219" s="158"/>
      <c r="DJ219" s="158"/>
      <c r="DK219" s="158"/>
      <c r="DL219" s="158"/>
      <c r="DM219" s="158"/>
      <c r="DN219" s="158"/>
      <c r="DO219" s="158"/>
      <c r="DP219" s="158"/>
      <c r="DQ219" s="158"/>
      <c r="DR219" s="158"/>
      <c r="DS219" s="158"/>
      <c r="DT219" s="158"/>
      <c r="DU219" s="158"/>
      <c r="DV219" s="158"/>
      <c r="DW219" s="158"/>
      <c r="DX219" s="158"/>
      <c r="DY219" s="158"/>
      <c r="DZ219" s="158"/>
      <c r="EA219" s="158"/>
      <c r="EB219" s="158"/>
      <c r="EC219" s="158"/>
      <c r="ED219" s="158"/>
      <c r="EE219" s="158"/>
      <c r="EF219" s="158"/>
      <c r="EG219" s="158"/>
      <c r="EH219" s="158"/>
      <c r="EI219" s="158"/>
      <c r="EJ219" s="158"/>
      <c r="EK219" s="158"/>
      <c r="EL219" s="158"/>
      <c r="EM219" s="158"/>
      <c r="EN219" s="158"/>
      <c r="EO219" s="158"/>
      <c r="EP219" s="158"/>
      <c r="EQ219" s="158"/>
      <c r="ER219" s="158"/>
      <c r="ES219" s="158"/>
      <c r="ET219" s="158"/>
      <c r="EU219" s="158"/>
      <c r="EV219" s="158"/>
      <c r="EW219" s="158"/>
      <c r="EX219" s="158"/>
      <c r="EY219" s="158"/>
      <c r="EZ219" s="158"/>
      <c r="FA219" s="158"/>
      <c r="FB219" s="158"/>
      <c r="FC219" s="158"/>
      <c r="FD219" s="158"/>
      <c r="FE219" s="158"/>
      <c r="FF219" s="158"/>
      <c r="FG219" s="158"/>
      <c r="FH219" s="158"/>
      <c r="FI219" s="158"/>
      <c r="FJ219" s="158"/>
      <c r="FK219" s="158"/>
      <c r="FL219" s="158"/>
      <c r="FM219" s="158"/>
      <c r="FN219" s="158"/>
      <c r="FO219" s="158"/>
      <c r="FP219" s="158"/>
      <c r="FQ219" s="158"/>
      <c r="FR219" s="158"/>
      <c r="FS219" s="158"/>
      <c r="FT219" s="158"/>
      <c r="FU219" s="158"/>
      <c r="FV219" s="158"/>
      <c r="FW219" s="158"/>
      <c r="FX219" s="158"/>
      <c r="FY219" s="158"/>
      <c r="FZ219" s="158"/>
      <c r="GA219" s="158"/>
      <c r="GB219" s="158"/>
      <c r="GC219" s="158"/>
      <c r="GD219" s="158"/>
      <c r="GE219" s="158"/>
      <c r="GF219" s="158"/>
      <c r="GG219" s="158"/>
      <c r="GH219" s="158"/>
      <c r="GI219" s="158"/>
      <c r="GJ219" s="158"/>
      <c r="GK219" s="158"/>
      <c r="GL219" s="158"/>
      <c r="GM219" s="158"/>
      <c r="GN219" s="158"/>
      <c r="GO219" s="158"/>
      <c r="GP219" s="158"/>
      <c r="GQ219" s="158"/>
      <c r="GR219" s="158"/>
      <c r="GS219" s="158"/>
      <c r="GT219" s="158"/>
      <c r="GU219" s="158"/>
      <c r="GV219" s="158"/>
      <c r="GW219" s="158"/>
      <c r="GX219" s="158"/>
      <c r="GY219" s="158"/>
      <c r="GZ219" s="158"/>
      <c r="HA219" s="158"/>
      <c r="HB219" s="158"/>
      <c r="HC219" s="158"/>
      <c r="HD219" s="158"/>
      <c r="HE219" s="158"/>
      <c r="HF219" s="158"/>
      <c r="HG219" s="158"/>
      <c r="HH219" s="158"/>
      <c r="HI219" s="158"/>
      <c r="HJ219" s="158"/>
      <c r="HK219" s="158"/>
      <c r="HL219" s="158"/>
      <c r="HM219" s="158"/>
      <c r="HN219" s="158"/>
      <c r="HO219" s="158"/>
      <c r="HP219" s="158"/>
      <c r="HQ219" s="158"/>
      <c r="HR219" s="158"/>
      <c r="HS219" s="158"/>
      <c r="HT219" s="158"/>
      <c r="HU219" s="158"/>
      <c r="HV219" s="158"/>
      <c r="HW219" s="158"/>
      <c r="HX219" s="158"/>
      <c r="HY219" s="158"/>
      <c r="HZ219" s="158"/>
      <c r="IA219" s="158"/>
      <c r="IB219" s="158"/>
      <c r="IC219" s="158"/>
      <c r="ID219" s="158"/>
      <c r="IE219" s="158"/>
      <c r="IF219" s="158"/>
      <c r="IG219" s="158"/>
      <c r="IH219" s="158"/>
      <c r="II219" s="158"/>
      <c r="IJ219" s="158"/>
      <c r="IK219" s="158"/>
      <c r="IL219" s="158"/>
      <c r="IM219" s="158"/>
      <c r="IN219" s="158"/>
      <c r="IO219" s="158"/>
      <c r="IP219" s="158"/>
      <c r="IQ219" s="158"/>
      <c r="IR219" s="158"/>
      <c r="IS219" s="158"/>
      <c r="IT219" s="158"/>
    </row>
    <row r="220" spans="1:254" ht="25.5" x14ac:dyDescent="0.2">
      <c r="A220" s="195" t="s">
        <v>477</v>
      </c>
      <c r="B220" s="197" t="s">
        <v>475</v>
      </c>
      <c r="C220" s="207" t="s">
        <v>229</v>
      </c>
      <c r="D220" s="207" t="s">
        <v>229</v>
      </c>
      <c r="E220" s="207" t="s">
        <v>364</v>
      </c>
      <c r="F220" s="197" t="s">
        <v>213</v>
      </c>
      <c r="G220" s="234">
        <v>354</v>
      </c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  <c r="BG220" s="199"/>
      <c r="BH220" s="199"/>
      <c r="BI220" s="199"/>
      <c r="BJ220" s="199"/>
      <c r="BK220" s="199"/>
      <c r="BL220" s="199"/>
      <c r="BM220" s="199"/>
      <c r="BN220" s="199"/>
      <c r="BO220" s="199"/>
      <c r="BP220" s="199"/>
      <c r="BQ220" s="199"/>
      <c r="BR220" s="199"/>
      <c r="BS220" s="199"/>
      <c r="BT220" s="199"/>
      <c r="BU220" s="199"/>
      <c r="BV220" s="199"/>
      <c r="BW220" s="199"/>
      <c r="BX220" s="199"/>
      <c r="BY220" s="199"/>
      <c r="BZ220" s="199"/>
      <c r="CA220" s="199"/>
      <c r="CB220" s="199"/>
      <c r="CC220" s="199"/>
      <c r="CD220" s="199"/>
      <c r="CE220" s="199"/>
      <c r="CF220" s="199"/>
      <c r="CG220" s="199"/>
      <c r="CH220" s="199"/>
      <c r="CI220" s="199"/>
      <c r="CJ220" s="199"/>
      <c r="CK220" s="199"/>
      <c r="CL220" s="199"/>
      <c r="CM220" s="199"/>
      <c r="CN220" s="199"/>
      <c r="CO220" s="199"/>
      <c r="CP220" s="199"/>
      <c r="CQ220" s="199"/>
      <c r="CR220" s="199"/>
      <c r="CS220" s="199"/>
      <c r="CT220" s="199"/>
      <c r="CU220" s="199"/>
      <c r="CV220" s="199"/>
      <c r="CW220" s="199"/>
      <c r="CX220" s="199"/>
      <c r="CY220" s="199"/>
      <c r="CZ220" s="199"/>
      <c r="DA220" s="199"/>
      <c r="DB220" s="199"/>
      <c r="DC220" s="199"/>
      <c r="DD220" s="199"/>
      <c r="DE220" s="199"/>
      <c r="DF220" s="199"/>
      <c r="DG220" s="199"/>
      <c r="DH220" s="199"/>
      <c r="DI220" s="199"/>
      <c r="DJ220" s="199"/>
      <c r="DK220" s="199"/>
      <c r="DL220" s="199"/>
      <c r="DM220" s="199"/>
      <c r="DN220" s="199"/>
      <c r="DO220" s="199"/>
      <c r="DP220" s="199"/>
      <c r="DQ220" s="199"/>
      <c r="DR220" s="199"/>
      <c r="DS220" s="199"/>
      <c r="DT220" s="199"/>
      <c r="DU220" s="199"/>
      <c r="DV220" s="199"/>
      <c r="DW220" s="199"/>
      <c r="DX220" s="199"/>
      <c r="DY220" s="199"/>
      <c r="DZ220" s="199"/>
      <c r="EA220" s="199"/>
      <c r="EB220" s="199"/>
      <c r="EC220" s="199"/>
      <c r="ED220" s="199"/>
      <c r="EE220" s="199"/>
      <c r="EF220" s="199"/>
      <c r="EG220" s="199"/>
      <c r="EH220" s="199"/>
      <c r="EI220" s="199"/>
      <c r="EJ220" s="199"/>
      <c r="EK220" s="199"/>
      <c r="EL220" s="199"/>
      <c r="EM220" s="199"/>
      <c r="EN220" s="199"/>
      <c r="EO220" s="199"/>
      <c r="EP220" s="199"/>
      <c r="EQ220" s="199"/>
      <c r="ER220" s="199"/>
      <c r="ES220" s="199"/>
      <c r="ET220" s="199"/>
      <c r="EU220" s="199"/>
      <c r="EV220" s="199"/>
      <c r="EW220" s="199"/>
      <c r="EX220" s="199"/>
      <c r="EY220" s="199"/>
      <c r="EZ220" s="199"/>
      <c r="FA220" s="199"/>
      <c r="FB220" s="199"/>
      <c r="FC220" s="199"/>
      <c r="FD220" s="199"/>
      <c r="FE220" s="199"/>
      <c r="FF220" s="199"/>
      <c r="FG220" s="199"/>
      <c r="FH220" s="199"/>
      <c r="FI220" s="199"/>
      <c r="FJ220" s="199"/>
      <c r="FK220" s="199"/>
      <c r="FL220" s="199"/>
      <c r="FM220" s="199"/>
      <c r="FN220" s="199"/>
      <c r="FO220" s="199"/>
      <c r="FP220" s="199"/>
      <c r="FQ220" s="199"/>
      <c r="FR220" s="199"/>
      <c r="FS220" s="199"/>
      <c r="FT220" s="199"/>
      <c r="FU220" s="199"/>
      <c r="FV220" s="199"/>
      <c r="FW220" s="199"/>
      <c r="FX220" s="199"/>
      <c r="FY220" s="199"/>
      <c r="FZ220" s="199"/>
      <c r="GA220" s="199"/>
      <c r="GB220" s="199"/>
      <c r="GC220" s="199"/>
      <c r="GD220" s="199"/>
      <c r="GE220" s="199"/>
      <c r="GF220" s="199"/>
      <c r="GG220" s="199"/>
      <c r="GH220" s="199"/>
      <c r="GI220" s="199"/>
      <c r="GJ220" s="199"/>
      <c r="GK220" s="199"/>
      <c r="GL220" s="199"/>
      <c r="GM220" s="199"/>
      <c r="GN220" s="199"/>
      <c r="GO220" s="199"/>
      <c r="GP220" s="199"/>
      <c r="GQ220" s="199"/>
      <c r="GR220" s="199"/>
      <c r="GS220" s="199"/>
      <c r="GT220" s="199"/>
      <c r="GU220" s="199"/>
      <c r="GV220" s="199"/>
      <c r="GW220" s="199"/>
      <c r="GX220" s="199"/>
      <c r="GY220" s="199"/>
      <c r="GZ220" s="199"/>
      <c r="HA220" s="199"/>
      <c r="HB220" s="199"/>
      <c r="HC220" s="199"/>
      <c r="HD220" s="199"/>
      <c r="HE220" s="199"/>
      <c r="HF220" s="199"/>
      <c r="HG220" s="199"/>
      <c r="HH220" s="199"/>
      <c r="HI220" s="199"/>
      <c r="HJ220" s="199"/>
      <c r="HK220" s="199"/>
      <c r="HL220" s="199"/>
      <c r="HM220" s="199"/>
      <c r="HN220" s="199"/>
      <c r="HO220" s="199"/>
      <c r="HP220" s="199"/>
      <c r="HQ220" s="199"/>
      <c r="HR220" s="199"/>
      <c r="HS220" s="199"/>
      <c r="HT220" s="199"/>
      <c r="HU220" s="199"/>
      <c r="HV220" s="199"/>
      <c r="HW220" s="199"/>
      <c r="HX220" s="199"/>
      <c r="HY220" s="199"/>
      <c r="HZ220" s="199"/>
      <c r="IA220" s="199"/>
      <c r="IB220" s="199"/>
      <c r="IC220" s="199"/>
      <c r="ID220" s="199"/>
      <c r="IE220" s="199"/>
      <c r="IF220" s="199"/>
      <c r="IG220" s="199"/>
      <c r="IH220" s="199"/>
      <c r="II220" s="199"/>
      <c r="IJ220" s="199"/>
      <c r="IK220" s="199"/>
      <c r="IL220" s="199"/>
      <c r="IM220" s="199"/>
      <c r="IN220" s="199"/>
      <c r="IO220" s="199"/>
      <c r="IP220" s="199"/>
      <c r="IQ220" s="199"/>
      <c r="IR220" s="199"/>
      <c r="IS220" s="199"/>
      <c r="IT220" s="199"/>
    </row>
    <row r="221" spans="1:254" ht="25.5" x14ac:dyDescent="0.2">
      <c r="A221" s="195" t="s">
        <v>277</v>
      </c>
      <c r="B221" s="197" t="s">
        <v>475</v>
      </c>
      <c r="C221" s="207" t="s">
        <v>229</v>
      </c>
      <c r="D221" s="207" t="s">
        <v>229</v>
      </c>
      <c r="E221" s="207" t="s">
        <v>364</v>
      </c>
      <c r="F221" s="197" t="s">
        <v>278</v>
      </c>
      <c r="G221" s="234">
        <v>29</v>
      </c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  <c r="BG221" s="199"/>
      <c r="BH221" s="199"/>
      <c r="BI221" s="199"/>
      <c r="BJ221" s="199"/>
      <c r="BK221" s="199"/>
      <c r="BL221" s="199"/>
      <c r="BM221" s="199"/>
      <c r="BN221" s="199"/>
      <c r="BO221" s="199"/>
      <c r="BP221" s="199"/>
      <c r="BQ221" s="199"/>
      <c r="BR221" s="199"/>
      <c r="BS221" s="199"/>
      <c r="BT221" s="199"/>
      <c r="BU221" s="199"/>
      <c r="BV221" s="199"/>
      <c r="BW221" s="199"/>
      <c r="BX221" s="199"/>
      <c r="BY221" s="199"/>
      <c r="BZ221" s="199"/>
      <c r="CA221" s="199"/>
      <c r="CB221" s="199"/>
      <c r="CC221" s="199"/>
      <c r="CD221" s="199"/>
      <c r="CE221" s="199"/>
      <c r="CF221" s="199"/>
      <c r="CG221" s="199"/>
      <c r="CH221" s="199"/>
      <c r="CI221" s="199"/>
      <c r="CJ221" s="199"/>
      <c r="CK221" s="199"/>
      <c r="CL221" s="199"/>
      <c r="CM221" s="199"/>
      <c r="CN221" s="199"/>
      <c r="CO221" s="199"/>
      <c r="CP221" s="199"/>
      <c r="CQ221" s="199"/>
      <c r="CR221" s="199"/>
      <c r="CS221" s="199"/>
      <c r="CT221" s="199"/>
      <c r="CU221" s="199"/>
      <c r="CV221" s="199"/>
      <c r="CW221" s="199"/>
      <c r="CX221" s="199"/>
      <c r="CY221" s="199"/>
      <c r="CZ221" s="199"/>
      <c r="DA221" s="199"/>
      <c r="DB221" s="199"/>
      <c r="DC221" s="199"/>
      <c r="DD221" s="199"/>
      <c r="DE221" s="199"/>
      <c r="DF221" s="199"/>
      <c r="DG221" s="199"/>
      <c r="DH221" s="199"/>
      <c r="DI221" s="199"/>
      <c r="DJ221" s="199"/>
      <c r="DK221" s="199"/>
      <c r="DL221" s="199"/>
      <c r="DM221" s="199"/>
      <c r="DN221" s="199"/>
      <c r="DO221" s="199"/>
      <c r="DP221" s="199"/>
      <c r="DQ221" s="199"/>
      <c r="DR221" s="199"/>
      <c r="DS221" s="199"/>
      <c r="DT221" s="199"/>
      <c r="DU221" s="199"/>
      <c r="DV221" s="199"/>
      <c r="DW221" s="199"/>
      <c r="DX221" s="199"/>
      <c r="DY221" s="199"/>
      <c r="DZ221" s="199"/>
      <c r="EA221" s="199"/>
      <c r="EB221" s="199"/>
      <c r="EC221" s="199"/>
      <c r="ED221" s="199"/>
      <c r="EE221" s="199"/>
      <c r="EF221" s="199"/>
      <c r="EG221" s="199"/>
      <c r="EH221" s="199"/>
      <c r="EI221" s="199"/>
      <c r="EJ221" s="199"/>
      <c r="EK221" s="199"/>
      <c r="EL221" s="199"/>
      <c r="EM221" s="199"/>
      <c r="EN221" s="199"/>
      <c r="EO221" s="199"/>
      <c r="EP221" s="199"/>
      <c r="EQ221" s="199"/>
      <c r="ER221" s="199"/>
      <c r="ES221" s="199"/>
      <c r="ET221" s="199"/>
      <c r="EU221" s="199"/>
      <c r="EV221" s="199"/>
      <c r="EW221" s="199"/>
      <c r="EX221" s="199"/>
      <c r="EY221" s="199"/>
      <c r="EZ221" s="199"/>
      <c r="FA221" s="199"/>
      <c r="FB221" s="199"/>
      <c r="FC221" s="199"/>
      <c r="FD221" s="199"/>
      <c r="FE221" s="199"/>
      <c r="FF221" s="199"/>
      <c r="FG221" s="199"/>
      <c r="FH221" s="199"/>
      <c r="FI221" s="199"/>
      <c r="FJ221" s="199"/>
      <c r="FK221" s="199"/>
      <c r="FL221" s="199"/>
      <c r="FM221" s="199"/>
      <c r="FN221" s="199"/>
      <c r="FO221" s="199"/>
      <c r="FP221" s="199"/>
      <c r="FQ221" s="199"/>
      <c r="FR221" s="199"/>
      <c r="FS221" s="199"/>
      <c r="FT221" s="199"/>
      <c r="FU221" s="199"/>
      <c r="FV221" s="199"/>
      <c r="FW221" s="199"/>
      <c r="FX221" s="199"/>
      <c r="FY221" s="199"/>
      <c r="FZ221" s="199"/>
      <c r="GA221" s="199"/>
      <c r="GB221" s="199"/>
      <c r="GC221" s="199"/>
      <c r="GD221" s="199"/>
      <c r="GE221" s="199"/>
      <c r="GF221" s="199"/>
      <c r="GG221" s="199"/>
      <c r="GH221" s="199"/>
      <c r="GI221" s="199"/>
      <c r="GJ221" s="199"/>
      <c r="GK221" s="199"/>
      <c r="GL221" s="199"/>
      <c r="GM221" s="199"/>
      <c r="GN221" s="199"/>
      <c r="GO221" s="199"/>
      <c r="GP221" s="199"/>
      <c r="GQ221" s="199"/>
      <c r="GR221" s="199"/>
      <c r="GS221" s="199"/>
      <c r="GT221" s="199"/>
      <c r="GU221" s="199"/>
      <c r="GV221" s="199"/>
      <c r="GW221" s="199"/>
      <c r="GX221" s="199"/>
      <c r="GY221" s="199"/>
      <c r="GZ221" s="199"/>
      <c r="HA221" s="199"/>
      <c r="HB221" s="199"/>
      <c r="HC221" s="199"/>
      <c r="HD221" s="199"/>
      <c r="HE221" s="199"/>
      <c r="HF221" s="199"/>
      <c r="HG221" s="199"/>
      <c r="HH221" s="199"/>
      <c r="HI221" s="199"/>
      <c r="HJ221" s="199"/>
      <c r="HK221" s="199"/>
      <c r="HL221" s="199"/>
      <c r="HM221" s="199"/>
      <c r="HN221" s="199"/>
      <c r="HO221" s="199"/>
      <c r="HP221" s="199"/>
      <c r="HQ221" s="199"/>
      <c r="HR221" s="199"/>
      <c r="HS221" s="199"/>
      <c r="HT221" s="199"/>
      <c r="HU221" s="199"/>
      <c r="HV221" s="199"/>
      <c r="HW221" s="199"/>
      <c r="HX221" s="199"/>
      <c r="HY221" s="199"/>
      <c r="HZ221" s="199"/>
      <c r="IA221" s="199"/>
      <c r="IB221" s="199"/>
      <c r="IC221" s="199"/>
      <c r="ID221" s="199"/>
      <c r="IE221" s="199"/>
      <c r="IF221" s="199"/>
      <c r="IG221" s="199"/>
      <c r="IH221" s="199"/>
      <c r="II221" s="199"/>
      <c r="IJ221" s="199"/>
      <c r="IK221" s="199"/>
      <c r="IL221" s="199"/>
      <c r="IM221" s="199"/>
      <c r="IN221" s="199"/>
      <c r="IO221" s="199"/>
      <c r="IP221" s="199"/>
      <c r="IQ221" s="199"/>
      <c r="IR221" s="199"/>
      <c r="IS221" s="199"/>
      <c r="IT221" s="199"/>
    </row>
    <row r="222" spans="1:254" x14ac:dyDescent="0.2">
      <c r="A222" s="249" t="s">
        <v>365</v>
      </c>
      <c r="B222" s="187" t="s">
        <v>475</v>
      </c>
      <c r="C222" s="186" t="s">
        <v>229</v>
      </c>
      <c r="D222" s="186" t="s">
        <v>286</v>
      </c>
      <c r="E222" s="186"/>
      <c r="F222" s="186"/>
      <c r="G222" s="188">
        <f>SUM(G223)</f>
        <v>350</v>
      </c>
    </row>
    <row r="223" spans="1:254" ht="13.5" x14ac:dyDescent="0.25">
      <c r="A223" s="190" t="s">
        <v>257</v>
      </c>
      <c r="B223" s="247">
        <v>510</v>
      </c>
      <c r="C223" s="205" t="s">
        <v>229</v>
      </c>
      <c r="D223" s="205" t="s">
        <v>286</v>
      </c>
      <c r="E223" s="192" t="s">
        <v>258</v>
      </c>
      <c r="F223" s="192"/>
      <c r="G223" s="193">
        <f>SUM(G224)</f>
        <v>350</v>
      </c>
    </row>
    <row r="224" spans="1:254" ht="25.5" x14ac:dyDescent="0.2">
      <c r="A224" s="244" t="s">
        <v>506</v>
      </c>
      <c r="B224" s="216" t="s">
        <v>475</v>
      </c>
      <c r="C224" s="216" t="s">
        <v>229</v>
      </c>
      <c r="D224" s="216" t="s">
        <v>286</v>
      </c>
      <c r="E224" s="216" t="s">
        <v>362</v>
      </c>
      <c r="F224" s="216"/>
      <c r="G224" s="203">
        <f>SUM(G225+G226)</f>
        <v>350</v>
      </c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  <c r="CY224" s="158"/>
      <c r="CZ224" s="158"/>
      <c r="DA224" s="158"/>
      <c r="DB224" s="158"/>
      <c r="DC224" s="158"/>
      <c r="DD224" s="158"/>
      <c r="DE224" s="158"/>
      <c r="DF224" s="158"/>
      <c r="DG224" s="158"/>
      <c r="DH224" s="158"/>
      <c r="DI224" s="158"/>
      <c r="DJ224" s="158"/>
      <c r="DK224" s="158"/>
      <c r="DL224" s="158"/>
      <c r="DM224" s="158"/>
      <c r="DN224" s="158"/>
      <c r="DO224" s="158"/>
      <c r="DP224" s="158"/>
      <c r="DQ224" s="158"/>
      <c r="DR224" s="158"/>
      <c r="DS224" s="158"/>
      <c r="DT224" s="158"/>
      <c r="DU224" s="158"/>
      <c r="DV224" s="158"/>
      <c r="DW224" s="158"/>
      <c r="DX224" s="158"/>
      <c r="DY224" s="158"/>
      <c r="DZ224" s="158"/>
      <c r="EA224" s="158"/>
      <c r="EB224" s="158"/>
      <c r="EC224" s="158"/>
      <c r="ED224" s="158"/>
      <c r="EE224" s="158"/>
      <c r="EF224" s="158"/>
      <c r="EG224" s="158"/>
      <c r="EH224" s="158"/>
      <c r="EI224" s="158"/>
      <c r="EJ224" s="158"/>
      <c r="EK224" s="158"/>
      <c r="EL224" s="158"/>
      <c r="EM224" s="158"/>
      <c r="EN224" s="158"/>
      <c r="EO224" s="158"/>
      <c r="EP224" s="158"/>
      <c r="EQ224" s="158"/>
      <c r="ER224" s="158"/>
      <c r="ES224" s="158"/>
      <c r="ET224" s="158"/>
      <c r="EU224" s="158"/>
      <c r="EV224" s="158"/>
      <c r="EW224" s="158"/>
      <c r="EX224" s="158"/>
      <c r="EY224" s="158"/>
      <c r="EZ224" s="158"/>
      <c r="FA224" s="158"/>
      <c r="FB224" s="158"/>
      <c r="FC224" s="158"/>
      <c r="FD224" s="158"/>
      <c r="FE224" s="158"/>
      <c r="FF224" s="158"/>
      <c r="FG224" s="158"/>
      <c r="FH224" s="158"/>
      <c r="FI224" s="158"/>
      <c r="FJ224" s="158"/>
      <c r="FK224" s="158"/>
      <c r="FL224" s="158"/>
      <c r="FM224" s="158"/>
      <c r="FN224" s="158"/>
      <c r="FO224" s="158"/>
      <c r="FP224" s="158"/>
      <c r="FQ224" s="158"/>
      <c r="FR224" s="158"/>
      <c r="FS224" s="158"/>
      <c r="FT224" s="158"/>
      <c r="FU224" s="158"/>
      <c r="FV224" s="158"/>
      <c r="FW224" s="158"/>
      <c r="FX224" s="158"/>
      <c r="FY224" s="158"/>
      <c r="FZ224" s="158"/>
      <c r="GA224" s="158"/>
      <c r="GB224" s="158"/>
      <c r="GC224" s="158"/>
      <c r="GD224" s="158"/>
      <c r="GE224" s="158"/>
      <c r="GF224" s="158"/>
      <c r="GG224" s="158"/>
      <c r="GH224" s="158"/>
      <c r="GI224" s="158"/>
      <c r="GJ224" s="158"/>
      <c r="GK224" s="158"/>
      <c r="GL224" s="158"/>
      <c r="GM224" s="158"/>
      <c r="GN224" s="158"/>
      <c r="GO224" s="158"/>
      <c r="GP224" s="158"/>
      <c r="GQ224" s="158"/>
      <c r="GR224" s="158"/>
      <c r="GS224" s="158"/>
      <c r="GT224" s="158"/>
      <c r="GU224" s="158"/>
      <c r="GV224" s="158"/>
      <c r="GW224" s="158"/>
      <c r="GX224" s="158"/>
      <c r="GY224" s="158"/>
      <c r="GZ224" s="158"/>
      <c r="HA224" s="158"/>
      <c r="HB224" s="158"/>
      <c r="HC224" s="158"/>
      <c r="HD224" s="158"/>
      <c r="HE224" s="158"/>
      <c r="HF224" s="158"/>
      <c r="HG224" s="158"/>
      <c r="HH224" s="158"/>
      <c r="HI224" s="158"/>
      <c r="HJ224" s="158"/>
      <c r="HK224" s="158"/>
      <c r="HL224" s="158"/>
      <c r="HM224" s="158"/>
      <c r="HN224" s="158"/>
      <c r="HO224" s="158"/>
      <c r="HP224" s="158"/>
      <c r="HQ224" s="158"/>
      <c r="HR224" s="158"/>
      <c r="HS224" s="158"/>
      <c r="HT224" s="158"/>
      <c r="HU224" s="158"/>
      <c r="HV224" s="158"/>
      <c r="HW224" s="158"/>
      <c r="HX224" s="158"/>
      <c r="HY224" s="158"/>
      <c r="HZ224" s="158"/>
      <c r="IA224" s="158"/>
      <c r="IB224" s="158"/>
      <c r="IC224" s="158"/>
      <c r="ID224" s="158"/>
      <c r="IE224" s="158"/>
      <c r="IF224" s="158"/>
      <c r="IG224" s="158"/>
      <c r="IH224" s="158"/>
      <c r="II224" s="158"/>
      <c r="IJ224" s="158"/>
      <c r="IK224" s="158"/>
      <c r="IL224" s="158"/>
      <c r="IM224" s="158"/>
      <c r="IN224" s="158"/>
      <c r="IO224" s="158"/>
      <c r="IP224" s="158"/>
      <c r="IQ224" s="158"/>
      <c r="IR224" s="158"/>
      <c r="IS224" s="158"/>
      <c r="IT224" s="158"/>
    </row>
    <row r="225" spans="1:254" ht="25.5" x14ac:dyDescent="0.2">
      <c r="A225" s="195" t="s">
        <v>477</v>
      </c>
      <c r="B225" s="207" t="s">
        <v>475</v>
      </c>
      <c r="C225" s="207" t="s">
        <v>229</v>
      </c>
      <c r="D225" s="207" t="s">
        <v>286</v>
      </c>
      <c r="E225" s="207" t="s">
        <v>362</v>
      </c>
      <c r="F225" s="207" t="s">
        <v>213</v>
      </c>
      <c r="G225" s="198">
        <v>108.75</v>
      </c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99"/>
      <c r="BQ225" s="199"/>
      <c r="BR225" s="199"/>
      <c r="BS225" s="199"/>
      <c r="BT225" s="199"/>
      <c r="BU225" s="199"/>
      <c r="BV225" s="199"/>
      <c r="BW225" s="199"/>
      <c r="BX225" s="199"/>
      <c r="BY225" s="199"/>
      <c r="BZ225" s="199"/>
      <c r="CA225" s="199"/>
      <c r="CB225" s="199"/>
      <c r="CC225" s="199"/>
      <c r="CD225" s="199"/>
      <c r="CE225" s="199"/>
      <c r="CF225" s="199"/>
      <c r="CG225" s="199"/>
      <c r="CH225" s="199"/>
      <c r="CI225" s="199"/>
      <c r="CJ225" s="199"/>
      <c r="CK225" s="199"/>
      <c r="CL225" s="199"/>
      <c r="CM225" s="199"/>
      <c r="CN225" s="199"/>
      <c r="CO225" s="199"/>
      <c r="CP225" s="199"/>
      <c r="CQ225" s="199"/>
      <c r="CR225" s="199"/>
      <c r="CS225" s="199"/>
      <c r="CT225" s="199"/>
      <c r="CU225" s="199"/>
      <c r="CV225" s="199"/>
      <c r="CW225" s="199"/>
      <c r="CX225" s="199"/>
      <c r="CY225" s="199"/>
      <c r="CZ225" s="199"/>
      <c r="DA225" s="199"/>
      <c r="DB225" s="199"/>
      <c r="DC225" s="199"/>
      <c r="DD225" s="199"/>
      <c r="DE225" s="199"/>
      <c r="DF225" s="199"/>
      <c r="DG225" s="199"/>
      <c r="DH225" s="199"/>
      <c r="DI225" s="199"/>
      <c r="DJ225" s="199"/>
      <c r="DK225" s="199"/>
      <c r="DL225" s="199"/>
      <c r="DM225" s="199"/>
      <c r="DN225" s="199"/>
      <c r="DO225" s="199"/>
      <c r="DP225" s="199"/>
      <c r="DQ225" s="199"/>
      <c r="DR225" s="199"/>
      <c r="DS225" s="199"/>
      <c r="DT225" s="199"/>
      <c r="DU225" s="199"/>
      <c r="DV225" s="199"/>
      <c r="DW225" s="199"/>
      <c r="DX225" s="199"/>
      <c r="DY225" s="199"/>
      <c r="DZ225" s="199"/>
      <c r="EA225" s="199"/>
      <c r="EB225" s="199"/>
      <c r="EC225" s="199"/>
      <c r="ED225" s="199"/>
      <c r="EE225" s="199"/>
      <c r="EF225" s="199"/>
      <c r="EG225" s="199"/>
      <c r="EH225" s="199"/>
      <c r="EI225" s="199"/>
      <c r="EJ225" s="199"/>
      <c r="EK225" s="199"/>
      <c r="EL225" s="199"/>
      <c r="EM225" s="199"/>
      <c r="EN225" s="199"/>
      <c r="EO225" s="199"/>
      <c r="EP225" s="199"/>
      <c r="EQ225" s="199"/>
      <c r="ER225" s="199"/>
      <c r="ES225" s="199"/>
      <c r="ET225" s="199"/>
      <c r="EU225" s="199"/>
      <c r="EV225" s="199"/>
      <c r="EW225" s="199"/>
      <c r="EX225" s="199"/>
      <c r="EY225" s="199"/>
      <c r="EZ225" s="199"/>
      <c r="FA225" s="199"/>
      <c r="FB225" s="199"/>
      <c r="FC225" s="199"/>
      <c r="FD225" s="199"/>
      <c r="FE225" s="199"/>
      <c r="FF225" s="199"/>
      <c r="FG225" s="199"/>
      <c r="FH225" s="199"/>
      <c r="FI225" s="199"/>
      <c r="FJ225" s="199"/>
      <c r="FK225" s="199"/>
      <c r="FL225" s="199"/>
      <c r="FM225" s="199"/>
      <c r="FN225" s="199"/>
      <c r="FO225" s="199"/>
      <c r="FP225" s="199"/>
      <c r="FQ225" s="199"/>
      <c r="FR225" s="199"/>
      <c r="FS225" s="199"/>
      <c r="FT225" s="199"/>
      <c r="FU225" s="199"/>
      <c r="FV225" s="199"/>
      <c r="FW225" s="199"/>
      <c r="FX225" s="199"/>
      <c r="FY225" s="199"/>
      <c r="FZ225" s="199"/>
      <c r="GA225" s="199"/>
      <c r="GB225" s="199"/>
      <c r="GC225" s="199"/>
      <c r="GD225" s="199"/>
      <c r="GE225" s="199"/>
      <c r="GF225" s="199"/>
      <c r="GG225" s="199"/>
      <c r="GH225" s="199"/>
      <c r="GI225" s="199"/>
      <c r="GJ225" s="199"/>
      <c r="GK225" s="199"/>
      <c r="GL225" s="199"/>
      <c r="GM225" s="199"/>
      <c r="GN225" s="199"/>
      <c r="GO225" s="199"/>
      <c r="GP225" s="199"/>
      <c r="GQ225" s="199"/>
      <c r="GR225" s="199"/>
      <c r="GS225" s="199"/>
      <c r="GT225" s="199"/>
      <c r="GU225" s="199"/>
      <c r="GV225" s="199"/>
      <c r="GW225" s="199"/>
      <c r="GX225" s="199"/>
      <c r="GY225" s="199"/>
      <c r="GZ225" s="199"/>
      <c r="HA225" s="199"/>
      <c r="HB225" s="199"/>
      <c r="HC225" s="199"/>
      <c r="HD225" s="199"/>
      <c r="HE225" s="199"/>
      <c r="HF225" s="199"/>
      <c r="HG225" s="199"/>
      <c r="HH225" s="199"/>
      <c r="HI225" s="199"/>
      <c r="HJ225" s="199"/>
      <c r="HK225" s="199"/>
      <c r="HL225" s="199"/>
      <c r="HM225" s="199"/>
      <c r="HN225" s="199"/>
      <c r="HO225" s="199"/>
      <c r="HP225" s="199"/>
      <c r="HQ225" s="199"/>
      <c r="HR225" s="199"/>
      <c r="HS225" s="199"/>
      <c r="HT225" s="199"/>
      <c r="HU225" s="199"/>
      <c r="HV225" s="199"/>
      <c r="HW225" s="199"/>
      <c r="HX225" s="199"/>
      <c r="HY225" s="199"/>
      <c r="HZ225" s="199"/>
      <c r="IA225" s="199"/>
      <c r="IB225" s="199"/>
      <c r="IC225" s="199"/>
      <c r="ID225" s="199"/>
      <c r="IE225" s="199"/>
      <c r="IF225" s="199"/>
      <c r="IG225" s="199"/>
      <c r="IH225" s="199"/>
      <c r="II225" s="199"/>
      <c r="IJ225" s="199"/>
      <c r="IK225" s="199"/>
      <c r="IL225" s="199"/>
      <c r="IM225" s="199"/>
      <c r="IN225" s="199"/>
      <c r="IO225" s="199"/>
      <c r="IP225" s="199"/>
      <c r="IQ225" s="199"/>
      <c r="IR225" s="199"/>
      <c r="IS225" s="199"/>
      <c r="IT225" s="199"/>
    </row>
    <row r="226" spans="1:254" ht="25.5" x14ac:dyDescent="0.2">
      <c r="A226" s="195" t="s">
        <v>277</v>
      </c>
      <c r="B226" s="207" t="s">
        <v>475</v>
      </c>
      <c r="C226" s="207" t="s">
        <v>229</v>
      </c>
      <c r="D226" s="207" t="s">
        <v>286</v>
      </c>
      <c r="E226" s="207" t="s">
        <v>362</v>
      </c>
      <c r="F226" s="207" t="s">
        <v>278</v>
      </c>
      <c r="G226" s="198">
        <v>241.25</v>
      </c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199"/>
      <c r="BN226" s="199"/>
      <c r="BO226" s="199"/>
      <c r="BP226" s="199"/>
      <c r="BQ226" s="199"/>
      <c r="BR226" s="199"/>
      <c r="BS226" s="199"/>
      <c r="BT226" s="199"/>
      <c r="BU226" s="199"/>
      <c r="BV226" s="199"/>
      <c r="BW226" s="199"/>
      <c r="BX226" s="199"/>
      <c r="BY226" s="199"/>
      <c r="BZ226" s="199"/>
      <c r="CA226" s="199"/>
      <c r="CB226" s="199"/>
      <c r="CC226" s="199"/>
      <c r="CD226" s="199"/>
      <c r="CE226" s="199"/>
      <c r="CF226" s="199"/>
      <c r="CG226" s="199"/>
      <c r="CH226" s="199"/>
      <c r="CI226" s="199"/>
      <c r="CJ226" s="199"/>
      <c r="CK226" s="199"/>
      <c r="CL226" s="199"/>
      <c r="CM226" s="199"/>
      <c r="CN226" s="199"/>
      <c r="CO226" s="199"/>
      <c r="CP226" s="199"/>
      <c r="CQ226" s="199"/>
      <c r="CR226" s="199"/>
      <c r="CS226" s="199"/>
      <c r="CT226" s="199"/>
      <c r="CU226" s="199"/>
      <c r="CV226" s="199"/>
      <c r="CW226" s="199"/>
      <c r="CX226" s="199"/>
      <c r="CY226" s="199"/>
      <c r="CZ226" s="199"/>
      <c r="DA226" s="199"/>
      <c r="DB226" s="199"/>
      <c r="DC226" s="199"/>
      <c r="DD226" s="199"/>
      <c r="DE226" s="199"/>
      <c r="DF226" s="199"/>
      <c r="DG226" s="199"/>
      <c r="DH226" s="199"/>
      <c r="DI226" s="199"/>
      <c r="DJ226" s="199"/>
      <c r="DK226" s="199"/>
      <c r="DL226" s="199"/>
      <c r="DM226" s="199"/>
      <c r="DN226" s="199"/>
      <c r="DO226" s="199"/>
      <c r="DP226" s="199"/>
      <c r="DQ226" s="199"/>
      <c r="DR226" s="199"/>
      <c r="DS226" s="199"/>
      <c r="DT226" s="199"/>
      <c r="DU226" s="199"/>
      <c r="DV226" s="199"/>
      <c r="DW226" s="199"/>
      <c r="DX226" s="199"/>
      <c r="DY226" s="199"/>
      <c r="DZ226" s="199"/>
      <c r="EA226" s="199"/>
      <c r="EB226" s="199"/>
      <c r="EC226" s="199"/>
      <c r="ED226" s="199"/>
      <c r="EE226" s="199"/>
      <c r="EF226" s="199"/>
      <c r="EG226" s="199"/>
      <c r="EH226" s="199"/>
      <c r="EI226" s="199"/>
      <c r="EJ226" s="199"/>
      <c r="EK226" s="199"/>
      <c r="EL226" s="199"/>
      <c r="EM226" s="199"/>
      <c r="EN226" s="199"/>
      <c r="EO226" s="199"/>
      <c r="EP226" s="199"/>
      <c r="EQ226" s="199"/>
      <c r="ER226" s="199"/>
      <c r="ES226" s="199"/>
      <c r="ET226" s="199"/>
      <c r="EU226" s="199"/>
      <c r="EV226" s="199"/>
      <c r="EW226" s="199"/>
      <c r="EX226" s="199"/>
      <c r="EY226" s="199"/>
      <c r="EZ226" s="199"/>
      <c r="FA226" s="199"/>
      <c r="FB226" s="199"/>
      <c r="FC226" s="199"/>
      <c r="FD226" s="199"/>
      <c r="FE226" s="199"/>
      <c r="FF226" s="199"/>
      <c r="FG226" s="199"/>
      <c r="FH226" s="199"/>
      <c r="FI226" s="199"/>
      <c r="FJ226" s="199"/>
      <c r="FK226" s="199"/>
      <c r="FL226" s="199"/>
      <c r="FM226" s="199"/>
      <c r="FN226" s="199"/>
      <c r="FO226" s="199"/>
      <c r="FP226" s="199"/>
      <c r="FQ226" s="199"/>
      <c r="FR226" s="199"/>
      <c r="FS226" s="199"/>
      <c r="FT226" s="199"/>
      <c r="FU226" s="199"/>
      <c r="FV226" s="199"/>
      <c r="FW226" s="199"/>
      <c r="FX226" s="199"/>
      <c r="FY226" s="199"/>
      <c r="FZ226" s="199"/>
      <c r="GA226" s="199"/>
      <c r="GB226" s="199"/>
      <c r="GC226" s="199"/>
      <c r="GD226" s="199"/>
      <c r="GE226" s="199"/>
      <c r="GF226" s="199"/>
      <c r="GG226" s="199"/>
      <c r="GH226" s="199"/>
      <c r="GI226" s="199"/>
      <c r="GJ226" s="199"/>
      <c r="GK226" s="199"/>
      <c r="GL226" s="199"/>
      <c r="GM226" s="199"/>
      <c r="GN226" s="199"/>
      <c r="GO226" s="199"/>
      <c r="GP226" s="199"/>
      <c r="GQ226" s="199"/>
      <c r="GR226" s="199"/>
      <c r="GS226" s="199"/>
      <c r="GT226" s="199"/>
      <c r="GU226" s="199"/>
      <c r="GV226" s="199"/>
      <c r="GW226" s="199"/>
      <c r="GX226" s="199"/>
      <c r="GY226" s="199"/>
      <c r="GZ226" s="199"/>
      <c r="HA226" s="199"/>
      <c r="HB226" s="199"/>
      <c r="HC226" s="199"/>
      <c r="HD226" s="199"/>
      <c r="HE226" s="199"/>
      <c r="HF226" s="199"/>
      <c r="HG226" s="199"/>
      <c r="HH226" s="199"/>
      <c r="HI226" s="199"/>
      <c r="HJ226" s="199"/>
      <c r="HK226" s="199"/>
      <c r="HL226" s="199"/>
      <c r="HM226" s="199"/>
      <c r="HN226" s="199"/>
      <c r="HO226" s="199"/>
      <c r="HP226" s="199"/>
      <c r="HQ226" s="199"/>
      <c r="HR226" s="199"/>
      <c r="HS226" s="199"/>
      <c r="HT226" s="199"/>
      <c r="HU226" s="199"/>
      <c r="HV226" s="199"/>
      <c r="HW226" s="199"/>
      <c r="HX226" s="199"/>
      <c r="HY226" s="199"/>
      <c r="HZ226" s="199"/>
      <c r="IA226" s="199"/>
      <c r="IB226" s="199"/>
      <c r="IC226" s="199"/>
      <c r="ID226" s="199"/>
      <c r="IE226" s="199"/>
      <c r="IF226" s="199"/>
      <c r="IG226" s="199"/>
      <c r="IH226" s="199"/>
      <c r="II226" s="199"/>
      <c r="IJ226" s="199"/>
      <c r="IK226" s="199"/>
      <c r="IL226" s="199"/>
      <c r="IM226" s="199"/>
      <c r="IN226" s="199"/>
      <c r="IO226" s="199"/>
      <c r="IP226" s="199"/>
      <c r="IQ226" s="199"/>
      <c r="IR226" s="199"/>
      <c r="IS226" s="199"/>
      <c r="IT226" s="199"/>
    </row>
    <row r="227" spans="1:254" ht="15.75" x14ac:dyDescent="0.25">
      <c r="A227" s="230" t="s">
        <v>366</v>
      </c>
      <c r="B227" s="211" t="s">
        <v>475</v>
      </c>
      <c r="C227" s="226" t="s">
        <v>281</v>
      </c>
      <c r="D227" s="226"/>
      <c r="E227" s="226"/>
      <c r="F227" s="226"/>
      <c r="G227" s="227">
        <f>SUM(G228+G240)</f>
        <v>93573.89</v>
      </c>
    </row>
    <row r="228" spans="1:254" s="199" customFormat="1" ht="14.25" x14ac:dyDescent="0.2">
      <c r="A228" s="204" t="s">
        <v>367</v>
      </c>
      <c r="B228" s="187" t="s">
        <v>475</v>
      </c>
      <c r="C228" s="183" t="s">
        <v>281</v>
      </c>
      <c r="D228" s="183" t="s">
        <v>200</v>
      </c>
      <c r="E228" s="183"/>
      <c r="F228" s="183"/>
      <c r="G228" s="184">
        <f>SUM(G233+G229+G231)</f>
        <v>38039.19</v>
      </c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7"/>
      <c r="BQ228" s="167"/>
      <c r="BR228" s="167"/>
      <c r="BS228" s="167"/>
      <c r="BT228" s="167"/>
      <c r="BU228" s="167"/>
      <c r="BV228" s="167"/>
      <c r="BW228" s="167"/>
      <c r="BX228" s="167"/>
      <c r="BY228" s="167"/>
      <c r="BZ228" s="167"/>
      <c r="CA228" s="167"/>
      <c r="CB228" s="167"/>
      <c r="CC228" s="167"/>
      <c r="CD228" s="167"/>
      <c r="CE228" s="167"/>
      <c r="CF228" s="167"/>
      <c r="CG228" s="167"/>
      <c r="CH228" s="167"/>
      <c r="CI228" s="167"/>
      <c r="CJ228" s="167"/>
      <c r="CK228" s="167"/>
      <c r="CL228" s="167"/>
      <c r="CM228" s="167"/>
      <c r="CN228" s="167"/>
      <c r="CO228" s="167"/>
      <c r="CP228" s="167"/>
      <c r="CQ228" s="167"/>
      <c r="CR228" s="167"/>
      <c r="CS228" s="167"/>
      <c r="CT228" s="167"/>
      <c r="CU228" s="167"/>
      <c r="CV228" s="167"/>
      <c r="CW228" s="167"/>
      <c r="CX228" s="167"/>
      <c r="CY228" s="167"/>
      <c r="CZ228" s="167"/>
      <c r="DA228" s="167"/>
      <c r="DB228" s="167"/>
      <c r="DC228" s="167"/>
      <c r="DD228" s="167"/>
      <c r="DE228" s="167"/>
      <c r="DF228" s="167"/>
      <c r="DG228" s="167"/>
      <c r="DH228" s="167"/>
      <c r="DI228" s="167"/>
      <c r="DJ228" s="167"/>
      <c r="DK228" s="167"/>
      <c r="DL228" s="167"/>
      <c r="DM228" s="167"/>
      <c r="DN228" s="167"/>
      <c r="DO228" s="167"/>
      <c r="DP228" s="167"/>
      <c r="DQ228" s="167"/>
      <c r="DR228" s="167"/>
      <c r="DS228" s="167"/>
      <c r="DT228" s="167"/>
      <c r="DU228" s="167"/>
      <c r="DV228" s="167"/>
      <c r="DW228" s="167"/>
      <c r="DX228" s="167"/>
      <c r="DY228" s="167"/>
      <c r="DZ228" s="167"/>
      <c r="EA228" s="167"/>
      <c r="EB228" s="167"/>
      <c r="EC228" s="167"/>
      <c r="ED228" s="167"/>
      <c r="EE228" s="167"/>
      <c r="EF228" s="167"/>
      <c r="EG228" s="167"/>
      <c r="EH228" s="167"/>
      <c r="EI228" s="167"/>
      <c r="EJ228" s="167"/>
      <c r="EK228" s="167"/>
      <c r="EL228" s="167"/>
      <c r="EM228" s="167"/>
      <c r="EN228" s="167"/>
      <c r="EO228" s="167"/>
      <c r="EP228" s="167"/>
      <c r="EQ228" s="167"/>
      <c r="ER228" s="167"/>
      <c r="ES228" s="167"/>
      <c r="ET228" s="167"/>
      <c r="EU228" s="167"/>
      <c r="EV228" s="167"/>
      <c r="EW228" s="167"/>
      <c r="EX228" s="167"/>
      <c r="EY228" s="167"/>
      <c r="EZ228" s="167"/>
      <c r="FA228" s="167"/>
      <c r="FB228" s="167"/>
      <c r="FC228" s="167"/>
      <c r="FD228" s="167"/>
      <c r="FE228" s="167"/>
      <c r="FF228" s="167"/>
      <c r="FG228" s="167"/>
      <c r="FH228" s="167"/>
      <c r="FI228" s="167"/>
      <c r="FJ228" s="167"/>
      <c r="FK228" s="167"/>
      <c r="FL228" s="167"/>
      <c r="FM228" s="167"/>
      <c r="FN228" s="167"/>
      <c r="FO228" s="167"/>
      <c r="FP228" s="167"/>
      <c r="FQ228" s="167"/>
      <c r="FR228" s="167"/>
      <c r="FS228" s="167"/>
      <c r="FT228" s="167"/>
      <c r="FU228" s="167"/>
      <c r="FV228" s="167"/>
      <c r="FW228" s="167"/>
      <c r="FX228" s="167"/>
      <c r="FY228" s="167"/>
      <c r="FZ228" s="167"/>
      <c r="GA228" s="167"/>
      <c r="GB228" s="167"/>
      <c r="GC228" s="167"/>
      <c r="GD228" s="167"/>
      <c r="GE228" s="167"/>
      <c r="GF228" s="167"/>
      <c r="GG228" s="167"/>
      <c r="GH228" s="167"/>
      <c r="GI228" s="167"/>
      <c r="GJ228" s="167"/>
      <c r="GK228" s="167"/>
      <c r="GL228" s="167"/>
      <c r="GM228" s="167"/>
      <c r="GN228" s="167"/>
      <c r="GO228" s="167"/>
      <c r="GP228" s="167"/>
      <c r="GQ228" s="167"/>
      <c r="GR228" s="167"/>
      <c r="GS228" s="167"/>
      <c r="GT228" s="167"/>
      <c r="GU228" s="167"/>
      <c r="GV228" s="167"/>
      <c r="GW228" s="167"/>
      <c r="GX228" s="167"/>
      <c r="GY228" s="167"/>
      <c r="GZ228" s="167"/>
      <c r="HA228" s="167"/>
      <c r="HB228" s="167"/>
      <c r="HC228" s="167"/>
      <c r="HD228" s="167"/>
      <c r="HE228" s="167"/>
      <c r="HF228" s="167"/>
      <c r="HG228" s="167"/>
      <c r="HH228" s="167"/>
      <c r="HI228" s="167"/>
      <c r="HJ228" s="167"/>
      <c r="HK228" s="167"/>
      <c r="HL228" s="167"/>
      <c r="HM228" s="167"/>
      <c r="HN228" s="167"/>
      <c r="HO228" s="167"/>
      <c r="HP228" s="167"/>
      <c r="HQ228" s="167"/>
      <c r="HR228" s="167"/>
      <c r="HS228" s="167"/>
      <c r="HT228" s="167"/>
      <c r="HU228" s="167"/>
      <c r="HV228" s="167"/>
      <c r="HW228" s="167"/>
      <c r="HX228" s="167"/>
      <c r="HY228" s="167"/>
      <c r="HZ228" s="167"/>
      <c r="IA228" s="167"/>
      <c r="IB228" s="167"/>
      <c r="IC228" s="167"/>
      <c r="ID228" s="167"/>
      <c r="IE228" s="167"/>
      <c r="IF228" s="167"/>
      <c r="IG228" s="167"/>
      <c r="IH228" s="167"/>
      <c r="II228" s="167"/>
      <c r="IJ228" s="167"/>
      <c r="IK228" s="167"/>
      <c r="IL228" s="167"/>
      <c r="IM228" s="167"/>
      <c r="IN228" s="167"/>
      <c r="IO228" s="167"/>
      <c r="IP228" s="167"/>
      <c r="IQ228" s="167"/>
      <c r="IR228" s="167"/>
      <c r="IS228" s="167"/>
      <c r="IT228" s="167"/>
    </row>
    <row r="229" spans="1:254" s="158" customFormat="1" ht="13.5" x14ac:dyDescent="0.25">
      <c r="A229" s="190" t="s">
        <v>368</v>
      </c>
      <c r="B229" s="192" t="s">
        <v>475</v>
      </c>
      <c r="C229" s="205" t="s">
        <v>281</v>
      </c>
      <c r="D229" s="205" t="s">
        <v>200</v>
      </c>
      <c r="E229" s="205"/>
      <c r="F229" s="205"/>
      <c r="G229" s="193">
        <f>SUM(G230)</f>
        <v>117.19</v>
      </c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199"/>
      <c r="CY229" s="199"/>
      <c r="CZ229" s="199"/>
      <c r="DA229" s="199"/>
      <c r="DB229" s="199"/>
      <c r="DC229" s="199"/>
      <c r="DD229" s="199"/>
      <c r="DE229" s="199"/>
      <c r="DF229" s="199"/>
      <c r="DG229" s="199"/>
      <c r="DH229" s="199"/>
      <c r="DI229" s="199"/>
      <c r="DJ229" s="199"/>
      <c r="DK229" s="199"/>
      <c r="DL229" s="199"/>
      <c r="DM229" s="199"/>
      <c r="DN229" s="199"/>
      <c r="DO229" s="199"/>
      <c r="DP229" s="199"/>
      <c r="DQ229" s="199"/>
      <c r="DR229" s="199"/>
      <c r="DS229" s="199"/>
      <c r="DT229" s="199"/>
      <c r="DU229" s="199"/>
      <c r="DV229" s="199"/>
      <c r="DW229" s="199"/>
      <c r="DX229" s="199"/>
      <c r="DY229" s="199"/>
      <c r="DZ229" s="199"/>
      <c r="EA229" s="199"/>
      <c r="EB229" s="199"/>
      <c r="EC229" s="199"/>
      <c r="ED229" s="199"/>
      <c r="EE229" s="199"/>
      <c r="EF229" s="199"/>
      <c r="EG229" s="199"/>
      <c r="EH229" s="199"/>
      <c r="EI229" s="199"/>
      <c r="EJ229" s="199"/>
      <c r="EK229" s="199"/>
      <c r="EL229" s="199"/>
      <c r="EM229" s="199"/>
      <c r="EN229" s="199"/>
      <c r="EO229" s="199"/>
      <c r="EP229" s="199"/>
      <c r="EQ229" s="199"/>
      <c r="ER229" s="199"/>
      <c r="ES229" s="199"/>
      <c r="ET229" s="199"/>
      <c r="EU229" s="199"/>
      <c r="EV229" s="199"/>
      <c r="EW229" s="199"/>
      <c r="EX229" s="199"/>
      <c r="EY229" s="199"/>
      <c r="EZ229" s="199"/>
      <c r="FA229" s="199"/>
      <c r="FB229" s="199"/>
      <c r="FC229" s="199"/>
      <c r="FD229" s="199"/>
      <c r="FE229" s="199"/>
      <c r="FF229" s="199"/>
      <c r="FG229" s="199"/>
      <c r="FH229" s="199"/>
      <c r="FI229" s="199"/>
      <c r="FJ229" s="199"/>
      <c r="FK229" s="199"/>
      <c r="FL229" s="199"/>
      <c r="FM229" s="199"/>
      <c r="FN229" s="199"/>
      <c r="FO229" s="199"/>
      <c r="FP229" s="199"/>
      <c r="FQ229" s="199"/>
      <c r="FR229" s="199"/>
      <c r="FS229" s="199"/>
      <c r="FT229" s="199"/>
      <c r="FU229" s="199"/>
      <c r="FV229" s="199"/>
      <c r="FW229" s="199"/>
      <c r="FX229" s="199"/>
      <c r="FY229" s="199"/>
      <c r="FZ229" s="199"/>
      <c r="GA229" s="199"/>
      <c r="GB229" s="199"/>
      <c r="GC229" s="199"/>
      <c r="GD229" s="199"/>
      <c r="GE229" s="199"/>
      <c r="GF229" s="199"/>
      <c r="GG229" s="199"/>
      <c r="GH229" s="199"/>
      <c r="GI229" s="199"/>
      <c r="GJ229" s="199"/>
      <c r="GK229" s="199"/>
      <c r="GL229" s="199"/>
      <c r="GM229" s="199"/>
      <c r="GN229" s="199"/>
      <c r="GO229" s="199"/>
      <c r="GP229" s="199"/>
      <c r="GQ229" s="199"/>
      <c r="GR229" s="199"/>
      <c r="GS229" s="199"/>
      <c r="GT229" s="199"/>
      <c r="GU229" s="199"/>
      <c r="GV229" s="199"/>
      <c r="GW229" s="199"/>
      <c r="GX229" s="199"/>
      <c r="GY229" s="199"/>
      <c r="GZ229" s="199"/>
      <c r="HA229" s="199"/>
      <c r="HB229" s="199"/>
      <c r="HC229" s="199"/>
      <c r="HD229" s="199"/>
      <c r="HE229" s="199"/>
      <c r="HF229" s="199"/>
      <c r="HG229" s="199"/>
      <c r="HH229" s="199"/>
      <c r="HI229" s="199"/>
      <c r="HJ229" s="199"/>
      <c r="HK229" s="199"/>
      <c r="HL229" s="199"/>
      <c r="HM229" s="199"/>
      <c r="HN229" s="199"/>
      <c r="HO229" s="199"/>
      <c r="HP229" s="199"/>
      <c r="HQ229" s="199"/>
      <c r="HR229" s="199"/>
      <c r="HS229" s="199"/>
      <c r="HT229" s="199"/>
      <c r="HU229" s="199"/>
      <c r="HV229" s="199"/>
      <c r="HW229" s="199"/>
      <c r="HX229" s="199"/>
      <c r="HY229" s="199"/>
      <c r="HZ229" s="199"/>
      <c r="IA229" s="199"/>
      <c r="IB229" s="199"/>
      <c r="IC229" s="199"/>
      <c r="ID229" s="199"/>
      <c r="IE229" s="199"/>
      <c r="IF229" s="199"/>
      <c r="IG229" s="199"/>
      <c r="IH229" s="199"/>
      <c r="II229" s="199"/>
      <c r="IJ229" s="199"/>
      <c r="IK229" s="199"/>
      <c r="IL229" s="199"/>
      <c r="IM229" s="199"/>
      <c r="IN229" s="199"/>
      <c r="IO229" s="199"/>
      <c r="IP229" s="199"/>
      <c r="IQ229" s="199"/>
      <c r="IR229" s="199"/>
      <c r="IS229" s="199"/>
      <c r="IT229" s="199"/>
    </row>
    <row r="230" spans="1:254" s="158" customFormat="1" ht="25.5" x14ac:dyDescent="0.2">
      <c r="A230" s="195" t="s">
        <v>277</v>
      </c>
      <c r="B230" s="197" t="s">
        <v>475</v>
      </c>
      <c r="C230" s="207" t="s">
        <v>281</v>
      </c>
      <c r="D230" s="207" t="s">
        <v>200</v>
      </c>
      <c r="E230" s="207" t="s">
        <v>369</v>
      </c>
      <c r="F230" s="207" t="s">
        <v>278</v>
      </c>
      <c r="G230" s="198">
        <v>117.19</v>
      </c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7"/>
      <c r="BQ230" s="167"/>
      <c r="BR230" s="167"/>
      <c r="BS230" s="167"/>
      <c r="BT230" s="167"/>
      <c r="BU230" s="167"/>
      <c r="BV230" s="167"/>
      <c r="BW230" s="167"/>
      <c r="BX230" s="167"/>
      <c r="BY230" s="167"/>
      <c r="BZ230" s="167"/>
      <c r="CA230" s="167"/>
      <c r="CB230" s="167"/>
      <c r="CC230" s="167"/>
      <c r="CD230" s="167"/>
      <c r="CE230" s="167"/>
      <c r="CF230" s="167"/>
      <c r="CG230" s="167"/>
      <c r="CH230" s="167"/>
      <c r="CI230" s="167"/>
      <c r="CJ230" s="167"/>
      <c r="CK230" s="167"/>
      <c r="CL230" s="167"/>
      <c r="CM230" s="167"/>
      <c r="CN230" s="167"/>
      <c r="CO230" s="167"/>
      <c r="CP230" s="167"/>
      <c r="CQ230" s="167"/>
      <c r="CR230" s="167"/>
      <c r="CS230" s="167"/>
      <c r="CT230" s="167"/>
      <c r="CU230" s="167"/>
      <c r="CV230" s="167"/>
      <c r="CW230" s="167"/>
      <c r="CX230" s="167"/>
      <c r="CY230" s="167"/>
      <c r="CZ230" s="167"/>
      <c r="DA230" s="167"/>
      <c r="DB230" s="167"/>
      <c r="DC230" s="167"/>
      <c r="DD230" s="167"/>
      <c r="DE230" s="167"/>
      <c r="DF230" s="167"/>
      <c r="DG230" s="167"/>
      <c r="DH230" s="167"/>
      <c r="DI230" s="167"/>
      <c r="DJ230" s="167"/>
      <c r="DK230" s="167"/>
      <c r="DL230" s="167"/>
      <c r="DM230" s="167"/>
      <c r="DN230" s="167"/>
      <c r="DO230" s="167"/>
      <c r="DP230" s="167"/>
      <c r="DQ230" s="167"/>
      <c r="DR230" s="167"/>
      <c r="DS230" s="167"/>
      <c r="DT230" s="167"/>
      <c r="DU230" s="167"/>
      <c r="DV230" s="167"/>
      <c r="DW230" s="167"/>
      <c r="DX230" s="167"/>
      <c r="DY230" s="167"/>
      <c r="DZ230" s="167"/>
      <c r="EA230" s="167"/>
      <c r="EB230" s="167"/>
      <c r="EC230" s="167"/>
      <c r="ED230" s="167"/>
      <c r="EE230" s="167"/>
      <c r="EF230" s="167"/>
      <c r="EG230" s="167"/>
      <c r="EH230" s="167"/>
      <c r="EI230" s="167"/>
      <c r="EJ230" s="167"/>
      <c r="EK230" s="167"/>
      <c r="EL230" s="167"/>
      <c r="EM230" s="167"/>
      <c r="EN230" s="167"/>
      <c r="EO230" s="167"/>
      <c r="EP230" s="167"/>
      <c r="EQ230" s="167"/>
      <c r="ER230" s="167"/>
      <c r="ES230" s="167"/>
      <c r="ET230" s="167"/>
      <c r="EU230" s="167"/>
      <c r="EV230" s="167"/>
      <c r="EW230" s="167"/>
      <c r="EX230" s="167"/>
      <c r="EY230" s="167"/>
      <c r="EZ230" s="167"/>
      <c r="FA230" s="167"/>
      <c r="FB230" s="167"/>
      <c r="FC230" s="167"/>
      <c r="FD230" s="167"/>
      <c r="FE230" s="167"/>
      <c r="FF230" s="167"/>
      <c r="FG230" s="167"/>
      <c r="FH230" s="167"/>
      <c r="FI230" s="167"/>
      <c r="FJ230" s="167"/>
      <c r="FK230" s="167"/>
      <c r="FL230" s="167"/>
      <c r="FM230" s="167"/>
      <c r="FN230" s="167"/>
      <c r="FO230" s="167"/>
      <c r="FP230" s="167"/>
      <c r="FQ230" s="167"/>
      <c r="FR230" s="167"/>
      <c r="FS230" s="167"/>
      <c r="FT230" s="167"/>
      <c r="FU230" s="167"/>
      <c r="FV230" s="167"/>
      <c r="FW230" s="167"/>
      <c r="FX230" s="167"/>
      <c r="FY230" s="167"/>
      <c r="FZ230" s="167"/>
      <c r="GA230" s="167"/>
      <c r="GB230" s="167"/>
      <c r="GC230" s="167"/>
      <c r="GD230" s="167"/>
      <c r="GE230" s="167"/>
      <c r="GF230" s="167"/>
      <c r="GG230" s="167"/>
      <c r="GH230" s="167"/>
      <c r="GI230" s="167"/>
      <c r="GJ230" s="167"/>
      <c r="GK230" s="167"/>
      <c r="GL230" s="167"/>
      <c r="GM230" s="167"/>
      <c r="GN230" s="167"/>
      <c r="GO230" s="167"/>
      <c r="GP230" s="167"/>
      <c r="GQ230" s="167"/>
      <c r="GR230" s="167"/>
      <c r="GS230" s="167"/>
      <c r="GT230" s="167"/>
      <c r="GU230" s="167"/>
      <c r="GV230" s="167"/>
      <c r="GW230" s="167"/>
      <c r="GX230" s="167"/>
      <c r="GY230" s="167"/>
      <c r="GZ230" s="167"/>
      <c r="HA230" s="167"/>
      <c r="HB230" s="167"/>
      <c r="HC230" s="167"/>
      <c r="HD230" s="167"/>
      <c r="HE230" s="167"/>
      <c r="HF230" s="167"/>
      <c r="HG230" s="167"/>
      <c r="HH230" s="167"/>
      <c r="HI230" s="167"/>
      <c r="HJ230" s="167"/>
      <c r="HK230" s="167"/>
      <c r="HL230" s="167"/>
      <c r="HM230" s="167"/>
      <c r="HN230" s="167"/>
      <c r="HO230" s="167"/>
      <c r="HP230" s="167"/>
      <c r="HQ230" s="167"/>
      <c r="HR230" s="167"/>
      <c r="HS230" s="167"/>
      <c r="HT230" s="167"/>
      <c r="HU230" s="167"/>
      <c r="HV230" s="167"/>
      <c r="HW230" s="167"/>
      <c r="HX230" s="167"/>
      <c r="HY230" s="167"/>
      <c r="HZ230" s="167"/>
      <c r="IA230" s="167"/>
      <c r="IB230" s="167"/>
      <c r="IC230" s="167"/>
      <c r="ID230" s="167"/>
      <c r="IE230" s="167"/>
      <c r="IF230" s="167"/>
      <c r="IG230" s="167"/>
      <c r="IH230" s="167"/>
      <c r="II230" s="167"/>
      <c r="IJ230" s="167"/>
      <c r="IK230" s="167"/>
      <c r="IL230" s="167"/>
      <c r="IM230" s="167"/>
      <c r="IN230" s="167"/>
      <c r="IO230" s="167"/>
      <c r="IP230" s="167"/>
      <c r="IQ230" s="167"/>
      <c r="IR230" s="167"/>
      <c r="IS230" s="167"/>
      <c r="IT230" s="167"/>
    </row>
    <row r="231" spans="1:254" s="158" customFormat="1" ht="40.5" x14ac:dyDescent="0.25">
      <c r="A231" s="190" t="s">
        <v>486</v>
      </c>
      <c r="B231" s="192" t="s">
        <v>475</v>
      </c>
      <c r="C231" s="205" t="s">
        <v>281</v>
      </c>
      <c r="D231" s="205" t="s">
        <v>200</v>
      </c>
      <c r="E231" s="205" t="s">
        <v>260</v>
      </c>
      <c r="F231" s="205"/>
      <c r="G231" s="193">
        <f>SUM(G232)</f>
        <v>206</v>
      </c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7"/>
      <c r="BU231" s="167"/>
      <c r="BV231" s="167"/>
      <c r="BW231" s="167"/>
      <c r="BX231" s="167"/>
      <c r="BY231" s="167"/>
      <c r="BZ231" s="167"/>
      <c r="CA231" s="167"/>
      <c r="CB231" s="167"/>
      <c r="CC231" s="167"/>
      <c r="CD231" s="167"/>
      <c r="CE231" s="167"/>
      <c r="CF231" s="167"/>
      <c r="CG231" s="167"/>
      <c r="CH231" s="167"/>
      <c r="CI231" s="167"/>
      <c r="CJ231" s="167"/>
      <c r="CK231" s="167"/>
      <c r="CL231" s="167"/>
      <c r="CM231" s="167"/>
      <c r="CN231" s="167"/>
      <c r="CO231" s="167"/>
      <c r="CP231" s="167"/>
      <c r="CQ231" s="167"/>
      <c r="CR231" s="167"/>
      <c r="CS231" s="167"/>
      <c r="CT231" s="167"/>
      <c r="CU231" s="167"/>
      <c r="CV231" s="167"/>
      <c r="CW231" s="167"/>
      <c r="CX231" s="167"/>
      <c r="CY231" s="167"/>
      <c r="CZ231" s="167"/>
      <c r="DA231" s="167"/>
      <c r="DB231" s="167"/>
      <c r="DC231" s="167"/>
      <c r="DD231" s="167"/>
      <c r="DE231" s="167"/>
      <c r="DF231" s="167"/>
      <c r="DG231" s="167"/>
      <c r="DH231" s="167"/>
      <c r="DI231" s="167"/>
      <c r="DJ231" s="167"/>
      <c r="DK231" s="167"/>
      <c r="DL231" s="167"/>
      <c r="DM231" s="167"/>
      <c r="DN231" s="167"/>
      <c r="DO231" s="167"/>
      <c r="DP231" s="167"/>
      <c r="DQ231" s="167"/>
      <c r="DR231" s="167"/>
      <c r="DS231" s="167"/>
      <c r="DT231" s="167"/>
      <c r="DU231" s="167"/>
      <c r="DV231" s="167"/>
      <c r="DW231" s="167"/>
      <c r="DX231" s="167"/>
      <c r="DY231" s="167"/>
      <c r="DZ231" s="167"/>
      <c r="EA231" s="167"/>
      <c r="EB231" s="167"/>
      <c r="EC231" s="167"/>
      <c r="ED231" s="167"/>
      <c r="EE231" s="167"/>
      <c r="EF231" s="167"/>
      <c r="EG231" s="167"/>
      <c r="EH231" s="167"/>
      <c r="EI231" s="167"/>
      <c r="EJ231" s="167"/>
      <c r="EK231" s="167"/>
      <c r="EL231" s="167"/>
      <c r="EM231" s="167"/>
      <c r="EN231" s="167"/>
      <c r="EO231" s="167"/>
      <c r="EP231" s="167"/>
      <c r="EQ231" s="167"/>
      <c r="ER231" s="167"/>
      <c r="ES231" s="167"/>
      <c r="ET231" s="167"/>
      <c r="EU231" s="167"/>
      <c r="EV231" s="167"/>
      <c r="EW231" s="167"/>
      <c r="EX231" s="167"/>
      <c r="EY231" s="167"/>
      <c r="EZ231" s="167"/>
      <c r="FA231" s="167"/>
      <c r="FB231" s="167"/>
      <c r="FC231" s="167"/>
      <c r="FD231" s="167"/>
      <c r="FE231" s="167"/>
      <c r="FF231" s="167"/>
      <c r="FG231" s="167"/>
      <c r="FH231" s="167"/>
      <c r="FI231" s="167"/>
      <c r="FJ231" s="167"/>
      <c r="FK231" s="167"/>
      <c r="FL231" s="167"/>
      <c r="FM231" s="167"/>
      <c r="FN231" s="167"/>
      <c r="FO231" s="167"/>
      <c r="FP231" s="167"/>
      <c r="FQ231" s="167"/>
      <c r="FR231" s="167"/>
      <c r="FS231" s="167"/>
      <c r="FT231" s="167"/>
      <c r="FU231" s="167"/>
      <c r="FV231" s="167"/>
      <c r="FW231" s="167"/>
      <c r="FX231" s="167"/>
      <c r="FY231" s="167"/>
      <c r="FZ231" s="167"/>
      <c r="GA231" s="167"/>
      <c r="GB231" s="167"/>
      <c r="GC231" s="167"/>
      <c r="GD231" s="167"/>
      <c r="GE231" s="167"/>
      <c r="GF231" s="167"/>
      <c r="GG231" s="167"/>
      <c r="GH231" s="167"/>
      <c r="GI231" s="167"/>
      <c r="GJ231" s="167"/>
      <c r="GK231" s="167"/>
      <c r="GL231" s="167"/>
      <c r="GM231" s="167"/>
      <c r="GN231" s="167"/>
      <c r="GO231" s="167"/>
      <c r="GP231" s="167"/>
      <c r="GQ231" s="167"/>
      <c r="GR231" s="167"/>
      <c r="GS231" s="167"/>
      <c r="GT231" s="167"/>
      <c r="GU231" s="167"/>
      <c r="GV231" s="167"/>
      <c r="GW231" s="167"/>
      <c r="GX231" s="167"/>
      <c r="GY231" s="167"/>
      <c r="GZ231" s="167"/>
      <c r="HA231" s="167"/>
      <c r="HB231" s="167"/>
      <c r="HC231" s="167"/>
      <c r="HD231" s="167"/>
      <c r="HE231" s="167"/>
      <c r="HF231" s="167"/>
      <c r="HG231" s="167"/>
      <c r="HH231" s="167"/>
      <c r="HI231" s="167"/>
      <c r="HJ231" s="167"/>
      <c r="HK231" s="167"/>
      <c r="HL231" s="167"/>
      <c r="HM231" s="167"/>
      <c r="HN231" s="167"/>
      <c r="HO231" s="167"/>
      <c r="HP231" s="167"/>
      <c r="HQ231" s="167"/>
      <c r="HR231" s="167"/>
      <c r="HS231" s="167"/>
      <c r="HT231" s="167"/>
      <c r="HU231" s="167"/>
      <c r="HV231" s="167"/>
      <c r="HW231" s="167"/>
      <c r="HX231" s="167"/>
      <c r="HY231" s="167"/>
      <c r="HZ231" s="167"/>
      <c r="IA231" s="167"/>
      <c r="IB231" s="167"/>
      <c r="IC231" s="167"/>
      <c r="ID231" s="167"/>
      <c r="IE231" s="167"/>
      <c r="IF231" s="167"/>
      <c r="IG231" s="167"/>
      <c r="IH231" s="167"/>
      <c r="II231" s="167"/>
      <c r="IJ231" s="167"/>
      <c r="IK231" s="167"/>
      <c r="IL231" s="167"/>
      <c r="IM231" s="167"/>
      <c r="IN231" s="167"/>
      <c r="IO231" s="167"/>
      <c r="IP231" s="167"/>
      <c r="IQ231" s="167"/>
      <c r="IR231" s="167"/>
      <c r="IS231" s="167"/>
      <c r="IT231" s="167"/>
    </row>
    <row r="232" spans="1:254" s="158" customFormat="1" ht="25.5" x14ac:dyDescent="0.2">
      <c r="A232" s="195" t="s">
        <v>277</v>
      </c>
      <c r="B232" s="197" t="s">
        <v>475</v>
      </c>
      <c r="C232" s="207" t="s">
        <v>281</v>
      </c>
      <c r="D232" s="207" t="s">
        <v>200</v>
      </c>
      <c r="E232" s="207" t="s">
        <v>260</v>
      </c>
      <c r="F232" s="207" t="s">
        <v>278</v>
      </c>
      <c r="G232" s="198">
        <v>206</v>
      </c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  <c r="BX232" s="167"/>
      <c r="BY232" s="167"/>
      <c r="BZ232" s="167"/>
      <c r="CA232" s="167"/>
      <c r="CB232" s="167"/>
      <c r="CC232" s="167"/>
      <c r="CD232" s="167"/>
      <c r="CE232" s="167"/>
      <c r="CF232" s="167"/>
      <c r="CG232" s="167"/>
      <c r="CH232" s="167"/>
      <c r="CI232" s="167"/>
      <c r="CJ232" s="167"/>
      <c r="CK232" s="167"/>
      <c r="CL232" s="167"/>
      <c r="CM232" s="167"/>
      <c r="CN232" s="167"/>
      <c r="CO232" s="167"/>
      <c r="CP232" s="167"/>
      <c r="CQ232" s="167"/>
      <c r="CR232" s="167"/>
      <c r="CS232" s="167"/>
      <c r="CT232" s="167"/>
      <c r="CU232" s="167"/>
      <c r="CV232" s="167"/>
      <c r="CW232" s="167"/>
      <c r="CX232" s="167"/>
      <c r="CY232" s="167"/>
      <c r="CZ232" s="167"/>
      <c r="DA232" s="167"/>
      <c r="DB232" s="167"/>
      <c r="DC232" s="167"/>
      <c r="DD232" s="167"/>
      <c r="DE232" s="167"/>
      <c r="DF232" s="167"/>
      <c r="DG232" s="167"/>
      <c r="DH232" s="167"/>
      <c r="DI232" s="167"/>
      <c r="DJ232" s="167"/>
      <c r="DK232" s="167"/>
      <c r="DL232" s="167"/>
      <c r="DM232" s="167"/>
      <c r="DN232" s="167"/>
      <c r="DO232" s="167"/>
      <c r="DP232" s="167"/>
      <c r="DQ232" s="167"/>
      <c r="DR232" s="167"/>
      <c r="DS232" s="167"/>
      <c r="DT232" s="167"/>
      <c r="DU232" s="167"/>
      <c r="DV232" s="167"/>
      <c r="DW232" s="167"/>
      <c r="DX232" s="167"/>
      <c r="DY232" s="167"/>
      <c r="DZ232" s="167"/>
      <c r="EA232" s="167"/>
      <c r="EB232" s="167"/>
      <c r="EC232" s="167"/>
      <c r="ED232" s="167"/>
      <c r="EE232" s="167"/>
      <c r="EF232" s="167"/>
      <c r="EG232" s="167"/>
      <c r="EH232" s="167"/>
      <c r="EI232" s="167"/>
      <c r="EJ232" s="167"/>
      <c r="EK232" s="167"/>
      <c r="EL232" s="167"/>
      <c r="EM232" s="167"/>
      <c r="EN232" s="167"/>
      <c r="EO232" s="167"/>
      <c r="EP232" s="167"/>
      <c r="EQ232" s="167"/>
      <c r="ER232" s="167"/>
      <c r="ES232" s="167"/>
      <c r="ET232" s="167"/>
      <c r="EU232" s="167"/>
      <c r="EV232" s="167"/>
      <c r="EW232" s="167"/>
      <c r="EX232" s="167"/>
      <c r="EY232" s="167"/>
      <c r="EZ232" s="167"/>
      <c r="FA232" s="167"/>
      <c r="FB232" s="167"/>
      <c r="FC232" s="167"/>
      <c r="FD232" s="167"/>
      <c r="FE232" s="167"/>
      <c r="FF232" s="167"/>
      <c r="FG232" s="167"/>
      <c r="FH232" s="167"/>
      <c r="FI232" s="167"/>
      <c r="FJ232" s="167"/>
      <c r="FK232" s="167"/>
      <c r="FL232" s="167"/>
      <c r="FM232" s="167"/>
      <c r="FN232" s="167"/>
      <c r="FO232" s="167"/>
      <c r="FP232" s="167"/>
      <c r="FQ232" s="167"/>
      <c r="FR232" s="167"/>
      <c r="FS232" s="167"/>
      <c r="FT232" s="167"/>
      <c r="FU232" s="167"/>
      <c r="FV232" s="167"/>
      <c r="FW232" s="167"/>
      <c r="FX232" s="167"/>
      <c r="FY232" s="167"/>
      <c r="FZ232" s="167"/>
      <c r="GA232" s="167"/>
      <c r="GB232" s="167"/>
      <c r="GC232" s="167"/>
      <c r="GD232" s="167"/>
      <c r="GE232" s="167"/>
      <c r="GF232" s="167"/>
      <c r="GG232" s="167"/>
      <c r="GH232" s="167"/>
      <c r="GI232" s="167"/>
      <c r="GJ232" s="167"/>
      <c r="GK232" s="167"/>
      <c r="GL232" s="167"/>
      <c r="GM232" s="167"/>
      <c r="GN232" s="167"/>
      <c r="GO232" s="167"/>
      <c r="GP232" s="167"/>
      <c r="GQ232" s="167"/>
      <c r="GR232" s="167"/>
      <c r="GS232" s="167"/>
      <c r="GT232" s="167"/>
      <c r="GU232" s="167"/>
      <c r="GV232" s="167"/>
      <c r="GW232" s="167"/>
      <c r="GX232" s="167"/>
      <c r="GY232" s="167"/>
      <c r="GZ232" s="167"/>
      <c r="HA232" s="167"/>
      <c r="HB232" s="167"/>
      <c r="HC232" s="167"/>
      <c r="HD232" s="167"/>
      <c r="HE232" s="167"/>
      <c r="HF232" s="167"/>
      <c r="HG232" s="167"/>
      <c r="HH232" s="167"/>
      <c r="HI232" s="167"/>
      <c r="HJ232" s="167"/>
      <c r="HK232" s="167"/>
      <c r="HL232" s="167"/>
      <c r="HM232" s="167"/>
      <c r="HN232" s="167"/>
      <c r="HO232" s="167"/>
      <c r="HP232" s="167"/>
      <c r="HQ232" s="167"/>
      <c r="HR232" s="167"/>
      <c r="HS232" s="167"/>
      <c r="HT232" s="167"/>
      <c r="HU232" s="167"/>
      <c r="HV232" s="167"/>
      <c r="HW232" s="167"/>
      <c r="HX232" s="167"/>
      <c r="HY232" s="167"/>
      <c r="HZ232" s="167"/>
      <c r="IA232" s="167"/>
      <c r="IB232" s="167"/>
      <c r="IC232" s="167"/>
      <c r="ID232" s="167"/>
      <c r="IE232" s="167"/>
      <c r="IF232" s="167"/>
      <c r="IG232" s="167"/>
      <c r="IH232" s="167"/>
      <c r="II232" s="167"/>
      <c r="IJ232" s="167"/>
      <c r="IK232" s="167"/>
      <c r="IL232" s="167"/>
      <c r="IM232" s="167"/>
      <c r="IN232" s="167"/>
      <c r="IO232" s="167"/>
      <c r="IP232" s="167"/>
      <c r="IQ232" s="167"/>
      <c r="IR232" s="167"/>
      <c r="IS232" s="167"/>
      <c r="IT232" s="167"/>
    </row>
    <row r="233" spans="1:254" ht="40.5" x14ac:dyDescent="0.25">
      <c r="A233" s="229" t="s">
        <v>370</v>
      </c>
      <c r="B233" s="192" t="s">
        <v>475</v>
      </c>
      <c r="C233" s="205" t="s">
        <v>281</v>
      </c>
      <c r="D233" s="205" t="s">
        <v>200</v>
      </c>
      <c r="E233" s="205" t="s">
        <v>372</v>
      </c>
      <c r="F233" s="205"/>
      <c r="G233" s="193">
        <f>SUM(G234+G236+G238)</f>
        <v>37716</v>
      </c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4"/>
      <c r="AK233" s="224"/>
      <c r="AL233" s="224"/>
      <c r="AM233" s="224"/>
      <c r="AN233" s="224"/>
      <c r="AO233" s="224"/>
      <c r="AP233" s="224"/>
      <c r="AQ233" s="224"/>
      <c r="AR233" s="224"/>
      <c r="AS233" s="224"/>
      <c r="AT233" s="224"/>
      <c r="AU233" s="224"/>
      <c r="AV233" s="224"/>
      <c r="AW233" s="224"/>
      <c r="AX233" s="224"/>
      <c r="AY233" s="224"/>
      <c r="AZ233" s="224"/>
      <c r="BA233" s="224"/>
      <c r="BB233" s="224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4"/>
      <c r="CA233" s="224"/>
      <c r="CB233" s="224"/>
      <c r="CC233" s="224"/>
      <c r="CD233" s="224"/>
      <c r="CE233" s="224"/>
      <c r="CF233" s="224"/>
      <c r="CG233" s="224"/>
      <c r="CH233" s="224"/>
      <c r="CI233" s="224"/>
      <c r="CJ233" s="224"/>
      <c r="CK233" s="224"/>
      <c r="CL233" s="224"/>
      <c r="CM233" s="224"/>
      <c r="CN233" s="224"/>
      <c r="CO233" s="224"/>
      <c r="CP233" s="224"/>
      <c r="CQ233" s="224"/>
      <c r="CR233" s="224"/>
      <c r="CS233" s="224"/>
      <c r="CT233" s="224"/>
      <c r="CU233" s="224"/>
      <c r="CV233" s="224"/>
      <c r="CW233" s="224"/>
      <c r="CX233" s="224"/>
      <c r="CY233" s="224"/>
      <c r="CZ233" s="224"/>
      <c r="DA233" s="224"/>
      <c r="DB233" s="224"/>
      <c r="DC233" s="224"/>
      <c r="DD233" s="224"/>
      <c r="DE233" s="224"/>
      <c r="DF233" s="224"/>
      <c r="DG233" s="224"/>
      <c r="DH233" s="224"/>
      <c r="DI233" s="224"/>
      <c r="DJ233" s="224"/>
      <c r="DK233" s="224"/>
      <c r="DL233" s="224"/>
      <c r="DM233" s="224"/>
      <c r="DN233" s="224"/>
      <c r="DO233" s="224"/>
      <c r="DP233" s="224"/>
      <c r="DQ233" s="224"/>
      <c r="DR233" s="224"/>
      <c r="DS233" s="224"/>
      <c r="DT233" s="224"/>
      <c r="DU233" s="224"/>
      <c r="DV233" s="224"/>
      <c r="DW233" s="224"/>
      <c r="DX233" s="224"/>
      <c r="DY233" s="224"/>
      <c r="DZ233" s="224"/>
      <c r="EA233" s="224"/>
      <c r="EB233" s="224"/>
      <c r="EC233" s="224"/>
      <c r="ED233" s="224"/>
      <c r="EE233" s="224"/>
      <c r="EF233" s="224"/>
      <c r="EG233" s="224"/>
      <c r="EH233" s="224"/>
      <c r="EI233" s="224"/>
      <c r="EJ233" s="224"/>
      <c r="EK233" s="224"/>
      <c r="EL233" s="224"/>
      <c r="EM233" s="224"/>
      <c r="EN233" s="224"/>
      <c r="EO233" s="224"/>
      <c r="EP233" s="224"/>
      <c r="EQ233" s="224"/>
      <c r="ER233" s="224"/>
      <c r="ES233" s="224"/>
      <c r="ET233" s="224"/>
      <c r="EU233" s="224"/>
      <c r="EV233" s="224"/>
      <c r="EW233" s="224"/>
      <c r="EX233" s="224"/>
      <c r="EY233" s="224"/>
      <c r="EZ233" s="224"/>
      <c r="FA233" s="224"/>
      <c r="FB233" s="224"/>
      <c r="FC233" s="224"/>
      <c r="FD233" s="224"/>
      <c r="FE233" s="224"/>
      <c r="FF233" s="224"/>
      <c r="FG233" s="224"/>
      <c r="FH233" s="224"/>
      <c r="FI233" s="224"/>
      <c r="FJ233" s="224"/>
      <c r="FK233" s="224"/>
      <c r="FL233" s="224"/>
      <c r="FM233" s="224"/>
      <c r="FN233" s="224"/>
      <c r="FO233" s="224"/>
      <c r="FP233" s="224"/>
      <c r="FQ233" s="224"/>
      <c r="FR233" s="224"/>
      <c r="FS233" s="224"/>
      <c r="FT233" s="224"/>
      <c r="FU233" s="224"/>
      <c r="FV233" s="224"/>
      <c r="FW233" s="224"/>
      <c r="FX233" s="224"/>
      <c r="FY233" s="224"/>
      <c r="FZ233" s="224"/>
      <c r="GA233" s="224"/>
      <c r="GB233" s="224"/>
      <c r="GC233" s="224"/>
      <c r="GD233" s="224"/>
      <c r="GE233" s="224"/>
      <c r="GF233" s="224"/>
      <c r="GG233" s="224"/>
      <c r="GH233" s="224"/>
      <c r="GI233" s="224"/>
      <c r="GJ233" s="224"/>
      <c r="GK233" s="224"/>
      <c r="GL233" s="224"/>
      <c r="GM233" s="224"/>
      <c r="GN233" s="224"/>
      <c r="GO233" s="224"/>
      <c r="GP233" s="224"/>
      <c r="GQ233" s="224"/>
      <c r="GR233" s="224"/>
      <c r="GS233" s="224"/>
      <c r="GT233" s="224"/>
      <c r="GU233" s="224"/>
      <c r="GV233" s="224"/>
      <c r="GW233" s="224"/>
      <c r="GX233" s="224"/>
      <c r="GY233" s="224"/>
      <c r="GZ233" s="224"/>
      <c r="HA233" s="224"/>
      <c r="HB233" s="224"/>
      <c r="HC233" s="224"/>
      <c r="HD233" s="224"/>
      <c r="HE233" s="224"/>
      <c r="HF233" s="224"/>
      <c r="HG233" s="224"/>
      <c r="HH233" s="224"/>
      <c r="HI233" s="224"/>
      <c r="HJ233" s="224"/>
      <c r="HK233" s="224"/>
      <c r="HL233" s="224"/>
      <c r="HM233" s="224"/>
      <c r="HN233" s="224"/>
      <c r="HO233" s="224"/>
      <c r="HP233" s="224"/>
      <c r="HQ233" s="224"/>
      <c r="HR233" s="224"/>
      <c r="HS233" s="224"/>
      <c r="HT233" s="224"/>
      <c r="HU233" s="224"/>
      <c r="HV233" s="224"/>
      <c r="HW233" s="224"/>
      <c r="HX233" s="224"/>
      <c r="HY233" s="224"/>
      <c r="HZ233" s="224"/>
      <c r="IA233" s="224"/>
      <c r="IB233" s="224"/>
      <c r="IC233" s="224"/>
      <c r="ID233" s="224"/>
      <c r="IE233" s="224"/>
      <c r="IF233" s="224"/>
      <c r="IG233" s="224"/>
      <c r="IH233" s="224"/>
      <c r="II233" s="224"/>
      <c r="IJ233" s="224"/>
      <c r="IK233" s="224"/>
      <c r="IL233" s="224"/>
      <c r="IM233" s="224"/>
      <c r="IN233" s="224"/>
      <c r="IO233" s="224"/>
      <c r="IP233" s="224"/>
      <c r="IQ233" s="224"/>
      <c r="IR233" s="224"/>
      <c r="IS233" s="224"/>
      <c r="IT233" s="224"/>
    </row>
    <row r="234" spans="1:254" ht="18.600000000000001" customHeight="1" x14ac:dyDescent="0.25">
      <c r="A234" s="190" t="s">
        <v>373</v>
      </c>
      <c r="B234" s="192" t="s">
        <v>475</v>
      </c>
      <c r="C234" s="205" t="s">
        <v>281</v>
      </c>
      <c r="D234" s="205" t="s">
        <v>200</v>
      </c>
      <c r="E234" s="205" t="s">
        <v>374</v>
      </c>
      <c r="F234" s="205"/>
      <c r="G234" s="193">
        <f>SUM(G235)</f>
        <v>16900</v>
      </c>
    </row>
    <row r="235" spans="1:254" s="221" customFormat="1" ht="25.5" x14ac:dyDescent="0.2">
      <c r="A235" s="195" t="s">
        <v>277</v>
      </c>
      <c r="B235" s="207" t="s">
        <v>475</v>
      </c>
      <c r="C235" s="207" t="s">
        <v>281</v>
      </c>
      <c r="D235" s="207" t="s">
        <v>200</v>
      </c>
      <c r="E235" s="207" t="s">
        <v>374</v>
      </c>
      <c r="F235" s="207" t="s">
        <v>278</v>
      </c>
      <c r="G235" s="198">
        <v>16900</v>
      </c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7"/>
      <c r="BQ235" s="167"/>
      <c r="BR235" s="167"/>
      <c r="BS235" s="167"/>
      <c r="BT235" s="167"/>
      <c r="BU235" s="167"/>
      <c r="BV235" s="167"/>
      <c r="BW235" s="167"/>
      <c r="BX235" s="167"/>
      <c r="BY235" s="167"/>
      <c r="BZ235" s="167"/>
      <c r="CA235" s="167"/>
      <c r="CB235" s="167"/>
      <c r="CC235" s="167"/>
      <c r="CD235" s="167"/>
      <c r="CE235" s="167"/>
      <c r="CF235" s="167"/>
      <c r="CG235" s="167"/>
      <c r="CH235" s="167"/>
      <c r="CI235" s="167"/>
      <c r="CJ235" s="167"/>
      <c r="CK235" s="167"/>
      <c r="CL235" s="167"/>
      <c r="CM235" s="167"/>
      <c r="CN235" s="167"/>
      <c r="CO235" s="167"/>
      <c r="CP235" s="167"/>
      <c r="CQ235" s="167"/>
      <c r="CR235" s="167"/>
      <c r="CS235" s="167"/>
      <c r="CT235" s="167"/>
      <c r="CU235" s="167"/>
      <c r="CV235" s="167"/>
      <c r="CW235" s="167"/>
      <c r="CX235" s="167"/>
      <c r="CY235" s="167"/>
      <c r="CZ235" s="167"/>
      <c r="DA235" s="167"/>
      <c r="DB235" s="167"/>
      <c r="DC235" s="167"/>
      <c r="DD235" s="167"/>
      <c r="DE235" s="167"/>
      <c r="DF235" s="167"/>
      <c r="DG235" s="167"/>
      <c r="DH235" s="167"/>
      <c r="DI235" s="167"/>
      <c r="DJ235" s="167"/>
      <c r="DK235" s="167"/>
      <c r="DL235" s="167"/>
      <c r="DM235" s="167"/>
      <c r="DN235" s="167"/>
      <c r="DO235" s="167"/>
      <c r="DP235" s="167"/>
      <c r="DQ235" s="167"/>
      <c r="DR235" s="167"/>
      <c r="DS235" s="167"/>
      <c r="DT235" s="167"/>
      <c r="DU235" s="167"/>
      <c r="DV235" s="167"/>
      <c r="DW235" s="167"/>
      <c r="DX235" s="167"/>
      <c r="DY235" s="167"/>
      <c r="DZ235" s="167"/>
      <c r="EA235" s="167"/>
      <c r="EB235" s="167"/>
      <c r="EC235" s="167"/>
      <c r="ED235" s="167"/>
      <c r="EE235" s="167"/>
      <c r="EF235" s="167"/>
      <c r="EG235" s="167"/>
      <c r="EH235" s="167"/>
      <c r="EI235" s="167"/>
      <c r="EJ235" s="167"/>
      <c r="EK235" s="167"/>
      <c r="EL235" s="167"/>
      <c r="EM235" s="167"/>
      <c r="EN235" s="167"/>
      <c r="EO235" s="167"/>
      <c r="EP235" s="167"/>
      <c r="EQ235" s="167"/>
      <c r="ER235" s="167"/>
      <c r="ES235" s="167"/>
      <c r="ET235" s="167"/>
      <c r="EU235" s="167"/>
      <c r="EV235" s="167"/>
      <c r="EW235" s="167"/>
      <c r="EX235" s="167"/>
      <c r="EY235" s="167"/>
      <c r="EZ235" s="167"/>
      <c r="FA235" s="167"/>
      <c r="FB235" s="167"/>
      <c r="FC235" s="167"/>
      <c r="FD235" s="167"/>
      <c r="FE235" s="167"/>
      <c r="FF235" s="167"/>
      <c r="FG235" s="167"/>
      <c r="FH235" s="167"/>
      <c r="FI235" s="167"/>
      <c r="FJ235" s="167"/>
      <c r="FK235" s="167"/>
      <c r="FL235" s="167"/>
      <c r="FM235" s="167"/>
      <c r="FN235" s="167"/>
      <c r="FO235" s="167"/>
      <c r="FP235" s="167"/>
      <c r="FQ235" s="167"/>
      <c r="FR235" s="167"/>
      <c r="FS235" s="167"/>
      <c r="FT235" s="167"/>
      <c r="FU235" s="167"/>
      <c r="FV235" s="167"/>
      <c r="FW235" s="167"/>
      <c r="FX235" s="167"/>
      <c r="FY235" s="167"/>
      <c r="FZ235" s="167"/>
      <c r="GA235" s="167"/>
      <c r="GB235" s="167"/>
      <c r="GC235" s="167"/>
      <c r="GD235" s="167"/>
      <c r="GE235" s="167"/>
      <c r="GF235" s="167"/>
      <c r="GG235" s="167"/>
      <c r="GH235" s="167"/>
      <c r="GI235" s="167"/>
      <c r="GJ235" s="167"/>
      <c r="GK235" s="167"/>
      <c r="GL235" s="167"/>
      <c r="GM235" s="167"/>
      <c r="GN235" s="167"/>
      <c r="GO235" s="167"/>
      <c r="GP235" s="167"/>
      <c r="GQ235" s="167"/>
      <c r="GR235" s="167"/>
      <c r="GS235" s="167"/>
      <c r="GT235" s="167"/>
      <c r="GU235" s="167"/>
      <c r="GV235" s="167"/>
      <c r="GW235" s="167"/>
      <c r="GX235" s="167"/>
      <c r="GY235" s="167"/>
      <c r="GZ235" s="167"/>
      <c r="HA235" s="167"/>
      <c r="HB235" s="167"/>
      <c r="HC235" s="167"/>
      <c r="HD235" s="167"/>
      <c r="HE235" s="167"/>
      <c r="HF235" s="167"/>
      <c r="HG235" s="167"/>
      <c r="HH235" s="167"/>
      <c r="HI235" s="167"/>
      <c r="HJ235" s="167"/>
      <c r="HK235" s="167"/>
      <c r="HL235" s="167"/>
      <c r="HM235" s="167"/>
      <c r="HN235" s="167"/>
      <c r="HO235" s="167"/>
      <c r="HP235" s="167"/>
      <c r="HQ235" s="167"/>
      <c r="HR235" s="167"/>
      <c r="HS235" s="167"/>
      <c r="HT235" s="167"/>
      <c r="HU235" s="167"/>
      <c r="HV235" s="167"/>
      <c r="HW235" s="167"/>
      <c r="HX235" s="167"/>
      <c r="HY235" s="167"/>
      <c r="HZ235" s="167"/>
      <c r="IA235" s="167"/>
      <c r="IB235" s="167"/>
      <c r="IC235" s="167"/>
      <c r="ID235" s="167"/>
      <c r="IE235" s="167"/>
      <c r="IF235" s="167"/>
      <c r="IG235" s="167"/>
      <c r="IH235" s="167"/>
      <c r="II235" s="167"/>
      <c r="IJ235" s="167"/>
      <c r="IK235" s="167"/>
      <c r="IL235" s="167"/>
      <c r="IM235" s="167"/>
      <c r="IN235" s="167"/>
      <c r="IO235" s="167"/>
      <c r="IP235" s="167"/>
      <c r="IQ235" s="167"/>
      <c r="IR235" s="167"/>
      <c r="IS235" s="167"/>
      <c r="IT235" s="167"/>
    </row>
    <row r="236" spans="1:254" ht="13.5" x14ac:dyDescent="0.25">
      <c r="A236" s="190" t="s">
        <v>375</v>
      </c>
      <c r="B236" s="247">
        <v>510</v>
      </c>
      <c r="C236" s="205" t="s">
        <v>281</v>
      </c>
      <c r="D236" s="205" t="s">
        <v>200</v>
      </c>
      <c r="E236" s="205" t="s">
        <v>376</v>
      </c>
      <c r="F236" s="205"/>
      <c r="G236" s="193">
        <f>SUM(G237)</f>
        <v>3100</v>
      </c>
    </row>
    <row r="237" spans="1:254" ht="25.5" x14ac:dyDescent="0.2">
      <c r="A237" s="195" t="s">
        <v>277</v>
      </c>
      <c r="B237" s="197" t="s">
        <v>475</v>
      </c>
      <c r="C237" s="207" t="s">
        <v>281</v>
      </c>
      <c r="D237" s="207" t="s">
        <v>200</v>
      </c>
      <c r="E237" s="207" t="s">
        <v>376</v>
      </c>
      <c r="F237" s="207" t="s">
        <v>278</v>
      </c>
      <c r="G237" s="198">
        <v>3100</v>
      </c>
    </row>
    <row r="238" spans="1:254" ht="13.5" x14ac:dyDescent="0.25">
      <c r="A238" s="190" t="s">
        <v>377</v>
      </c>
      <c r="B238" s="205" t="s">
        <v>475</v>
      </c>
      <c r="C238" s="205" t="s">
        <v>281</v>
      </c>
      <c r="D238" s="205" t="s">
        <v>200</v>
      </c>
      <c r="E238" s="205" t="s">
        <v>378</v>
      </c>
      <c r="F238" s="205"/>
      <c r="G238" s="193">
        <f>SUM(G239)</f>
        <v>17716</v>
      </c>
    </row>
    <row r="239" spans="1:254" ht="25.5" x14ac:dyDescent="0.2">
      <c r="A239" s="195" t="s">
        <v>277</v>
      </c>
      <c r="B239" s="252">
        <v>510</v>
      </c>
      <c r="C239" s="207" t="s">
        <v>281</v>
      </c>
      <c r="D239" s="207" t="s">
        <v>200</v>
      </c>
      <c r="E239" s="207" t="s">
        <v>378</v>
      </c>
      <c r="F239" s="207" t="s">
        <v>278</v>
      </c>
      <c r="G239" s="198">
        <v>17716</v>
      </c>
    </row>
    <row r="240" spans="1:254" ht="30.75" customHeight="1" x14ac:dyDescent="0.2">
      <c r="A240" s="258" t="s">
        <v>511</v>
      </c>
      <c r="B240" s="187" t="s">
        <v>475</v>
      </c>
      <c r="C240" s="186" t="s">
        <v>281</v>
      </c>
      <c r="D240" s="186" t="s">
        <v>215</v>
      </c>
      <c r="E240" s="186"/>
      <c r="F240" s="186"/>
      <c r="G240" s="188">
        <f>SUM(G241)</f>
        <v>55534.7</v>
      </c>
    </row>
    <row r="241" spans="1:254" ht="13.5" x14ac:dyDescent="0.25">
      <c r="A241" s="190" t="s">
        <v>257</v>
      </c>
      <c r="B241" s="205" t="s">
        <v>475</v>
      </c>
      <c r="C241" s="205" t="s">
        <v>281</v>
      </c>
      <c r="D241" s="205" t="s">
        <v>215</v>
      </c>
      <c r="E241" s="205" t="s">
        <v>258</v>
      </c>
      <c r="F241" s="205"/>
      <c r="G241" s="193">
        <f>SUM(G242)</f>
        <v>55534.7</v>
      </c>
    </row>
    <row r="242" spans="1:254" s="158" customFormat="1" ht="27" customHeight="1" x14ac:dyDescent="0.2">
      <c r="A242" s="200" t="s">
        <v>370</v>
      </c>
      <c r="B242" s="202" t="s">
        <v>475</v>
      </c>
      <c r="C242" s="216" t="s">
        <v>281</v>
      </c>
      <c r="D242" s="216" t="s">
        <v>215</v>
      </c>
      <c r="E242" s="216" t="s">
        <v>372</v>
      </c>
      <c r="F242" s="216"/>
      <c r="G242" s="203">
        <f>SUM(G243:G250)</f>
        <v>55534.7</v>
      </c>
    </row>
    <row r="243" spans="1:254" s="199" customFormat="1" ht="25.5" x14ac:dyDescent="0.2">
      <c r="A243" s="195" t="s">
        <v>477</v>
      </c>
      <c r="B243" s="253">
        <v>510</v>
      </c>
      <c r="C243" s="216" t="s">
        <v>281</v>
      </c>
      <c r="D243" s="216" t="s">
        <v>215</v>
      </c>
      <c r="E243" s="216" t="s">
        <v>380</v>
      </c>
      <c r="F243" s="216" t="s">
        <v>213</v>
      </c>
      <c r="G243" s="198">
        <v>2986.53</v>
      </c>
    </row>
    <row r="244" spans="1:254" s="199" customFormat="1" ht="51" x14ac:dyDescent="0.2">
      <c r="A244" s="195" t="s">
        <v>476</v>
      </c>
      <c r="B244" s="253">
        <v>510</v>
      </c>
      <c r="C244" s="216" t="s">
        <v>281</v>
      </c>
      <c r="D244" s="216" t="s">
        <v>215</v>
      </c>
      <c r="E244" s="216" t="s">
        <v>381</v>
      </c>
      <c r="F244" s="216" t="s">
        <v>207</v>
      </c>
      <c r="G244" s="198">
        <v>749.95</v>
      </c>
    </row>
    <row r="245" spans="1:254" s="199" customFormat="1" ht="25.5" x14ac:dyDescent="0.2">
      <c r="A245" s="195" t="s">
        <v>477</v>
      </c>
      <c r="B245" s="253">
        <v>510</v>
      </c>
      <c r="C245" s="216" t="s">
        <v>281</v>
      </c>
      <c r="D245" s="216" t="s">
        <v>215</v>
      </c>
      <c r="E245" s="216" t="s">
        <v>381</v>
      </c>
      <c r="F245" s="216" t="s">
        <v>213</v>
      </c>
      <c r="G245" s="198">
        <v>14040.46</v>
      </c>
    </row>
    <row r="246" spans="1:254" s="235" customFormat="1" ht="25.5" x14ac:dyDescent="0.2">
      <c r="A246" s="195" t="s">
        <v>477</v>
      </c>
      <c r="B246" s="253">
        <v>510</v>
      </c>
      <c r="C246" s="216" t="s">
        <v>281</v>
      </c>
      <c r="D246" s="216" t="s">
        <v>215</v>
      </c>
      <c r="E246" s="216" t="s">
        <v>372</v>
      </c>
      <c r="F246" s="216" t="s">
        <v>213</v>
      </c>
      <c r="G246" s="203">
        <v>1887</v>
      </c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8"/>
      <c r="BL246" s="158"/>
      <c r="BM246" s="158"/>
      <c r="BN246" s="158"/>
      <c r="BO246" s="158"/>
      <c r="BP246" s="158"/>
      <c r="BQ246" s="158"/>
      <c r="BR246" s="158"/>
      <c r="BS246" s="158"/>
      <c r="BT246" s="158"/>
      <c r="BU246" s="158"/>
      <c r="BV246" s="158"/>
      <c r="BW246" s="158"/>
      <c r="BX246" s="158"/>
      <c r="BY246" s="158"/>
      <c r="BZ246" s="158"/>
      <c r="CA246" s="158"/>
      <c r="CB246" s="158"/>
      <c r="CC246" s="158"/>
      <c r="CD246" s="158"/>
      <c r="CE246" s="158"/>
      <c r="CF246" s="158"/>
      <c r="CG246" s="158"/>
      <c r="CH246" s="158"/>
      <c r="CI246" s="158"/>
      <c r="CJ246" s="158"/>
      <c r="CK246" s="158"/>
      <c r="CL246" s="158"/>
      <c r="CM246" s="158"/>
      <c r="CN246" s="158"/>
      <c r="CO246" s="158"/>
      <c r="CP246" s="158"/>
      <c r="CQ246" s="158"/>
      <c r="CR246" s="158"/>
      <c r="CS246" s="158"/>
      <c r="CT246" s="158"/>
      <c r="CU246" s="158"/>
      <c r="CV246" s="158"/>
      <c r="CW246" s="158"/>
      <c r="CX246" s="158"/>
      <c r="CY246" s="158"/>
      <c r="CZ246" s="158"/>
      <c r="DA246" s="158"/>
      <c r="DB246" s="158"/>
      <c r="DC246" s="158"/>
      <c r="DD246" s="158"/>
      <c r="DE246" s="158"/>
      <c r="DF246" s="158"/>
      <c r="DG246" s="158"/>
      <c r="DH246" s="158"/>
      <c r="DI246" s="158"/>
      <c r="DJ246" s="158"/>
      <c r="DK246" s="158"/>
      <c r="DL246" s="158"/>
      <c r="DM246" s="158"/>
      <c r="DN246" s="158"/>
      <c r="DO246" s="158"/>
      <c r="DP246" s="158"/>
      <c r="DQ246" s="158"/>
      <c r="DR246" s="158"/>
      <c r="DS246" s="158"/>
      <c r="DT246" s="158"/>
      <c r="DU246" s="158"/>
      <c r="DV246" s="158"/>
      <c r="DW246" s="158"/>
      <c r="DX246" s="158"/>
      <c r="DY246" s="158"/>
      <c r="DZ246" s="158"/>
      <c r="EA246" s="158"/>
      <c r="EB246" s="158"/>
      <c r="EC246" s="158"/>
      <c r="ED246" s="158"/>
      <c r="EE246" s="158"/>
      <c r="EF246" s="158"/>
      <c r="EG246" s="158"/>
      <c r="EH246" s="158"/>
      <c r="EI246" s="158"/>
      <c r="EJ246" s="158"/>
      <c r="EK246" s="158"/>
      <c r="EL246" s="158"/>
      <c r="EM246" s="158"/>
      <c r="EN246" s="158"/>
      <c r="EO246" s="158"/>
      <c r="EP246" s="158"/>
      <c r="EQ246" s="158"/>
      <c r="ER246" s="158"/>
      <c r="ES246" s="158"/>
      <c r="ET246" s="158"/>
      <c r="EU246" s="158"/>
      <c r="EV246" s="158"/>
      <c r="EW246" s="158"/>
      <c r="EX246" s="158"/>
      <c r="EY246" s="158"/>
      <c r="EZ246" s="158"/>
      <c r="FA246" s="158"/>
      <c r="FB246" s="158"/>
      <c r="FC246" s="158"/>
      <c r="FD246" s="158"/>
      <c r="FE246" s="158"/>
      <c r="FF246" s="158"/>
      <c r="FG246" s="158"/>
      <c r="FH246" s="158"/>
      <c r="FI246" s="158"/>
      <c r="FJ246" s="158"/>
      <c r="FK246" s="158"/>
      <c r="FL246" s="158"/>
      <c r="FM246" s="158"/>
      <c r="FN246" s="158"/>
      <c r="FO246" s="158"/>
      <c r="FP246" s="158"/>
      <c r="FQ246" s="158"/>
      <c r="FR246" s="158"/>
      <c r="FS246" s="158"/>
      <c r="FT246" s="158"/>
      <c r="FU246" s="158"/>
      <c r="FV246" s="158"/>
      <c r="FW246" s="158"/>
      <c r="FX246" s="158"/>
      <c r="FY246" s="158"/>
      <c r="FZ246" s="158"/>
      <c r="GA246" s="158"/>
      <c r="GB246" s="158"/>
      <c r="GC246" s="158"/>
      <c r="GD246" s="158"/>
      <c r="GE246" s="158"/>
      <c r="GF246" s="158"/>
      <c r="GG246" s="158"/>
      <c r="GH246" s="158"/>
      <c r="GI246" s="158"/>
      <c r="GJ246" s="158"/>
      <c r="GK246" s="158"/>
      <c r="GL246" s="158"/>
      <c r="GM246" s="158"/>
      <c r="GN246" s="158"/>
      <c r="GO246" s="158"/>
      <c r="GP246" s="158"/>
      <c r="GQ246" s="158"/>
      <c r="GR246" s="158"/>
      <c r="GS246" s="158"/>
      <c r="GT246" s="158"/>
      <c r="GU246" s="158"/>
      <c r="GV246" s="158"/>
      <c r="GW246" s="158"/>
      <c r="GX246" s="158"/>
      <c r="GY246" s="158"/>
      <c r="GZ246" s="158"/>
      <c r="HA246" s="158"/>
      <c r="HB246" s="158"/>
      <c r="HC246" s="158"/>
      <c r="HD246" s="158"/>
      <c r="HE246" s="158"/>
      <c r="HF246" s="158"/>
      <c r="HG246" s="158"/>
      <c r="HH246" s="158"/>
      <c r="HI246" s="158"/>
      <c r="HJ246" s="158"/>
      <c r="HK246" s="158"/>
      <c r="HL246" s="158"/>
      <c r="HM246" s="158"/>
      <c r="HN246" s="158"/>
      <c r="HO246" s="158"/>
      <c r="HP246" s="158"/>
      <c r="HQ246" s="158"/>
      <c r="HR246" s="158"/>
      <c r="HS246" s="158"/>
      <c r="HT246" s="158"/>
      <c r="HU246" s="158"/>
      <c r="HV246" s="158"/>
      <c r="HW246" s="158"/>
      <c r="HX246" s="158"/>
      <c r="HY246" s="158"/>
      <c r="HZ246" s="158"/>
      <c r="IA246" s="158"/>
      <c r="IB246" s="158"/>
      <c r="IC246" s="158"/>
      <c r="ID246" s="158"/>
      <c r="IE246" s="158"/>
      <c r="IF246" s="158"/>
      <c r="IG246" s="158"/>
      <c r="IH246" s="158"/>
      <c r="II246" s="158"/>
      <c r="IJ246" s="158"/>
      <c r="IK246" s="158"/>
      <c r="IL246" s="158"/>
      <c r="IM246" s="158"/>
      <c r="IN246" s="158"/>
      <c r="IO246" s="158"/>
      <c r="IP246" s="158"/>
      <c r="IQ246" s="158"/>
      <c r="IR246" s="158"/>
      <c r="IS246" s="158"/>
      <c r="IT246" s="158"/>
    </row>
    <row r="247" spans="1:254" s="235" customFormat="1" ht="25.5" x14ac:dyDescent="0.2">
      <c r="A247" s="195" t="s">
        <v>277</v>
      </c>
      <c r="B247" s="253">
        <v>510</v>
      </c>
      <c r="C247" s="216" t="s">
        <v>281</v>
      </c>
      <c r="D247" s="216" t="s">
        <v>215</v>
      </c>
      <c r="E247" s="216" t="s">
        <v>372</v>
      </c>
      <c r="F247" s="216" t="s">
        <v>278</v>
      </c>
      <c r="G247" s="203">
        <v>280</v>
      </c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  <c r="BV247" s="158"/>
      <c r="BW247" s="158"/>
      <c r="BX247" s="158"/>
      <c r="BY247" s="158"/>
      <c r="BZ247" s="158"/>
      <c r="CA247" s="158"/>
      <c r="CB247" s="158"/>
      <c r="CC247" s="158"/>
      <c r="CD247" s="158"/>
      <c r="CE247" s="158"/>
      <c r="CF247" s="158"/>
      <c r="CG247" s="158"/>
      <c r="CH247" s="158"/>
      <c r="CI247" s="158"/>
      <c r="CJ247" s="158"/>
      <c r="CK247" s="158"/>
      <c r="CL247" s="158"/>
      <c r="CM247" s="158"/>
      <c r="CN247" s="158"/>
      <c r="CO247" s="158"/>
      <c r="CP247" s="158"/>
      <c r="CQ247" s="158"/>
      <c r="CR247" s="158"/>
      <c r="CS247" s="158"/>
      <c r="CT247" s="158"/>
      <c r="CU247" s="158"/>
      <c r="CV247" s="158"/>
      <c r="CW247" s="158"/>
      <c r="CX247" s="158"/>
      <c r="CY247" s="158"/>
      <c r="CZ247" s="158"/>
      <c r="DA247" s="158"/>
      <c r="DB247" s="158"/>
      <c r="DC247" s="158"/>
      <c r="DD247" s="158"/>
      <c r="DE247" s="158"/>
      <c r="DF247" s="158"/>
      <c r="DG247" s="158"/>
      <c r="DH247" s="158"/>
      <c r="DI247" s="158"/>
      <c r="DJ247" s="158"/>
      <c r="DK247" s="158"/>
      <c r="DL247" s="158"/>
      <c r="DM247" s="158"/>
      <c r="DN247" s="158"/>
      <c r="DO247" s="158"/>
      <c r="DP247" s="158"/>
      <c r="DQ247" s="158"/>
      <c r="DR247" s="158"/>
      <c r="DS247" s="158"/>
      <c r="DT247" s="158"/>
      <c r="DU247" s="158"/>
      <c r="DV247" s="158"/>
      <c r="DW247" s="158"/>
      <c r="DX247" s="158"/>
      <c r="DY247" s="158"/>
      <c r="DZ247" s="158"/>
      <c r="EA247" s="158"/>
      <c r="EB247" s="158"/>
      <c r="EC247" s="158"/>
      <c r="ED247" s="158"/>
      <c r="EE247" s="158"/>
      <c r="EF247" s="158"/>
      <c r="EG247" s="158"/>
      <c r="EH247" s="158"/>
      <c r="EI247" s="158"/>
      <c r="EJ247" s="158"/>
      <c r="EK247" s="158"/>
      <c r="EL247" s="158"/>
      <c r="EM247" s="158"/>
      <c r="EN247" s="158"/>
      <c r="EO247" s="158"/>
      <c r="EP247" s="158"/>
      <c r="EQ247" s="158"/>
      <c r="ER247" s="158"/>
      <c r="ES247" s="158"/>
      <c r="ET247" s="158"/>
      <c r="EU247" s="158"/>
      <c r="EV247" s="158"/>
      <c r="EW247" s="158"/>
      <c r="EX247" s="158"/>
      <c r="EY247" s="158"/>
      <c r="EZ247" s="158"/>
      <c r="FA247" s="158"/>
      <c r="FB247" s="158"/>
      <c r="FC247" s="158"/>
      <c r="FD247" s="158"/>
      <c r="FE247" s="158"/>
      <c r="FF247" s="158"/>
      <c r="FG247" s="158"/>
      <c r="FH247" s="158"/>
      <c r="FI247" s="158"/>
      <c r="FJ247" s="158"/>
      <c r="FK247" s="158"/>
      <c r="FL247" s="158"/>
      <c r="FM247" s="158"/>
      <c r="FN247" s="158"/>
      <c r="FO247" s="158"/>
      <c r="FP247" s="158"/>
      <c r="FQ247" s="158"/>
      <c r="FR247" s="158"/>
      <c r="FS247" s="158"/>
      <c r="FT247" s="158"/>
      <c r="FU247" s="158"/>
      <c r="FV247" s="158"/>
      <c r="FW247" s="158"/>
      <c r="FX247" s="158"/>
      <c r="FY247" s="158"/>
      <c r="FZ247" s="158"/>
      <c r="GA247" s="158"/>
      <c r="GB247" s="158"/>
      <c r="GC247" s="158"/>
      <c r="GD247" s="158"/>
      <c r="GE247" s="158"/>
      <c r="GF247" s="158"/>
      <c r="GG247" s="158"/>
      <c r="GH247" s="158"/>
      <c r="GI247" s="158"/>
      <c r="GJ247" s="158"/>
      <c r="GK247" s="158"/>
      <c r="GL247" s="158"/>
      <c r="GM247" s="158"/>
      <c r="GN247" s="158"/>
      <c r="GO247" s="158"/>
      <c r="GP247" s="158"/>
      <c r="GQ247" s="158"/>
      <c r="GR247" s="158"/>
      <c r="GS247" s="158"/>
      <c r="GT247" s="158"/>
      <c r="GU247" s="158"/>
      <c r="GV247" s="158"/>
      <c r="GW247" s="158"/>
      <c r="GX247" s="158"/>
      <c r="GY247" s="158"/>
      <c r="GZ247" s="158"/>
      <c r="HA247" s="158"/>
      <c r="HB247" s="158"/>
      <c r="HC247" s="158"/>
      <c r="HD247" s="158"/>
      <c r="HE247" s="158"/>
      <c r="HF247" s="158"/>
      <c r="HG247" s="158"/>
      <c r="HH247" s="158"/>
      <c r="HI247" s="158"/>
      <c r="HJ247" s="158"/>
      <c r="HK247" s="158"/>
      <c r="HL247" s="158"/>
      <c r="HM247" s="158"/>
      <c r="HN247" s="158"/>
      <c r="HO247" s="158"/>
      <c r="HP247" s="158"/>
      <c r="HQ247" s="158"/>
      <c r="HR247" s="158"/>
      <c r="HS247" s="158"/>
      <c r="HT247" s="158"/>
      <c r="HU247" s="158"/>
      <c r="HV247" s="158"/>
      <c r="HW247" s="158"/>
      <c r="HX247" s="158"/>
      <c r="HY247" s="158"/>
      <c r="HZ247" s="158"/>
      <c r="IA247" s="158"/>
      <c r="IB247" s="158"/>
      <c r="IC247" s="158"/>
      <c r="ID247" s="158"/>
      <c r="IE247" s="158"/>
      <c r="IF247" s="158"/>
      <c r="IG247" s="158"/>
      <c r="IH247" s="158"/>
      <c r="II247" s="158"/>
      <c r="IJ247" s="158"/>
      <c r="IK247" s="158"/>
      <c r="IL247" s="158"/>
      <c r="IM247" s="158"/>
      <c r="IN247" s="158"/>
      <c r="IO247" s="158"/>
      <c r="IP247" s="158"/>
      <c r="IQ247" s="158"/>
      <c r="IR247" s="158"/>
      <c r="IS247" s="158"/>
      <c r="IT247" s="158"/>
    </row>
    <row r="248" spans="1:254" ht="25.5" x14ac:dyDescent="0.2">
      <c r="A248" s="195" t="s">
        <v>477</v>
      </c>
      <c r="B248" s="253">
        <v>510</v>
      </c>
      <c r="C248" s="216" t="s">
        <v>281</v>
      </c>
      <c r="D248" s="216" t="s">
        <v>215</v>
      </c>
      <c r="E248" s="216" t="s">
        <v>382</v>
      </c>
      <c r="F248" s="216" t="s">
        <v>213</v>
      </c>
      <c r="G248" s="203">
        <v>3542</v>
      </c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58"/>
      <c r="BL248" s="158"/>
      <c r="BM248" s="158"/>
      <c r="BN248" s="158"/>
      <c r="BO248" s="158"/>
      <c r="BP248" s="158"/>
      <c r="BQ248" s="158"/>
      <c r="BR248" s="158"/>
      <c r="BS248" s="158"/>
      <c r="BT248" s="158"/>
      <c r="BU248" s="158"/>
      <c r="BV248" s="158"/>
      <c r="BW248" s="158"/>
      <c r="BX248" s="158"/>
      <c r="BY248" s="158"/>
      <c r="BZ248" s="158"/>
      <c r="CA248" s="158"/>
      <c r="CB248" s="158"/>
      <c r="CC248" s="158"/>
      <c r="CD248" s="158"/>
      <c r="CE248" s="158"/>
      <c r="CF248" s="158"/>
      <c r="CG248" s="158"/>
      <c r="CH248" s="158"/>
      <c r="CI248" s="158"/>
      <c r="CJ248" s="158"/>
      <c r="CK248" s="158"/>
      <c r="CL248" s="158"/>
      <c r="CM248" s="158"/>
      <c r="CN248" s="158"/>
      <c r="CO248" s="158"/>
      <c r="CP248" s="158"/>
      <c r="CQ248" s="158"/>
      <c r="CR248" s="158"/>
      <c r="CS248" s="158"/>
      <c r="CT248" s="158"/>
      <c r="CU248" s="158"/>
      <c r="CV248" s="158"/>
      <c r="CW248" s="158"/>
      <c r="CX248" s="158"/>
      <c r="CY248" s="158"/>
      <c r="CZ248" s="158"/>
      <c r="DA248" s="158"/>
      <c r="DB248" s="158"/>
      <c r="DC248" s="158"/>
      <c r="DD248" s="158"/>
      <c r="DE248" s="158"/>
      <c r="DF248" s="158"/>
      <c r="DG248" s="158"/>
      <c r="DH248" s="158"/>
      <c r="DI248" s="158"/>
      <c r="DJ248" s="158"/>
      <c r="DK248" s="158"/>
      <c r="DL248" s="158"/>
      <c r="DM248" s="158"/>
      <c r="DN248" s="158"/>
      <c r="DO248" s="158"/>
      <c r="DP248" s="158"/>
      <c r="DQ248" s="158"/>
      <c r="DR248" s="158"/>
      <c r="DS248" s="158"/>
      <c r="DT248" s="158"/>
      <c r="DU248" s="158"/>
      <c r="DV248" s="158"/>
      <c r="DW248" s="158"/>
      <c r="DX248" s="158"/>
      <c r="DY248" s="158"/>
      <c r="DZ248" s="158"/>
      <c r="EA248" s="158"/>
      <c r="EB248" s="158"/>
      <c r="EC248" s="158"/>
      <c r="ED248" s="158"/>
      <c r="EE248" s="158"/>
      <c r="EF248" s="158"/>
      <c r="EG248" s="158"/>
      <c r="EH248" s="158"/>
      <c r="EI248" s="158"/>
      <c r="EJ248" s="158"/>
      <c r="EK248" s="158"/>
      <c r="EL248" s="158"/>
      <c r="EM248" s="158"/>
      <c r="EN248" s="158"/>
      <c r="EO248" s="158"/>
      <c r="EP248" s="158"/>
      <c r="EQ248" s="158"/>
      <c r="ER248" s="158"/>
      <c r="ES248" s="158"/>
      <c r="ET248" s="158"/>
      <c r="EU248" s="158"/>
      <c r="EV248" s="158"/>
      <c r="EW248" s="158"/>
      <c r="EX248" s="158"/>
      <c r="EY248" s="158"/>
      <c r="EZ248" s="158"/>
      <c r="FA248" s="158"/>
      <c r="FB248" s="158"/>
      <c r="FC248" s="158"/>
      <c r="FD248" s="158"/>
      <c r="FE248" s="158"/>
      <c r="FF248" s="158"/>
      <c r="FG248" s="158"/>
      <c r="FH248" s="158"/>
      <c r="FI248" s="158"/>
      <c r="FJ248" s="158"/>
      <c r="FK248" s="158"/>
      <c r="FL248" s="158"/>
      <c r="FM248" s="158"/>
      <c r="FN248" s="158"/>
      <c r="FO248" s="158"/>
      <c r="FP248" s="158"/>
      <c r="FQ248" s="158"/>
      <c r="FR248" s="158"/>
      <c r="FS248" s="158"/>
      <c r="FT248" s="158"/>
      <c r="FU248" s="158"/>
      <c r="FV248" s="158"/>
      <c r="FW248" s="158"/>
      <c r="FX248" s="158"/>
      <c r="FY248" s="158"/>
      <c r="FZ248" s="158"/>
      <c r="GA248" s="158"/>
      <c r="GB248" s="158"/>
      <c r="GC248" s="158"/>
      <c r="GD248" s="158"/>
      <c r="GE248" s="158"/>
      <c r="GF248" s="158"/>
      <c r="GG248" s="158"/>
      <c r="GH248" s="158"/>
      <c r="GI248" s="158"/>
      <c r="GJ248" s="158"/>
      <c r="GK248" s="158"/>
      <c r="GL248" s="158"/>
      <c r="GM248" s="158"/>
      <c r="GN248" s="158"/>
      <c r="GO248" s="158"/>
      <c r="GP248" s="158"/>
      <c r="GQ248" s="158"/>
      <c r="GR248" s="158"/>
      <c r="GS248" s="158"/>
      <c r="GT248" s="158"/>
      <c r="GU248" s="158"/>
      <c r="GV248" s="158"/>
      <c r="GW248" s="158"/>
      <c r="GX248" s="158"/>
      <c r="GY248" s="158"/>
      <c r="GZ248" s="158"/>
      <c r="HA248" s="158"/>
      <c r="HB248" s="158"/>
      <c r="HC248" s="158"/>
      <c r="HD248" s="158"/>
      <c r="HE248" s="158"/>
      <c r="HF248" s="158"/>
      <c r="HG248" s="158"/>
      <c r="HH248" s="158"/>
      <c r="HI248" s="158"/>
      <c r="HJ248" s="158"/>
      <c r="HK248" s="158"/>
      <c r="HL248" s="158"/>
      <c r="HM248" s="158"/>
      <c r="HN248" s="158"/>
      <c r="HO248" s="158"/>
      <c r="HP248" s="158"/>
      <c r="HQ248" s="158"/>
      <c r="HR248" s="158"/>
      <c r="HS248" s="158"/>
      <c r="HT248" s="158"/>
      <c r="HU248" s="158"/>
      <c r="HV248" s="158"/>
      <c r="HW248" s="158"/>
      <c r="HX248" s="158"/>
      <c r="HY248" s="158"/>
      <c r="HZ248" s="158"/>
      <c r="IA248" s="158"/>
      <c r="IB248" s="158"/>
      <c r="IC248" s="158"/>
      <c r="ID248" s="158"/>
      <c r="IE248" s="158"/>
      <c r="IF248" s="158"/>
      <c r="IG248" s="158"/>
      <c r="IH248" s="158"/>
      <c r="II248" s="158"/>
      <c r="IJ248" s="158"/>
      <c r="IK248" s="158"/>
      <c r="IL248" s="158"/>
      <c r="IM248" s="158"/>
      <c r="IN248" s="158"/>
      <c r="IO248" s="158"/>
      <c r="IP248" s="158"/>
      <c r="IQ248" s="158"/>
      <c r="IR248" s="158"/>
      <c r="IS248" s="158"/>
      <c r="IT248" s="158"/>
    </row>
    <row r="249" spans="1:254" ht="51" x14ac:dyDescent="0.2">
      <c r="A249" s="195" t="s">
        <v>476</v>
      </c>
      <c r="B249" s="253">
        <v>510</v>
      </c>
      <c r="C249" s="216" t="s">
        <v>281</v>
      </c>
      <c r="D249" s="216" t="s">
        <v>215</v>
      </c>
      <c r="E249" s="216" t="s">
        <v>383</v>
      </c>
      <c r="F249" s="216" t="s">
        <v>207</v>
      </c>
      <c r="G249" s="203">
        <v>1310</v>
      </c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8"/>
      <c r="BZ249" s="158"/>
      <c r="CA249" s="158"/>
      <c r="CB249" s="158"/>
      <c r="CC249" s="158"/>
      <c r="CD249" s="158"/>
      <c r="CE249" s="158"/>
      <c r="CF249" s="158"/>
      <c r="CG249" s="158"/>
      <c r="CH249" s="158"/>
      <c r="CI249" s="158"/>
      <c r="CJ249" s="158"/>
      <c r="CK249" s="158"/>
      <c r="CL249" s="158"/>
      <c r="CM249" s="158"/>
      <c r="CN249" s="158"/>
      <c r="CO249" s="158"/>
      <c r="CP249" s="158"/>
      <c r="CQ249" s="158"/>
      <c r="CR249" s="158"/>
      <c r="CS249" s="158"/>
      <c r="CT249" s="158"/>
      <c r="CU249" s="158"/>
      <c r="CV249" s="158"/>
      <c r="CW249" s="158"/>
      <c r="CX249" s="158"/>
      <c r="CY249" s="158"/>
      <c r="CZ249" s="158"/>
      <c r="DA249" s="158"/>
      <c r="DB249" s="158"/>
      <c r="DC249" s="158"/>
      <c r="DD249" s="158"/>
      <c r="DE249" s="158"/>
      <c r="DF249" s="158"/>
      <c r="DG249" s="158"/>
      <c r="DH249" s="158"/>
      <c r="DI249" s="158"/>
      <c r="DJ249" s="158"/>
      <c r="DK249" s="158"/>
      <c r="DL249" s="158"/>
      <c r="DM249" s="158"/>
      <c r="DN249" s="158"/>
      <c r="DO249" s="158"/>
      <c r="DP249" s="158"/>
      <c r="DQ249" s="158"/>
      <c r="DR249" s="158"/>
      <c r="DS249" s="158"/>
      <c r="DT249" s="158"/>
      <c r="DU249" s="158"/>
      <c r="DV249" s="158"/>
      <c r="DW249" s="158"/>
      <c r="DX249" s="158"/>
      <c r="DY249" s="158"/>
      <c r="DZ249" s="158"/>
      <c r="EA249" s="158"/>
      <c r="EB249" s="158"/>
      <c r="EC249" s="158"/>
      <c r="ED249" s="158"/>
      <c r="EE249" s="158"/>
      <c r="EF249" s="158"/>
      <c r="EG249" s="158"/>
      <c r="EH249" s="158"/>
      <c r="EI249" s="158"/>
      <c r="EJ249" s="158"/>
      <c r="EK249" s="158"/>
      <c r="EL249" s="158"/>
      <c r="EM249" s="158"/>
      <c r="EN249" s="158"/>
      <c r="EO249" s="158"/>
      <c r="EP249" s="158"/>
      <c r="EQ249" s="158"/>
      <c r="ER249" s="158"/>
      <c r="ES249" s="158"/>
      <c r="ET249" s="158"/>
      <c r="EU249" s="158"/>
      <c r="EV249" s="158"/>
      <c r="EW249" s="158"/>
      <c r="EX249" s="158"/>
      <c r="EY249" s="158"/>
      <c r="EZ249" s="158"/>
      <c r="FA249" s="158"/>
      <c r="FB249" s="158"/>
      <c r="FC249" s="158"/>
      <c r="FD249" s="158"/>
      <c r="FE249" s="158"/>
      <c r="FF249" s="158"/>
      <c r="FG249" s="158"/>
      <c r="FH249" s="158"/>
      <c r="FI249" s="158"/>
      <c r="FJ249" s="158"/>
      <c r="FK249" s="158"/>
      <c r="FL249" s="158"/>
      <c r="FM249" s="158"/>
      <c r="FN249" s="158"/>
      <c r="FO249" s="158"/>
      <c r="FP249" s="158"/>
      <c r="FQ249" s="158"/>
      <c r="FR249" s="158"/>
      <c r="FS249" s="158"/>
      <c r="FT249" s="158"/>
      <c r="FU249" s="158"/>
      <c r="FV249" s="158"/>
      <c r="FW249" s="158"/>
      <c r="FX249" s="158"/>
      <c r="FY249" s="158"/>
      <c r="FZ249" s="158"/>
      <c r="GA249" s="158"/>
      <c r="GB249" s="158"/>
      <c r="GC249" s="158"/>
      <c r="GD249" s="158"/>
      <c r="GE249" s="158"/>
      <c r="GF249" s="158"/>
      <c r="GG249" s="158"/>
      <c r="GH249" s="158"/>
      <c r="GI249" s="158"/>
      <c r="GJ249" s="158"/>
      <c r="GK249" s="158"/>
      <c r="GL249" s="158"/>
      <c r="GM249" s="158"/>
      <c r="GN249" s="158"/>
      <c r="GO249" s="158"/>
      <c r="GP249" s="158"/>
      <c r="GQ249" s="158"/>
      <c r="GR249" s="158"/>
      <c r="GS249" s="158"/>
      <c r="GT249" s="158"/>
      <c r="GU249" s="158"/>
      <c r="GV249" s="158"/>
      <c r="GW249" s="158"/>
      <c r="GX249" s="158"/>
      <c r="GY249" s="158"/>
      <c r="GZ249" s="158"/>
      <c r="HA249" s="158"/>
      <c r="HB249" s="158"/>
      <c r="HC249" s="158"/>
      <c r="HD249" s="158"/>
      <c r="HE249" s="158"/>
      <c r="HF249" s="158"/>
      <c r="HG249" s="158"/>
      <c r="HH249" s="158"/>
      <c r="HI249" s="158"/>
      <c r="HJ249" s="158"/>
      <c r="HK249" s="158"/>
      <c r="HL249" s="158"/>
      <c r="HM249" s="158"/>
      <c r="HN249" s="158"/>
      <c r="HO249" s="158"/>
      <c r="HP249" s="158"/>
      <c r="HQ249" s="158"/>
      <c r="HR249" s="158"/>
      <c r="HS249" s="158"/>
      <c r="HT249" s="158"/>
      <c r="HU249" s="158"/>
      <c r="HV249" s="158"/>
      <c r="HW249" s="158"/>
      <c r="HX249" s="158"/>
      <c r="HY249" s="158"/>
      <c r="HZ249" s="158"/>
      <c r="IA249" s="158"/>
      <c r="IB249" s="158"/>
      <c r="IC249" s="158"/>
      <c r="ID249" s="158"/>
      <c r="IE249" s="158"/>
      <c r="IF249" s="158"/>
      <c r="IG249" s="158"/>
      <c r="IH249" s="158"/>
      <c r="II249" s="158"/>
      <c r="IJ249" s="158"/>
      <c r="IK249" s="158"/>
      <c r="IL249" s="158"/>
      <c r="IM249" s="158"/>
      <c r="IN249" s="158"/>
      <c r="IO249" s="158"/>
      <c r="IP249" s="158"/>
      <c r="IQ249" s="158"/>
      <c r="IR249" s="158"/>
      <c r="IS249" s="158"/>
      <c r="IT249" s="158"/>
    </row>
    <row r="250" spans="1:254" ht="25.5" x14ac:dyDescent="0.2">
      <c r="A250" s="195" t="s">
        <v>477</v>
      </c>
      <c r="B250" s="253">
        <v>510</v>
      </c>
      <c r="C250" s="216" t="s">
        <v>281</v>
      </c>
      <c r="D250" s="216" t="s">
        <v>215</v>
      </c>
      <c r="E250" s="216" t="s">
        <v>383</v>
      </c>
      <c r="F250" s="216" t="s">
        <v>213</v>
      </c>
      <c r="G250" s="203">
        <v>30738.76</v>
      </c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  <c r="BY250" s="158"/>
      <c r="BZ250" s="158"/>
      <c r="CA250" s="158"/>
      <c r="CB250" s="158"/>
      <c r="CC250" s="158"/>
      <c r="CD250" s="158"/>
      <c r="CE250" s="158"/>
      <c r="CF250" s="158"/>
      <c r="CG250" s="158"/>
      <c r="CH250" s="158"/>
      <c r="CI250" s="158"/>
      <c r="CJ250" s="158"/>
      <c r="CK250" s="158"/>
      <c r="CL250" s="158"/>
      <c r="CM250" s="158"/>
      <c r="CN250" s="158"/>
      <c r="CO250" s="158"/>
      <c r="CP250" s="158"/>
      <c r="CQ250" s="158"/>
      <c r="CR250" s="158"/>
      <c r="CS250" s="158"/>
      <c r="CT250" s="158"/>
      <c r="CU250" s="158"/>
      <c r="CV250" s="158"/>
      <c r="CW250" s="158"/>
      <c r="CX250" s="158"/>
      <c r="CY250" s="158"/>
      <c r="CZ250" s="158"/>
      <c r="DA250" s="158"/>
      <c r="DB250" s="158"/>
      <c r="DC250" s="158"/>
      <c r="DD250" s="158"/>
      <c r="DE250" s="158"/>
      <c r="DF250" s="158"/>
      <c r="DG250" s="158"/>
      <c r="DH250" s="158"/>
      <c r="DI250" s="158"/>
      <c r="DJ250" s="158"/>
      <c r="DK250" s="158"/>
      <c r="DL250" s="158"/>
      <c r="DM250" s="158"/>
      <c r="DN250" s="158"/>
      <c r="DO250" s="158"/>
      <c r="DP250" s="158"/>
      <c r="DQ250" s="158"/>
      <c r="DR250" s="158"/>
      <c r="DS250" s="158"/>
      <c r="DT250" s="158"/>
      <c r="DU250" s="158"/>
      <c r="DV250" s="158"/>
      <c r="DW250" s="158"/>
      <c r="DX250" s="158"/>
      <c r="DY250" s="158"/>
      <c r="DZ250" s="158"/>
      <c r="EA250" s="158"/>
      <c r="EB250" s="158"/>
      <c r="EC250" s="158"/>
      <c r="ED250" s="158"/>
      <c r="EE250" s="158"/>
      <c r="EF250" s="158"/>
      <c r="EG250" s="158"/>
      <c r="EH250" s="158"/>
      <c r="EI250" s="158"/>
      <c r="EJ250" s="158"/>
      <c r="EK250" s="158"/>
      <c r="EL250" s="158"/>
      <c r="EM250" s="158"/>
      <c r="EN250" s="158"/>
      <c r="EO250" s="158"/>
      <c r="EP250" s="158"/>
      <c r="EQ250" s="158"/>
      <c r="ER250" s="158"/>
      <c r="ES250" s="158"/>
      <c r="ET250" s="158"/>
      <c r="EU250" s="158"/>
      <c r="EV250" s="158"/>
      <c r="EW250" s="158"/>
      <c r="EX250" s="158"/>
      <c r="EY250" s="158"/>
      <c r="EZ250" s="158"/>
      <c r="FA250" s="158"/>
      <c r="FB250" s="158"/>
      <c r="FC250" s="158"/>
      <c r="FD250" s="158"/>
      <c r="FE250" s="158"/>
      <c r="FF250" s="158"/>
      <c r="FG250" s="158"/>
      <c r="FH250" s="158"/>
      <c r="FI250" s="158"/>
      <c r="FJ250" s="158"/>
      <c r="FK250" s="158"/>
      <c r="FL250" s="158"/>
      <c r="FM250" s="158"/>
      <c r="FN250" s="158"/>
      <c r="FO250" s="158"/>
      <c r="FP250" s="158"/>
      <c r="FQ250" s="158"/>
      <c r="FR250" s="158"/>
      <c r="FS250" s="158"/>
      <c r="FT250" s="158"/>
      <c r="FU250" s="158"/>
      <c r="FV250" s="158"/>
      <c r="FW250" s="158"/>
      <c r="FX250" s="158"/>
      <c r="FY250" s="158"/>
      <c r="FZ250" s="158"/>
      <c r="GA250" s="158"/>
      <c r="GB250" s="158"/>
      <c r="GC250" s="158"/>
      <c r="GD250" s="158"/>
      <c r="GE250" s="158"/>
      <c r="GF250" s="158"/>
      <c r="GG250" s="158"/>
      <c r="GH250" s="158"/>
      <c r="GI250" s="158"/>
      <c r="GJ250" s="158"/>
      <c r="GK250" s="158"/>
      <c r="GL250" s="158"/>
      <c r="GM250" s="158"/>
      <c r="GN250" s="158"/>
      <c r="GO250" s="158"/>
      <c r="GP250" s="158"/>
      <c r="GQ250" s="158"/>
      <c r="GR250" s="158"/>
      <c r="GS250" s="158"/>
      <c r="GT250" s="158"/>
      <c r="GU250" s="158"/>
      <c r="GV250" s="158"/>
      <c r="GW250" s="158"/>
      <c r="GX250" s="158"/>
      <c r="GY250" s="158"/>
      <c r="GZ250" s="158"/>
      <c r="HA250" s="158"/>
      <c r="HB250" s="158"/>
      <c r="HC250" s="158"/>
      <c r="HD250" s="158"/>
      <c r="HE250" s="158"/>
      <c r="HF250" s="158"/>
      <c r="HG250" s="158"/>
      <c r="HH250" s="158"/>
      <c r="HI250" s="158"/>
      <c r="HJ250" s="158"/>
      <c r="HK250" s="158"/>
      <c r="HL250" s="158"/>
      <c r="HM250" s="158"/>
      <c r="HN250" s="158"/>
      <c r="HO250" s="158"/>
      <c r="HP250" s="158"/>
      <c r="HQ250" s="158"/>
      <c r="HR250" s="158"/>
      <c r="HS250" s="158"/>
      <c r="HT250" s="158"/>
      <c r="HU250" s="158"/>
      <c r="HV250" s="158"/>
      <c r="HW250" s="158"/>
      <c r="HX250" s="158"/>
      <c r="HY250" s="158"/>
      <c r="HZ250" s="158"/>
      <c r="IA250" s="158"/>
      <c r="IB250" s="158"/>
      <c r="IC250" s="158"/>
      <c r="ID250" s="158"/>
      <c r="IE250" s="158"/>
      <c r="IF250" s="158"/>
      <c r="IG250" s="158"/>
      <c r="IH250" s="158"/>
      <c r="II250" s="158"/>
      <c r="IJ250" s="158"/>
      <c r="IK250" s="158"/>
      <c r="IL250" s="158"/>
      <c r="IM250" s="158"/>
      <c r="IN250" s="158"/>
      <c r="IO250" s="158"/>
      <c r="IP250" s="158"/>
      <c r="IQ250" s="158"/>
      <c r="IR250" s="158"/>
      <c r="IS250" s="158"/>
      <c r="IT250" s="158"/>
    </row>
    <row r="251" spans="1:254" s="199" customFormat="1" ht="15.75" x14ac:dyDescent="0.25">
      <c r="A251" s="181" t="s">
        <v>384</v>
      </c>
      <c r="B251" s="183" t="s">
        <v>475</v>
      </c>
      <c r="C251" s="226" t="s">
        <v>385</v>
      </c>
      <c r="D251" s="226"/>
      <c r="E251" s="226"/>
      <c r="F251" s="226"/>
      <c r="G251" s="227">
        <f>SUM(G252+G257)</f>
        <v>11527.61</v>
      </c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7"/>
      <c r="BQ251" s="167"/>
      <c r="BR251" s="167"/>
      <c r="BS251" s="167"/>
      <c r="BT251" s="167"/>
      <c r="BU251" s="167"/>
      <c r="BV251" s="167"/>
      <c r="BW251" s="167"/>
      <c r="BX251" s="167"/>
      <c r="BY251" s="167"/>
      <c r="BZ251" s="167"/>
      <c r="CA251" s="167"/>
      <c r="CB251" s="167"/>
      <c r="CC251" s="167"/>
      <c r="CD251" s="167"/>
      <c r="CE251" s="167"/>
      <c r="CF251" s="167"/>
      <c r="CG251" s="167"/>
      <c r="CH251" s="167"/>
      <c r="CI251" s="167"/>
      <c r="CJ251" s="167"/>
      <c r="CK251" s="167"/>
      <c r="CL251" s="167"/>
      <c r="CM251" s="167"/>
      <c r="CN251" s="167"/>
      <c r="CO251" s="167"/>
      <c r="CP251" s="167"/>
      <c r="CQ251" s="167"/>
      <c r="CR251" s="167"/>
      <c r="CS251" s="167"/>
      <c r="CT251" s="167"/>
      <c r="CU251" s="167"/>
      <c r="CV251" s="167"/>
      <c r="CW251" s="167"/>
      <c r="CX251" s="167"/>
      <c r="CY251" s="167"/>
      <c r="CZ251" s="167"/>
      <c r="DA251" s="167"/>
      <c r="DB251" s="167"/>
      <c r="DC251" s="167"/>
      <c r="DD251" s="167"/>
      <c r="DE251" s="167"/>
      <c r="DF251" s="167"/>
      <c r="DG251" s="167"/>
      <c r="DH251" s="167"/>
      <c r="DI251" s="167"/>
      <c r="DJ251" s="167"/>
      <c r="DK251" s="167"/>
      <c r="DL251" s="167"/>
      <c r="DM251" s="167"/>
      <c r="DN251" s="167"/>
      <c r="DO251" s="167"/>
      <c r="DP251" s="167"/>
      <c r="DQ251" s="167"/>
      <c r="DR251" s="167"/>
      <c r="DS251" s="167"/>
      <c r="DT251" s="167"/>
      <c r="DU251" s="167"/>
      <c r="DV251" s="167"/>
      <c r="DW251" s="167"/>
      <c r="DX251" s="167"/>
      <c r="DY251" s="167"/>
      <c r="DZ251" s="167"/>
      <c r="EA251" s="167"/>
      <c r="EB251" s="167"/>
      <c r="EC251" s="167"/>
      <c r="ED251" s="167"/>
      <c r="EE251" s="167"/>
      <c r="EF251" s="167"/>
      <c r="EG251" s="167"/>
      <c r="EH251" s="167"/>
      <c r="EI251" s="167"/>
      <c r="EJ251" s="167"/>
      <c r="EK251" s="167"/>
      <c r="EL251" s="167"/>
      <c r="EM251" s="167"/>
      <c r="EN251" s="167"/>
      <c r="EO251" s="167"/>
      <c r="EP251" s="167"/>
      <c r="EQ251" s="167"/>
      <c r="ER251" s="167"/>
      <c r="ES251" s="167"/>
      <c r="ET251" s="167"/>
      <c r="EU251" s="167"/>
      <c r="EV251" s="167"/>
      <c r="EW251" s="167"/>
      <c r="EX251" s="167"/>
      <c r="EY251" s="167"/>
      <c r="EZ251" s="167"/>
      <c r="FA251" s="167"/>
      <c r="FB251" s="167"/>
      <c r="FC251" s="167"/>
      <c r="FD251" s="167"/>
      <c r="FE251" s="167"/>
      <c r="FF251" s="167"/>
      <c r="FG251" s="167"/>
      <c r="FH251" s="167"/>
      <c r="FI251" s="167"/>
      <c r="FJ251" s="167"/>
      <c r="FK251" s="167"/>
      <c r="FL251" s="167"/>
      <c r="FM251" s="167"/>
      <c r="FN251" s="167"/>
      <c r="FO251" s="167"/>
      <c r="FP251" s="167"/>
      <c r="FQ251" s="167"/>
      <c r="FR251" s="167"/>
      <c r="FS251" s="167"/>
      <c r="FT251" s="167"/>
      <c r="FU251" s="167"/>
      <c r="FV251" s="167"/>
      <c r="FW251" s="167"/>
      <c r="FX251" s="167"/>
      <c r="FY251" s="167"/>
      <c r="FZ251" s="167"/>
      <c r="GA251" s="167"/>
      <c r="GB251" s="167"/>
      <c r="GC251" s="167"/>
      <c r="GD251" s="167"/>
      <c r="GE251" s="167"/>
      <c r="GF251" s="167"/>
      <c r="GG251" s="167"/>
      <c r="GH251" s="167"/>
      <c r="GI251" s="167"/>
      <c r="GJ251" s="167"/>
      <c r="GK251" s="167"/>
      <c r="GL251" s="167"/>
      <c r="GM251" s="167"/>
      <c r="GN251" s="167"/>
      <c r="GO251" s="167"/>
      <c r="GP251" s="167"/>
      <c r="GQ251" s="167"/>
      <c r="GR251" s="167"/>
      <c r="GS251" s="167"/>
      <c r="GT251" s="167"/>
      <c r="GU251" s="167"/>
      <c r="GV251" s="167"/>
      <c r="GW251" s="167"/>
      <c r="GX251" s="167"/>
      <c r="GY251" s="167"/>
      <c r="GZ251" s="167"/>
      <c r="HA251" s="167"/>
      <c r="HB251" s="167"/>
      <c r="HC251" s="167"/>
      <c r="HD251" s="167"/>
      <c r="HE251" s="167"/>
      <c r="HF251" s="167"/>
      <c r="HG251" s="167"/>
      <c r="HH251" s="167"/>
      <c r="HI251" s="167"/>
      <c r="HJ251" s="167"/>
      <c r="HK251" s="167"/>
      <c r="HL251" s="167"/>
      <c r="HM251" s="167"/>
      <c r="HN251" s="167"/>
      <c r="HO251" s="167"/>
      <c r="HP251" s="167"/>
      <c r="HQ251" s="167"/>
      <c r="HR251" s="167"/>
      <c r="HS251" s="167"/>
      <c r="HT251" s="167"/>
      <c r="HU251" s="167"/>
      <c r="HV251" s="167"/>
      <c r="HW251" s="167"/>
      <c r="HX251" s="167"/>
      <c r="HY251" s="167"/>
      <c r="HZ251" s="167"/>
      <c r="IA251" s="167"/>
      <c r="IB251" s="167"/>
      <c r="IC251" s="167"/>
      <c r="ID251" s="167"/>
      <c r="IE251" s="167"/>
      <c r="IF251" s="167"/>
      <c r="IG251" s="167"/>
      <c r="IH251" s="167"/>
      <c r="II251" s="167"/>
      <c r="IJ251" s="167"/>
      <c r="IK251" s="167"/>
      <c r="IL251" s="167"/>
      <c r="IM251" s="167"/>
      <c r="IN251" s="167"/>
      <c r="IO251" s="167"/>
      <c r="IP251" s="167"/>
      <c r="IQ251" s="167"/>
      <c r="IR251" s="167"/>
      <c r="IS251" s="167"/>
      <c r="IT251" s="167"/>
    </row>
    <row r="252" spans="1:254" ht="14.25" x14ac:dyDescent="0.2">
      <c r="A252" s="210" t="s">
        <v>386</v>
      </c>
      <c r="B252" s="183" t="s">
        <v>475</v>
      </c>
      <c r="C252" s="183" t="s">
        <v>385</v>
      </c>
      <c r="D252" s="183" t="s">
        <v>200</v>
      </c>
      <c r="E252" s="186" t="s">
        <v>387</v>
      </c>
      <c r="F252" s="183"/>
      <c r="G252" s="184">
        <f>SUM(G253)</f>
        <v>2100</v>
      </c>
    </row>
    <row r="253" spans="1:254" ht="27" x14ac:dyDescent="0.25">
      <c r="A253" s="190" t="s">
        <v>388</v>
      </c>
      <c r="B253" s="205" t="s">
        <v>475</v>
      </c>
      <c r="C253" s="205" t="s">
        <v>385</v>
      </c>
      <c r="D253" s="205" t="s">
        <v>200</v>
      </c>
      <c r="E253" s="205" t="s">
        <v>387</v>
      </c>
      <c r="F253" s="205"/>
      <c r="G253" s="193">
        <f>SUM(G254)</f>
        <v>2100</v>
      </c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1"/>
      <c r="AY253" s="221"/>
      <c r="AZ253" s="221"/>
      <c r="BA253" s="221"/>
      <c r="BB253" s="221"/>
      <c r="BC253" s="221"/>
      <c r="BD253" s="221"/>
      <c r="BE253" s="221"/>
      <c r="BF253" s="221"/>
      <c r="BG253" s="221"/>
      <c r="BH253" s="221"/>
      <c r="BI253" s="221"/>
      <c r="BJ253" s="221"/>
      <c r="BK253" s="221"/>
      <c r="BL253" s="221"/>
      <c r="BM253" s="221"/>
      <c r="BN253" s="221"/>
      <c r="BO253" s="221"/>
      <c r="BP253" s="221"/>
      <c r="BQ253" s="221"/>
      <c r="BR253" s="221"/>
      <c r="BS253" s="221"/>
      <c r="BT253" s="221"/>
      <c r="BU253" s="221"/>
      <c r="BV253" s="221"/>
      <c r="BW253" s="221"/>
      <c r="BX253" s="221"/>
      <c r="BY253" s="221"/>
      <c r="BZ253" s="221"/>
      <c r="CA253" s="221"/>
      <c r="CB253" s="221"/>
      <c r="CC253" s="221"/>
      <c r="CD253" s="221"/>
      <c r="CE253" s="221"/>
      <c r="CF253" s="221"/>
      <c r="CG253" s="221"/>
      <c r="CH253" s="221"/>
      <c r="CI253" s="221"/>
      <c r="CJ253" s="221"/>
      <c r="CK253" s="221"/>
      <c r="CL253" s="221"/>
      <c r="CM253" s="221"/>
      <c r="CN253" s="221"/>
      <c r="CO253" s="221"/>
      <c r="CP253" s="221"/>
      <c r="CQ253" s="221"/>
      <c r="CR253" s="221"/>
      <c r="CS253" s="221"/>
      <c r="CT253" s="221"/>
      <c r="CU253" s="221"/>
      <c r="CV253" s="221"/>
      <c r="CW253" s="221"/>
      <c r="CX253" s="221"/>
      <c r="CY253" s="221"/>
      <c r="CZ253" s="221"/>
      <c r="DA253" s="221"/>
      <c r="DB253" s="221"/>
      <c r="DC253" s="221"/>
      <c r="DD253" s="221"/>
      <c r="DE253" s="221"/>
      <c r="DF253" s="221"/>
      <c r="DG253" s="221"/>
      <c r="DH253" s="221"/>
      <c r="DI253" s="221"/>
      <c r="DJ253" s="221"/>
      <c r="DK253" s="221"/>
      <c r="DL253" s="221"/>
      <c r="DM253" s="221"/>
      <c r="DN253" s="221"/>
      <c r="DO253" s="221"/>
      <c r="DP253" s="221"/>
      <c r="DQ253" s="221"/>
      <c r="DR253" s="221"/>
      <c r="DS253" s="221"/>
      <c r="DT253" s="221"/>
      <c r="DU253" s="221"/>
      <c r="DV253" s="221"/>
      <c r="DW253" s="221"/>
      <c r="DX253" s="221"/>
      <c r="DY253" s="221"/>
      <c r="DZ253" s="221"/>
      <c r="EA253" s="221"/>
      <c r="EB253" s="221"/>
      <c r="EC253" s="221"/>
      <c r="ED253" s="221"/>
      <c r="EE253" s="221"/>
      <c r="EF253" s="221"/>
      <c r="EG253" s="221"/>
      <c r="EH253" s="221"/>
      <c r="EI253" s="221"/>
      <c r="EJ253" s="221"/>
      <c r="EK253" s="221"/>
      <c r="EL253" s="221"/>
      <c r="EM253" s="221"/>
      <c r="EN253" s="221"/>
      <c r="EO253" s="221"/>
      <c r="EP253" s="221"/>
      <c r="EQ253" s="221"/>
      <c r="ER253" s="221"/>
      <c r="ES253" s="221"/>
      <c r="ET253" s="221"/>
      <c r="EU253" s="221"/>
      <c r="EV253" s="221"/>
      <c r="EW253" s="221"/>
      <c r="EX253" s="221"/>
      <c r="EY253" s="221"/>
      <c r="EZ253" s="221"/>
      <c r="FA253" s="221"/>
      <c r="FB253" s="221"/>
      <c r="FC253" s="221"/>
      <c r="FD253" s="221"/>
      <c r="FE253" s="221"/>
      <c r="FF253" s="221"/>
      <c r="FG253" s="221"/>
      <c r="FH253" s="221"/>
      <c r="FI253" s="221"/>
      <c r="FJ253" s="221"/>
      <c r="FK253" s="221"/>
      <c r="FL253" s="221"/>
      <c r="FM253" s="221"/>
      <c r="FN253" s="221"/>
      <c r="FO253" s="221"/>
      <c r="FP253" s="221"/>
      <c r="FQ253" s="221"/>
      <c r="FR253" s="221"/>
      <c r="FS253" s="221"/>
      <c r="FT253" s="221"/>
      <c r="FU253" s="221"/>
      <c r="FV253" s="221"/>
      <c r="FW253" s="221"/>
      <c r="FX253" s="221"/>
      <c r="FY253" s="221"/>
      <c r="FZ253" s="221"/>
      <c r="GA253" s="221"/>
      <c r="GB253" s="221"/>
      <c r="GC253" s="221"/>
      <c r="GD253" s="221"/>
      <c r="GE253" s="221"/>
      <c r="GF253" s="221"/>
      <c r="GG253" s="221"/>
      <c r="GH253" s="221"/>
      <c r="GI253" s="221"/>
      <c r="GJ253" s="221"/>
      <c r="GK253" s="221"/>
      <c r="GL253" s="221"/>
      <c r="GM253" s="221"/>
      <c r="GN253" s="221"/>
      <c r="GO253" s="221"/>
      <c r="GP253" s="221"/>
      <c r="GQ253" s="221"/>
      <c r="GR253" s="221"/>
      <c r="GS253" s="221"/>
      <c r="GT253" s="221"/>
      <c r="GU253" s="221"/>
      <c r="GV253" s="221"/>
      <c r="GW253" s="221"/>
      <c r="GX253" s="221"/>
      <c r="GY253" s="221"/>
      <c r="GZ253" s="221"/>
      <c r="HA253" s="221"/>
      <c r="HB253" s="221"/>
      <c r="HC253" s="221"/>
      <c r="HD253" s="221"/>
      <c r="HE253" s="221"/>
      <c r="HF253" s="221"/>
      <c r="HG253" s="221"/>
      <c r="HH253" s="221"/>
      <c r="HI253" s="221"/>
      <c r="HJ253" s="221"/>
      <c r="HK253" s="221"/>
      <c r="HL253" s="221"/>
      <c r="HM253" s="221"/>
      <c r="HN253" s="221"/>
      <c r="HO253" s="221"/>
      <c r="HP253" s="221"/>
      <c r="HQ253" s="221"/>
      <c r="HR253" s="221"/>
      <c r="HS253" s="221"/>
      <c r="HT253" s="221"/>
      <c r="HU253" s="221"/>
      <c r="HV253" s="221"/>
      <c r="HW253" s="221"/>
      <c r="HX253" s="221"/>
      <c r="HY253" s="221"/>
      <c r="HZ253" s="221"/>
      <c r="IA253" s="221"/>
      <c r="IB253" s="221"/>
      <c r="IC253" s="221"/>
      <c r="ID253" s="221"/>
      <c r="IE253" s="221"/>
      <c r="IF253" s="221"/>
      <c r="IG253" s="221"/>
      <c r="IH253" s="221"/>
      <c r="II253" s="221"/>
      <c r="IJ253" s="221"/>
      <c r="IK253" s="221"/>
      <c r="IL253" s="221"/>
      <c r="IM253" s="221"/>
      <c r="IN253" s="221"/>
      <c r="IO253" s="221"/>
      <c r="IP253" s="221"/>
      <c r="IQ253" s="221"/>
      <c r="IR253" s="221"/>
      <c r="IS253" s="221"/>
      <c r="IT253" s="221"/>
    </row>
    <row r="254" spans="1:254" ht="38.25" x14ac:dyDescent="0.2">
      <c r="A254" s="155" t="s">
        <v>389</v>
      </c>
      <c r="B254" s="207" t="s">
        <v>475</v>
      </c>
      <c r="C254" s="207" t="s">
        <v>385</v>
      </c>
      <c r="D254" s="207" t="s">
        <v>200</v>
      </c>
      <c r="E254" s="207" t="s">
        <v>387</v>
      </c>
      <c r="F254" s="207"/>
      <c r="G254" s="198">
        <f>SUM(G256+G255)</f>
        <v>2100</v>
      </c>
    </row>
    <row r="255" spans="1:254" ht="25.5" x14ac:dyDescent="0.2">
      <c r="A255" s="195" t="s">
        <v>477</v>
      </c>
      <c r="B255" s="216" t="s">
        <v>475</v>
      </c>
      <c r="C255" s="216" t="s">
        <v>385</v>
      </c>
      <c r="D255" s="216" t="s">
        <v>200</v>
      </c>
      <c r="E255" s="216" t="s">
        <v>387</v>
      </c>
      <c r="F255" s="216" t="s">
        <v>213</v>
      </c>
      <c r="G255" s="203">
        <v>10</v>
      </c>
    </row>
    <row r="256" spans="1:254" x14ac:dyDescent="0.2">
      <c r="A256" s="200" t="s">
        <v>358</v>
      </c>
      <c r="B256" s="216" t="s">
        <v>475</v>
      </c>
      <c r="C256" s="202" t="s">
        <v>385</v>
      </c>
      <c r="D256" s="202" t="s">
        <v>200</v>
      </c>
      <c r="E256" s="202" t="s">
        <v>387</v>
      </c>
      <c r="F256" s="202" t="s">
        <v>359</v>
      </c>
      <c r="G256" s="203">
        <v>2090</v>
      </c>
    </row>
    <row r="257" spans="1:254" ht="14.25" x14ac:dyDescent="0.2">
      <c r="A257" s="204" t="s">
        <v>390</v>
      </c>
      <c r="B257" s="186" t="s">
        <v>475</v>
      </c>
      <c r="C257" s="211" t="s">
        <v>385</v>
      </c>
      <c r="D257" s="211" t="s">
        <v>202</v>
      </c>
      <c r="E257" s="211"/>
      <c r="F257" s="211"/>
      <c r="G257" s="184">
        <f>SUM(G258)</f>
        <v>9427.61</v>
      </c>
    </row>
    <row r="258" spans="1:254" s="199" customFormat="1" ht="13.5" x14ac:dyDescent="0.25">
      <c r="A258" s="190" t="s">
        <v>391</v>
      </c>
      <c r="B258" s="205" t="s">
        <v>475</v>
      </c>
      <c r="C258" s="192" t="s">
        <v>385</v>
      </c>
      <c r="D258" s="192" t="s">
        <v>202</v>
      </c>
      <c r="E258" s="192" t="s">
        <v>512</v>
      </c>
      <c r="F258" s="192"/>
      <c r="G258" s="193">
        <f>SUM(G259)</f>
        <v>9427.61</v>
      </c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7"/>
      <c r="BQ258" s="167"/>
      <c r="BR258" s="167"/>
      <c r="BS258" s="167"/>
      <c r="BT258" s="167"/>
      <c r="BU258" s="167"/>
      <c r="BV258" s="167"/>
      <c r="BW258" s="167"/>
      <c r="BX258" s="167"/>
      <c r="BY258" s="167"/>
      <c r="BZ258" s="167"/>
      <c r="CA258" s="167"/>
      <c r="CB258" s="167"/>
      <c r="CC258" s="167"/>
      <c r="CD258" s="167"/>
      <c r="CE258" s="167"/>
      <c r="CF258" s="167"/>
      <c r="CG258" s="167"/>
      <c r="CH258" s="167"/>
      <c r="CI258" s="167"/>
      <c r="CJ258" s="167"/>
      <c r="CK258" s="167"/>
      <c r="CL258" s="167"/>
      <c r="CM258" s="167"/>
      <c r="CN258" s="167"/>
      <c r="CO258" s="167"/>
      <c r="CP258" s="167"/>
      <c r="CQ258" s="167"/>
      <c r="CR258" s="167"/>
      <c r="CS258" s="167"/>
      <c r="CT258" s="167"/>
      <c r="CU258" s="167"/>
      <c r="CV258" s="167"/>
      <c r="CW258" s="167"/>
      <c r="CX258" s="167"/>
      <c r="CY258" s="167"/>
      <c r="CZ258" s="167"/>
      <c r="DA258" s="167"/>
      <c r="DB258" s="167"/>
      <c r="DC258" s="167"/>
      <c r="DD258" s="167"/>
      <c r="DE258" s="167"/>
      <c r="DF258" s="167"/>
      <c r="DG258" s="167"/>
      <c r="DH258" s="167"/>
      <c r="DI258" s="167"/>
      <c r="DJ258" s="167"/>
      <c r="DK258" s="167"/>
      <c r="DL258" s="167"/>
      <c r="DM258" s="167"/>
      <c r="DN258" s="167"/>
      <c r="DO258" s="167"/>
      <c r="DP258" s="167"/>
      <c r="DQ258" s="167"/>
      <c r="DR258" s="167"/>
      <c r="DS258" s="167"/>
      <c r="DT258" s="167"/>
      <c r="DU258" s="167"/>
      <c r="DV258" s="167"/>
      <c r="DW258" s="167"/>
      <c r="DX258" s="167"/>
      <c r="DY258" s="167"/>
      <c r="DZ258" s="167"/>
      <c r="EA258" s="167"/>
      <c r="EB258" s="167"/>
      <c r="EC258" s="167"/>
      <c r="ED258" s="167"/>
      <c r="EE258" s="167"/>
      <c r="EF258" s="167"/>
      <c r="EG258" s="167"/>
      <c r="EH258" s="167"/>
      <c r="EI258" s="167"/>
      <c r="EJ258" s="167"/>
      <c r="EK258" s="167"/>
      <c r="EL258" s="167"/>
      <c r="EM258" s="167"/>
      <c r="EN258" s="167"/>
      <c r="EO258" s="167"/>
      <c r="EP258" s="167"/>
      <c r="EQ258" s="167"/>
      <c r="ER258" s="167"/>
      <c r="ES258" s="167"/>
      <c r="ET258" s="167"/>
      <c r="EU258" s="167"/>
      <c r="EV258" s="167"/>
      <c r="EW258" s="167"/>
      <c r="EX258" s="167"/>
      <c r="EY258" s="167"/>
      <c r="EZ258" s="167"/>
      <c r="FA258" s="167"/>
      <c r="FB258" s="167"/>
      <c r="FC258" s="167"/>
      <c r="FD258" s="167"/>
      <c r="FE258" s="167"/>
      <c r="FF258" s="167"/>
      <c r="FG258" s="167"/>
      <c r="FH258" s="167"/>
      <c r="FI258" s="167"/>
      <c r="FJ258" s="167"/>
      <c r="FK258" s="167"/>
      <c r="FL258" s="167"/>
      <c r="FM258" s="167"/>
      <c r="FN258" s="167"/>
      <c r="FO258" s="167"/>
      <c r="FP258" s="167"/>
      <c r="FQ258" s="167"/>
      <c r="FR258" s="167"/>
      <c r="FS258" s="167"/>
      <c r="FT258" s="167"/>
      <c r="FU258" s="167"/>
      <c r="FV258" s="167"/>
      <c r="FW258" s="167"/>
      <c r="FX258" s="167"/>
      <c r="FY258" s="167"/>
      <c r="FZ258" s="167"/>
      <c r="GA258" s="167"/>
      <c r="GB258" s="167"/>
      <c r="GC258" s="167"/>
      <c r="GD258" s="167"/>
      <c r="GE258" s="167"/>
      <c r="GF258" s="167"/>
      <c r="GG258" s="167"/>
      <c r="GH258" s="167"/>
      <c r="GI258" s="167"/>
      <c r="GJ258" s="167"/>
      <c r="GK258" s="167"/>
      <c r="GL258" s="167"/>
      <c r="GM258" s="167"/>
      <c r="GN258" s="167"/>
      <c r="GO258" s="167"/>
      <c r="GP258" s="167"/>
      <c r="GQ258" s="167"/>
      <c r="GR258" s="167"/>
      <c r="GS258" s="167"/>
      <c r="GT258" s="167"/>
      <c r="GU258" s="167"/>
      <c r="GV258" s="167"/>
      <c r="GW258" s="167"/>
      <c r="GX258" s="167"/>
      <c r="GY258" s="167"/>
      <c r="GZ258" s="167"/>
      <c r="HA258" s="167"/>
      <c r="HB258" s="167"/>
      <c r="HC258" s="167"/>
      <c r="HD258" s="167"/>
      <c r="HE258" s="167"/>
      <c r="HF258" s="167"/>
      <c r="HG258" s="167"/>
      <c r="HH258" s="167"/>
      <c r="HI258" s="167"/>
      <c r="HJ258" s="167"/>
      <c r="HK258" s="167"/>
      <c r="HL258" s="167"/>
      <c r="HM258" s="167"/>
      <c r="HN258" s="167"/>
      <c r="HO258" s="167"/>
      <c r="HP258" s="167"/>
      <c r="HQ258" s="167"/>
      <c r="HR258" s="167"/>
      <c r="HS258" s="167"/>
      <c r="HT258" s="167"/>
      <c r="HU258" s="167"/>
      <c r="HV258" s="167"/>
      <c r="HW258" s="167"/>
      <c r="HX258" s="167"/>
      <c r="HY258" s="167"/>
      <c r="HZ258" s="167"/>
      <c r="IA258" s="167"/>
      <c r="IB258" s="167"/>
      <c r="IC258" s="167"/>
      <c r="ID258" s="167"/>
      <c r="IE258" s="167"/>
      <c r="IF258" s="167"/>
      <c r="IG258" s="167"/>
      <c r="IH258" s="167"/>
      <c r="II258" s="167"/>
      <c r="IJ258" s="167"/>
      <c r="IK258" s="167"/>
      <c r="IL258" s="167"/>
      <c r="IM258" s="167"/>
      <c r="IN258" s="167"/>
      <c r="IO258" s="167"/>
      <c r="IP258" s="167"/>
      <c r="IQ258" s="167"/>
      <c r="IR258" s="167"/>
      <c r="IS258" s="167"/>
      <c r="IT258" s="167"/>
    </row>
    <row r="259" spans="1:254" s="199" customFormat="1" x14ac:dyDescent="0.2">
      <c r="A259" s="200" t="s">
        <v>393</v>
      </c>
      <c r="B259" s="220" t="s">
        <v>475</v>
      </c>
      <c r="C259" s="202" t="s">
        <v>385</v>
      </c>
      <c r="D259" s="202" t="s">
        <v>202</v>
      </c>
      <c r="E259" s="202" t="s">
        <v>513</v>
      </c>
      <c r="F259" s="202"/>
      <c r="G259" s="203">
        <f>SUM(G260)</f>
        <v>9427.61</v>
      </c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7"/>
      <c r="BQ259" s="167"/>
      <c r="BR259" s="167"/>
      <c r="BS259" s="167"/>
      <c r="BT259" s="167"/>
      <c r="BU259" s="167"/>
      <c r="BV259" s="167"/>
      <c r="BW259" s="167"/>
      <c r="BX259" s="167"/>
      <c r="BY259" s="167"/>
      <c r="BZ259" s="167"/>
      <c r="CA259" s="167"/>
      <c r="CB259" s="167"/>
      <c r="CC259" s="167"/>
      <c r="CD259" s="167"/>
      <c r="CE259" s="167"/>
      <c r="CF259" s="167"/>
      <c r="CG259" s="167"/>
      <c r="CH259" s="167"/>
      <c r="CI259" s="167"/>
      <c r="CJ259" s="167"/>
      <c r="CK259" s="167"/>
      <c r="CL259" s="167"/>
      <c r="CM259" s="167"/>
      <c r="CN259" s="167"/>
      <c r="CO259" s="167"/>
      <c r="CP259" s="167"/>
      <c r="CQ259" s="167"/>
      <c r="CR259" s="167"/>
      <c r="CS259" s="167"/>
      <c r="CT259" s="167"/>
      <c r="CU259" s="167"/>
      <c r="CV259" s="167"/>
      <c r="CW259" s="167"/>
      <c r="CX259" s="167"/>
      <c r="CY259" s="167"/>
      <c r="CZ259" s="167"/>
      <c r="DA259" s="167"/>
      <c r="DB259" s="167"/>
      <c r="DC259" s="167"/>
      <c r="DD259" s="167"/>
      <c r="DE259" s="167"/>
      <c r="DF259" s="167"/>
      <c r="DG259" s="167"/>
      <c r="DH259" s="167"/>
      <c r="DI259" s="167"/>
      <c r="DJ259" s="167"/>
      <c r="DK259" s="167"/>
      <c r="DL259" s="167"/>
      <c r="DM259" s="167"/>
      <c r="DN259" s="167"/>
      <c r="DO259" s="167"/>
      <c r="DP259" s="167"/>
      <c r="DQ259" s="167"/>
      <c r="DR259" s="167"/>
      <c r="DS259" s="167"/>
      <c r="DT259" s="167"/>
      <c r="DU259" s="167"/>
      <c r="DV259" s="167"/>
      <c r="DW259" s="167"/>
      <c r="DX259" s="167"/>
      <c r="DY259" s="167"/>
      <c r="DZ259" s="167"/>
      <c r="EA259" s="167"/>
      <c r="EB259" s="167"/>
      <c r="EC259" s="167"/>
      <c r="ED259" s="167"/>
      <c r="EE259" s="167"/>
      <c r="EF259" s="167"/>
      <c r="EG259" s="167"/>
      <c r="EH259" s="167"/>
      <c r="EI259" s="167"/>
      <c r="EJ259" s="167"/>
      <c r="EK259" s="167"/>
      <c r="EL259" s="167"/>
      <c r="EM259" s="167"/>
      <c r="EN259" s="167"/>
      <c r="EO259" s="167"/>
      <c r="EP259" s="167"/>
      <c r="EQ259" s="167"/>
      <c r="ER259" s="167"/>
      <c r="ES259" s="167"/>
      <c r="ET259" s="167"/>
      <c r="EU259" s="167"/>
      <c r="EV259" s="167"/>
      <c r="EW259" s="167"/>
      <c r="EX259" s="167"/>
      <c r="EY259" s="167"/>
      <c r="EZ259" s="167"/>
      <c r="FA259" s="167"/>
      <c r="FB259" s="167"/>
      <c r="FC259" s="167"/>
      <c r="FD259" s="167"/>
      <c r="FE259" s="167"/>
      <c r="FF259" s="167"/>
      <c r="FG259" s="167"/>
      <c r="FH259" s="167"/>
      <c r="FI259" s="167"/>
      <c r="FJ259" s="167"/>
      <c r="FK259" s="167"/>
      <c r="FL259" s="167"/>
      <c r="FM259" s="167"/>
      <c r="FN259" s="167"/>
      <c r="FO259" s="167"/>
      <c r="FP259" s="167"/>
      <c r="FQ259" s="167"/>
      <c r="FR259" s="167"/>
      <c r="FS259" s="167"/>
      <c r="FT259" s="167"/>
      <c r="FU259" s="167"/>
      <c r="FV259" s="167"/>
      <c r="FW259" s="167"/>
      <c r="FX259" s="167"/>
      <c r="FY259" s="167"/>
      <c r="FZ259" s="167"/>
      <c r="GA259" s="167"/>
      <c r="GB259" s="167"/>
      <c r="GC259" s="167"/>
      <c r="GD259" s="167"/>
      <c r="GE259" s="167"/>
      <c r="GF259" s="167"/>
      <c r="GG259" s="167"/>
      <c r="GH259" s="167"/>
      <c r="GI259" s="167"/>
      <c r="GJ259" s="167"/>
      <c r="GK259" s="167"/>
      <c r="GL259" s="167"/>
      <c r="GM259" s="167"/>
      <c r="GN259" s="167"/>
      <c r="GO259" s="167"/>
      <c r="GP259" s="167"/>
      <c r="GQ259" s="167"/>
      <c r="GR259" s="167"/>
      <c r="GS259" s="167"/>
      <c r="GT259" s="167"/>
      <c r="GU259" s="167"/>
      <c r="GV259" s="167"/>
      <c r="GW259" s="167"/>
      <c r="GX259" s="167"/>
      <c r="GY259" s="167"/>
      <c r="GZ259" s="167"/>
      <c r="HA259" s="167"/>
      <c r="HB259" s="167"/>
      <c r="HC259" s="167"/>
      <c r="HD259" s="167"/>
      <c r="HE259" s="167"/>
      <c r="HF259" s="167"/>
      <c r="HG259" s="167"/>
      <c r="HH259" s="167"/>
      <c r="HI259" s="167"/>
      <c r="HJ259" s="167"/>
      <c r="HK259" s="167"/>
      <c r="HL259" s="167"/>
      <c r="HM259" s="167"/>
      <c r="HN259" s="167"/>
      <c r="HO259" s="167"/>
      <c r="HP259" s="167"/>
      <c r="HQ259" s="167"/>
      <c r="HR259" s="167"/>
      <c r="HS259" s="167"/>
      <c r="HT259" s="167"/>
      <c r="HU259" s="167"/>
      <c r="HV259" s="167"/>
      <c r="HW259" s="167"/>
      <c r="HX259" s="167"/>
      <c r="HY259" s="167"/>
      <c r="HZ259" s="167"/>
      <c r="IA259" s="167"/>
      <c r="IB259" s="167"/>
      <c r="IC259" s="167"/>
      <c r="ID259" s="167"/>
      <c r="IE259" s="167"/>
      <c r="IF259" s="167"/>
      <c r="IG259" s="167"/>
      <c r="IH259" s="167"/>
      <c r="II259" s="167"/>
      <c r="IJ259" s="167"/>
      <c r="IK259" s="167"/>
      <c r="IL259" s="167"/>
      <c r="IM259" s="167"/>
      <c r="IN259" s="167"/>
      <c r="IO259" s="167"/>
      <c r="IP259" s="167"/>
      <c r="IQ259" s="167"/>
      <c r="IR259" s="167"/>
      <c r="IS259" s="167"/>
      <c r="IT259" s="167"/>
    </row>
    <row r="260" spans="1:254" s="199" customFormat="1" ht="25.5" x14ac:dyDescent="0.2">
      <c r="A260" s="259" t="s">
        <v>277</v>
      </c>
      <c r="B260" s="197" t="s">
        <v>475</v>
      </c>
      <c r="C260" s="197" t="s">
        <v>385</v>
      </c>
      <c r="D260" s="197" t="s">
        <v>202</v>
      </c>
      <c r="E260" s="197" t="s">
        <v>512</v>
      </c>
      <c r="F260" s="197" t="s">
        <v>278</v>
      </c>
      <c r="G260" s="198">
        <v>9427.61</v>
      </c>
    </row>
    <row r="261" spans="1:254" ht="15.75" x14ac:dyDescent="0.25">
      <c r="A261" s="181" t="s">
        <v>428</v>
      </c>
      <c r="B261" s="246">
        <v>510</v>
      </c>
      <c r="C261" s="226" t="s">
        <v>232</v>
      </c>
      <c r="D261" s="226"/>
      <c r="E261" s="226"/>
      <c r="F261" s="226"/>
      <c r="G261" s="227">
        <f>SUM(G262+G269+G265)</f>
        <v>46784.97</v>
      </c>
    </row>
    <row r="262" spans="1:254" ht="15" x14ac:dyDescent="0.25">
      <c r="A262" s="240" t="s">
        <v>514</v>
      </c>
      <c r="B262" s="247">
        <v>510</v>
      </c>
      <c r="C262" s="237" t="s">
        <v>232</v>
      </c>
      <c r="D262" s="237" t="s">
        <v>200</v>
      </c>
      <c r="E262" s="237"/>
      <c r="F262" s="237"/>
      <c r="G262" s="238">
        <f>SUM(G263)</f>
        <v>4682</v>
      </c>
    </row>
    <row r="263" spans="1:254" ht="38.25" x14ac:dyDescent="0.2">
      <c r="A263" s="200" t="s">
        <v>515</v>
      </c>
      <c r="B263" s="260">
        <v>510</v>
      </c>
      <c r="C263" s="216" t="s">
        <v>232</v>
      </c>
      <c r="D263" s="216" t="s">
        <v>200</v>
      </c>
      <c r="E263" s="216" t="s">
        <v>431</v>
      </c>
      <c r="F263" s="216"/>
      <c r="G263" s="203">
        <f>SUM(G264)</f>
        <v>4682</v>
      </c>
    </row>
    <row r="264" spans="1:254" ht="25.5" x14ac:dyDescent="0.2">
      <c r="A264" s="195" t="s">
        <v>277</v>
      </c>
      <c r="B264" s="252">
        <v>510</v>
      </c>
      <c r="C264" s="207" t="s">
        <v>232</v>
      </c>
      <c r="D264" s="207" t="s">
        <v>200</v>
      </c>
      <c r="E264" s="207" t="s">
        <v>431</v>
      </c>
      <c r="F264" s="207" t="s">
        <v>278</v>
      </c>
      <c r="G264" s="198">
        <v>4682</v>
      </c>
    </row>
    <row r="265" spans="1:254" s="224" customFormat="1" ht="13.5" x14ac:dyDescent="0.25">
      <c r="A265" s="190" t="s">
        <v>461</v>
      </c>
      <c r="B265" s="247">
        <v>510</v>
      </c>
      <c r="C265" s="205" t="s">
        <v>232</v>
      </c>
      <c r="D265" s="205" t="s">
        <v>202</v>
      </c>
      <c r="E265" s="205"/>
      <c r="F265" s="205"/>
      <c r="G265" s="193">
        <f>SUM(G266)</f>
        <v>40702.97</v>
      </c>
    </row>
    <row r="266" spans="1:254" ht="38.25" x14ac:dyDescent="0.2">
      <c r="A266" s="200" t="s">
        <v>515</v>
      </c>
      <c r="B266" s="252">
        <v>510</v>
      </c>
      <c r="C266" s="207" t="s">
        <v>232</v>
      </c>
      <c r="D266" s="207" t="s">
        <v>202</v>
      </c>
      <c r="E266" s="207"/>
      <c r="F266" s="207"/>
      <c r="G266" s="198">
        <f>SUM(G267+G268)</f>
        <v>40702.97</v>
      </c>
    </row>
    <row r="267" spans="1:254" ht="25.5" x14ac:dyDescent="0.2">
      <c r="A267" s="195" t="s">
        <v>501</v>
      </c>
      <c r="B267" s="252">
        <v>510</v>
      </c>
      <c r="C267" s="207" t="s">
        <v>232</v>
      </c>
      <c r="D267" s="207" t="s">
        <v>202</v>
      </c>
      <c r="E267" s="207" t="s">
        <v>431</v>
      </c>
      <c r="F267" s="207" t="s">
        <v>304</v>
      </c>
      <c r="G267" s="198">
        <v>9902.9699999999993</v>
      </c>
    </row>
    <row r="268" spans="1:254" ht="25.5" x14ac:dyDescent="0.2">
      <c r="A268" s="195" t="s">
        <v>501</v>
      </c>
      <c r="B268" s="252">
        <v>510</v>
      </c>
      <c r="C268" s="207" t="s">
        <v>232</v>
      </c>
      <c r="D268" s="207" t="s">
        <v>202</v>
      </c>
      <c r="E268" s="207" t="s">
        <v>434</v>
      </c>
      <c r="F268" s="207" t="s">
        <v>304</v>
      </c>
      <c r="G268" s="198">
        <v>30800</v>
      </c>
    </row>
    <row r="269" spans="1:254" ht="30" x14ac:dyDescent="0.25">
      <c r="A269" s="240" t="s">
        <v>432</v>
      </c>
      <c r="B269" s="247">
        <v>510</v>
      </c>
      <c r="C269" s="237" t="s">
        <v>232</v>
      </c>
      <c r="D269" s="237" t="s">
        <v>224</v>
      </c>
      <c r="E269" s="237"/>
      <c r="F269" s="237"/>
      <c r="G269" s="238">
        <f>SUM(G270)</f>
        <v>1400</v>
      </c>
    </row>
    <row r="270" spans="1:254" ht="38.25" x14ac:dyDescent="0.2">
      <c r="A270" s="200" t="s">
        <v>515</v>
      </c>
      <c r="B270" s="260">
        <v>510</v>
      </c>
      <c r="C270" s="216" t="s">
        <v>232</v>
      </c>
      <c r="D270" s="216" t="s">
        <v>224</v>
      </c>
      <c r="E270" s="216" t="s">
        <v>431</v>
      </c>
      <c r="F270" s="216"/>
      <c r="G270" s="203">
        <f>SUM(G271+G274+G272+G273)</f>
        <v>1400</v>
      </c>
    </row>
    <row r="271" spans="1:254" s="189" customFormat="1" ht="26.25" x14ac:dyDescent="0.25">
      <c r="A271" s="195" t="s">
        <v>477</v>
      </c>
      <c r="B271" s="252">
        <v>510</v>
      </c>
      <c r="C271" s="207" t="s">
        <v>232</v>
      </c>
      <c r="D271" s="207" t="s">
        <v>224</v>
      </c>
      <c r="E271" s="207" t="s">
        <v>431</v>
      </c>
      <c r="F271" s="207" t="s">
        <v>213</v>
      </c>
      <c r="G271" s="198">
        <v>200</v>
      </c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199"/>
      <c r="BZ271" s="199"/>
      <c r="CA271" s="199"/>
      <c r="CB271" s="199"/>
      <c r="CC271" s="199"/>
      <c r="CD271" s="199"/>
      <c r="CE271" s="199"/>
      <c r="CF271" s="199"/>
      <c r="CG271" s="199"/>
      <c r="CH271" s="199"/>
      <c r="CI271" s="199"/>
      <c r="CJ271" s="199"/>
      <c r="CK271" s="199"/>
      <c r="CL271" s="199"/>
      <c r="CM271" s="199"/>
      <c r="CN271" s="199"/>
      <c r="CO271" s="199"/>
      <c r="CP271" s="199"/>
      <c r="CQ271" s="199"/>
      <c r="CR271" s="199"/>
      <c r="CS271" s="199"/>
      <c r="CT271" s="199"/>
      <c r="CU271" s="199"/>
      <c r="CV271" s="199"/>
      <c r="CW271" s="199"/>
      <c r="CX271" s="199"/>
      <c r="CY271" s="199"/>
      <c r="CZ271" s="199"/>
      <c r="DA271" s="199"/>
      <c r="DB271" s="199"/>
      <c r="DC271" s="199"/>
      <c r="DD271" s="199"/>
      <c r="DE271" s="199"/>
      <c r="DF271" s="199"/>
      <c r="DG271" s="199"/>
      <c r="DH271" s="199"/>
      <c r="DI271" s="199"/>
      <c r="DJ271" s="199"/>
      <c r="DK271" s="199"/>
      <c r="DL271" s="199"/>
      <c r="DM271" s="199"/>
      <c r="DN271" s="199"/>
      <c r="DO271" s="199"/>
      <c r="DP271" s="199"/>
      <c r="DQ271" s="199"/>
      <c r="DR271" s="199"/>
      <c r="DS271" s="199"/>
      <c r="DT271" s="199"/>
      <c r="DU271" s="199"/>
      <c r="DV271" s="199"/>
      <c r="DW271" s="199"/>
      <c r="DX271" s="199"/>
      <c r="DY271" s="199"/>
      <c r="DZ271" s="199"/>
      <c r="EA271" s="199"/>
      <c r="EB271" s="199"/>
      <c r="EC271" s="199"/>
      <c r="ED271" s="199"/>
      <c r="EE271" s="199"/>
      <c r="EF271" s="199"/>
      <c r="EG271" s="199"/>
      <c r="EH271" s="199"/>
      <c r="EI271" s="199"/>
      <c r="EJ271" s="199"/>
      <c r="EK271" s="199"/>
      <c r="EL271" s="199"/>
      <c r="EM271" s="199"/>
      <c r="EN271" s="199"/>
      <c r="EO271" s="199"/>
      <c r="EP271" s="199"/>
      <c r="EQ271" s="199"/>
      <c r="ER271" s="199"/>
      <c r="ES271" s="199"/>
      <c r="ET271" s="199"/>
      <c r="EU271" s="199"/>
      <c r="EV271" s="199"/>
      <c r="EW271" s="199"/>
      <c r="EX271" s="199"/>
      <c r="EY271" s="199"/>
      <c r="EZ271" s="199"/>
      <c r="FA271" s="199"/>
      <c r="FB271" s="199"/>
      <c r="FC271" s="199"/>
      <c r="FD271" s="199"/>
      <c r="FE271" s="199"/>
      <c r="FF271" s="199"/>
      <c r="FG271" s="199"/>
      <c r="FH271" s="199"/>
      <c r="FI271" s="199"/>
      <c r="FJ271" s="199"/>
      <c r="FK271" s="199"/>
      <c r="FL271" s="199"/>
      <c r="FM271" s="199"/>
      <c r="FN271" s="199"/>
      <c r="FO271" s="199"/>
      <c r="FP271" s="199"/>
      <c r="FQ271" s="199"/>
      <c r="FR271" s="199"/>
      <c r="FS271" s="199"/>
      <c r="FT271" s="199"/>
      <c r="FU271" s="199"/>
      <c r="FV271" s="199"/>
      <c r="FW271" s="199"/>
      <c r="FX271" s="199"/>
      <c r="FY271" s="199"/>
      <c r="FZ271" s="199"/>
      <c r="GA271" s="199"/>
      <c r="GB271" s="199"/>
      <c r="GC271" s="199"/>
      <c r="GD271" s="199"/>
      <c r="GE271" s="199"/>
      <c r="GF271" s="199"/>
      <c r="GG271" s="199"/>
      <c r="GH271" s="199"/>
      <c r="GI271" s="199"/>
      <c r="GJ271" s="199"/>
      <c r="GK271" s="199"/>
      <c r="GL271" s="199"/>
      <c r="GM271" s="199"/>
      <c r="GN271" s="199"/>
      <c r="GO271" s="199"/>
      <c r="GP271" s="199"/>
      <c r="GQ271" s="199"/>
      <c r="GR271" s="199"/>
      <c r="GS271" s="199"/>
      <c r="GT271" s="199"/>
      <c r="GU271" s="199"/>
      <c r="GV271" s="199"/>
      <c r="GW271" s="199"/>
      <c r="GX271" s="199"/>
      <c r="GY271" s="199"/>
      <c r="GZ271" s="199"/>
      <c r="HA271" s="199"/>
      <c r="HB271" s="199"/>
      <c r="HC271" s="199"/>
      <c r="HD271" s="199"/>
      <c r="HE271" s="199"/>
      <c r="HF271" s="199"/>
      <c r="HG271" s="199"/>
      <c r="HH271" s="199"/>
      <c r="HI271" s="199"/>
      <c r="HJ271" s="199"/>
      <c r="HK271" s="199"/>
      <c r="HL271" s="199"/>
      <c r="HM271" s="199"/>
      <c r="HN271" s="199"/>
      <c r="HO271" s="199"/>
      <c r="HP271" s="199"/>
      <c r="HQ271" s="199"/>
      <c r="HR271" s="199"/>
      <c r="HS271" s="199"/>
      <c r="HT271" s="199"/>
      <c r="HU271" s="199"/>
      <c r="HV271" s="199"/>
      <c r="HW271" s="199"/>
      <c r="HX271" s="199"/>
      <c r="HY271" s="199"/>
      <c r="HZ271" s="199"/>
      <c r="IA271" s="199"/>
      <c r="IB271" s="199"/>
      <c r="IC271" s="199"/>
      <c r="ID271" s="199"/>
      <c r="IE271" s="199"/>
      <c r="IF271" s="199"/>
      <c r="IG271" s="199"/>
      <c r="IH271" s="199"/>
      <c r="II271" s="199"/>
      <c r="IJ271" s="199"/>
      <c r="IK271" s="199"/>
      <c r="IL271" s="199"/>
      <c r="IM271" s="199"/>
      <c r="IN271" s="199"/>
      <c r="IO271" s="199"/>
      <c r="IP271" s="199"/>
      <c r="IQ271" s="199"/>
      <c r="IR271" s="199"/>
      <c r="IS271" s="199"/>
      <c r="IT271" s="199"/>
    </row>
    <row r="272" spans="1:254" s="189" customFormat="1" ht="26.25" hidden="1" x14ac:dyDescent="0.25">
      <c r="A272" s="195" t="s">
        <v>501</v>
      </c>
      <c r="B272" s="252">
        <v>510</v>
      </c>
      <c r="C272" s="207" t="s">
        <v>232</v>
      </c>
      <c r="D272" s="207" t="s">
        <v>224</v>
      </c>
      <c r="E272" s="207" t="s">
        <v>431</v>
      </c>
      <c r="F272" s="207" t="s">
        <v>304</v>
      </c>
      <c r="G272" s="198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BE272" s="199"/>
      <c r="BF272" s="199"/>
      <c r="BG272" s="199"/>
      <c r="BH272" s="199"/>
      <c r="BI272" s="199"/>
      <c r="BJ272" s="199"/>
      <c r="BK272" s="199"/>
      <c r="BL272" s="199"/>
      <c r="BM272" s="199"/>
      <c r="BN272" s="199"/>
      <c r="BO272" s="199"/>
      <c r="BP272" s="199"/>
      <c r="BQ272" s="199"/>
      <c r="BR272" s="199"/>
      <c r="BS272" s="199"/>
      <c r="BT272" s="199"/>
      <c r="BU272" s="199"/>
      <c r="BV272" s="199"/>
      <c r="BW272" s="199"/>
      <c r="BX272" s="199"/>
      <c r="BY272" s="199"/>
      <c r="BZ272" s="199"/>
      <c r="CA272" s="199"/>
      <c r="CB272" s="199"/>
      <c r="CC272" s="199"/>
      <c r="CD272" s="199"/>
      <c r="CE272" s="199"/>
      <c r="CF272" s="199"/>
      <c r="CG272" s="199"/>
      <c r="CH272" s="199"/>
      <c r="CI272" s="199"/>
      <c r="CJ272" s="199"/>
      <c r="CK272" s="199"/>
      <c r="CL272" s="199"/>
      <c r="CM272" s="199"/>
      <c r="CN272" s="199"/>
      <c r="CO272" s="199"/>
      <c r="CP272" s="199"/>
      <c r="CQ272" s="199"/>
      <c r="CR272" s="199"/>
      <c r="CS272" s="199"/>
      <c r="CT272" s="199"/>
      <c r="CU272" s="199"/>
      <c r="CV272" s="199"/>
      <c r="CW272" s="199"/>
      <c r="CX272" s="199"/>
      <c r="CY272" s="199"/>
      <c r="CZ272" s="199"/>
      <c r="DA272" s="199"/>
      <c r="DB272" s="199"/>
      <c r="DC272" s="199"/>
      <c r="DD272" s="199"/>
      <c r="DE272" s="199"/>
      <c r="DF272" s="199"/>
      <c r="DG272" s="199"/>
      <c r="DH272" s="199"/>
      <c r="DI272" s="199"/>
      <c r="DJ272" s="199"/>
      <c r="DK272" s="199"/>
      <c r="DL272" s="199"/>
      <c r="DM272" s="199"/>
      <c r="DN272" s="199"/>
      <c r="DO272" s="199"/>
      <c r="DP272" s="199"/>
      <c r="DQ272" s="199"/>
      <c r="DR272" s="199"/>
      <c r="DS272" s="199"/>
      <c r="DT272" s="199"/>
      <c r="DU272" s="199"/>
      <c r="DV272" s="199"/>
      <c r="DW272" s="199"/>
      <c r="DX272" s="199"/>
      <c r="DY272" s="199"/>
      <c r="DZ272" s="199"/>
      <c r="EA272" s="199"/>
      <c r="EB272" s="199"/>
      <c r="EC272" s="199"/>
      <c r="ED272" s="199"/>
      <c r="EE272" s="199"/>
      <c r="EF272" s="199"/>
      <c r="EG272" s="199"/>
      <c r="EH272" s="199"/>
      <c r="EI272" s="199"/>
      <c r="EJ272" s="199"/>
      <c r="EK272" s="199"/>
      <c r="EL272" s="199"/>
      <c r="EM272" s="199"/>
      <c r="EN272" s="199"/>
      <c r="EO272" s="199"/>
      <c r="EP272" s="199"/>
      <c r="EQ272" s="199"/>
      <c r="ER272" s="199"/>
      <c r="ES272" s="199"/>
      <c r="ET272" s="199"/>
      <c r="EU272" s="199"/>
      <c r="EV272" s="199"/>
      <c r="EW272" s="199"/>
      <c r="EX272" s="199"/>
      <c r="EY272" s="199"/>
      <c r="EZ272" s="199"/>
      <c r="FA272" s="199"/>
      <c r="FB272" s="199"/>
      <c r="FC272" s="199"/>
      <c r="FD272" s="199"/>
      <c r="FE272" s="199"/>
      <c r="FF272" s="199"/>
      <c r="FG272" s="199"/>
      <c r="FH272" s="199"/>
      <c r="FI272" s="199"/>
      <c r="FJ272" s="199"/>
      <c r="FK272" s="199"/>
      <c r="FL272" s="199"/>
      <c r="FM272" s="199"/>
      <c r="FN272" s="199"/>
      <c r="FO272" s="199"/>
      <c r="FP272" s="199"/>
      <c r="FQ272" s="199"/>
      <c r="FR272" s="199"/>
      <c r="FS272" s="199"/>
      <c r="FT272" s="199"/>
      <c r="FU272" s="199"/>
      <c r="FV272" s="199"/>
      <c r="FW272" s="199"/>
      <c r="FX272" s="199"/>
      <c r="FY272" s="199"/>
      <c r="FZ272" s="199"/>
      <c r="GA272" s="199"/>
      <c r="GB272" s="199"/>
      <c r="GC272" s="199"/>
      <c r="GD272" s="199"/>
      <c r="GE272" s="199"/>
      <c r="GF272" s="199"/>
      <c r="GG272" s="199"/>
      <c r="GH272" s="199"/>
      <c r="GI272" s="199"/>
      <c r="GJ272" s="199"/>
      <c r="GK272" s="199"/>
      <c r="GL272" s="199"/>
      <c r="GM272" s="199"/>
      <c r="GN272" s="199"/>
      <c r="GO272" s="199"/>
      <c r="GP272" s="199"/>
      <c r="GQ272" s="199"/>
      <c r="GR272" s="199"/>
      <c r="GS272" s="199"/>
      <c r="GT272" s="199"/>
      <c r="GU272" s="199"/>
      <c r="GV272" s="199"/>
      <c r="GW272" s="199"/>
      <c r="GX272" s="199"/>
      <c r="GY272" s="199"/>
      <c r="GZ272" s="199"/>
      <c r="HA272" s="199"/>
      <c r="HB272" s="199"/>
      <c r="HC272" s="199"/>
      <c r="HD272" s="199"/>
      <c r="HE272" s="199"/>
      <c r="HF272" s="199"/>
      <c r="HG272" s="199"/>
      <c r="HH272" s="199"/>
      <c r="HI272" s="199"/>
      <c r="HJ272" s="199"/>
      <c r="HK272" s="199"/>
      <c r="HL272" s="199"/>
      <c r="HM272" s="199"/>
      <c r="HN272" s="199"/>
      <c r="HO272" s="199"/>
      <c r="HP272" s="199"/>
      <c r="HQ272" s="199"/>
      <c r="HR272" s="199"/>
      <c r="HS272" s="199"/>
      <c r="HT272" s="199"/>
      <c r="HU272" s="199"/>
      <c r="HV272" s="199"/>
      <c r="HW272" s="199"/>
      <c r="HX272" s="199"/>
      <c r="HY272" s="199"/>
      <c r="HZ272" s="199"/>
      <c r="IA272" s="199"/>
      <c r="IB272" s="199"/>
      <c r="IC272" s="199"/>
      <c r="ID272" s="199"/>
      <c r="IE272" s="199"/>
      <c r="IF272" s="199"/>
      <c r="IG272" s="199"/>
      <c r="IH272" s="199"/>
      <c r="II272" s="199"/>
      <c r="IJ272" s="199"/>
      <c r="IK272" s="199"/>
      <c r="IL272" s="199"/>
      <c r="IM272" s="199"/>
      <c r="IN272" s="199"/>
      <c r="IO272" s="199"/>
      <c r="IP272" s="199"/>
      <c r="IQ272" s="199"/>
      <c r="IR272" s="199"/>
      <c r="IS272" s="199"/>
      <c r="IT272" s="199"/>
    </row>
    <row r="273" spans="1:254" s="158" customFormat="1" ht="25.5" hidden="1" x14ac:dyDescent="0.2">
      <c r="A273" s="195" t="s">
        <v>501</v>
      </c>
      <c r="B273" s="252">
        <v>510</v>
      </c>
      <c r="C273" s="207" t="s">
        <v>232</v>
      </c>
      <c r="D273" s="207" t="s">
        <v>224</v>
      </c>
      <c r="E273" s="207" t="s">
        <v>434</v>
      </c>
      <c r="F273" s="207" t="s">
        <v>304</v>
      </c>
      <c r="G273" s="198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  <c r="BG273" s="199"/>
      <c r="BH273" s="199"/>
      <c r="BI273" s="199"/>
      <c r="BJ273" s="199"/>
      <c r="BK273" s="199"/>
      <c r="BL273" s="199"/>
      <c r="BM273" s="199"/>
      <c r="BN273" s="199"/>
      <c r="BO273" s="199"/>
      <c r="BP273" s="199"/>
      <c r="BQ273" s="199"/>
      <c r="BR273" s="199"/>
      <c r="BS273" s="199"/>
      <c r="BT273" s="199"/>
      <c r="BU273" s="199"/>
      <c r="BV273" s="199"/>
      <c r="BW273" s="199"/>
      <c r="BX273" s="199"/>
      <c r="BY273" s="199"/>
      <c r="BZ273" s="199"/>
      <c r="CA273" s="199"/>
      <c r="CB273" s="199"/>
      <c r="CC273" s="199"/>
      <c r="CD273" s="199"/>
      <c r="CE273" s="199"/>
      <c r="CF273" s="199"/>
      <c r="CG273" s="199"/>
      <c r="CH273" s="199"/>
      <c r="CI273" s="199"/>
      <c r="CJ273" s="199"/>
      <c r="CK273" s="199"/>
      <c r="CL273" s="199"/>
      <c r="CM273" s="199"/>
      <c r="CN273" s="199"/>
      <c r="CO273" s="199"/>
      <c r="CP273" s="199"/>
      <c r="CQ273" s="199"/>
      <c r="CR273" s="199"/>
      <c r="CS273" s="199"/>
      <c r="CT273" s="199"/>
      <c r="CU273" s="199"/>
      <c r="CV273" s="199"/>
      <c r="CW273" s="199"/>
      <c r="CX273" s="199"/>
      <c r="CY273" s="199"/>
      <c r="CZ273" s="199"/>
      <c r="DA273" s="199"/>
      <c r="DB273" s="199"/>
      <c r="DC273" s="199"/>
      <c r="DD273" s="199"/>
      <c r="DE273" s="199"/>
      <c r="DF273" s="199"/>
      <c r="DG273" s="199"/>
      <c r="DH273" s="199"/>
      <c r="DI273" s="199"/>
      <c r="DJ273" s="199"/>
      <c r="DK273" s="199"/>
      <c r="DL273" s="199"/>
      <c r="DM273" s="199"/>
      <c r="DN273" s="199"/>
      <c r="DO273" s="199"/>
      <c r="DP273" s="199"/>
      <c r="DQ273" s="199"/>
      <c r="DR273" s="199"/>
      <c r="DS273" s="199"/>
      <c r="DT273" s="199"/>
      <c r="DU273" s="199"/>
      <c r="DV273" s="199"/>
      <c r="DW273" s="199"/>
      <c r="DX273" s="199"/>
      <c r="DY273" s="199"/>
      <c r="DZ273" s="199"/>
      <c r="EA273" s="199"/>
      <c r="EB273" s="199"/>
      <c r="EC273" s="199"/>
      <c r="ED273" s="199"/>
      <c r="EE273" s="199"/>
      <c r="EF273" s="199"/>
      <c r="EG273" s="199"/>
      <c r="EH273" s="199"/>
      <c r="EI273" s="199"/>
      <c r="EJ273" s="199"/>
      <c r="EK273" s="199"/>
      <c r="EL273" s="199"/>
      <c r="EM273" s="199"/>
      <c r="EN273" s="199"/>
      <c r="EO273" s="199"/>
      <c r="EP273" s="199"/>
      <c r="EQ273" s="199"/>
      <c r="ER273" s="199"/>
      <c r="ES273" s="199"/>
      <c r="ET273" s="199"/>
      <c r="EU273" s="199"/>
      <c r="EV273" s="199"/>
      <c r="EW273" s="199"/>
      <c r="EX273" s="199"/>
      <c r="EY273" s="199"/>
      <c r="EZ273" s="199"/>
      <c r="FA273" s="199"/>
      <c r="FB273" s="199"/>
      <c r="FC273" s="199"/>
      <c r="FD273" s="199"/>
      <c r="FE273" s="199"/>
      <c r="FF273" s="199"/>
      <c r="FG273" s="199"/>
      <c r="FH273" s="199"/>
      <c r="FI273" s="199"/>
      <c r="FJ273" s="199"/>
      <c r="FK273" s="199"/>
      <c r="FL273" s="199"/>
      <c r="FM273" s="199"/>
      <c r="FN273" s="199"/>
      <c r="FO273" s="199"/>
      <c r="FP273" s="199"/>
      <c r="FQ273" s="199"/>
      <c r="FR273" s="199"/>
      <c r="FS273" s="199"/>
      <c r="FT273" s="199"/>
      <c r="FU273" s="199"/>
      <c r="FV273" s="199"/>
      <c r="FW273" s="199"/>
      <c r="FX273" s="199"/>
      <c r="FY273" s="199"/>
      <c r="FZ273" s="199"/>
      <c r="GA273" s="199"/>
      <c r="GB273" s="199"/>
      <c r="GC273" s="199"/>
      <c r="GD273" s="199"/>
      <c r="GE273" s="199"/>
      <c r="GF273" s="199"/>
      <c r="GG273" s="199"/>
      <c r="GH273" s="199"/>
      <c r="GI273" s="199"/>
      <c r="GJ273" s="199"/>
      <c r="GK273" s="199"/>
      <c r="GL273" s="199"/>
      <c r="GM273" s="199"/>
      <c r="GN273" s="199"/>
      <c r="GO273" s="199"/>
      <c r="GP273" s="199"/>
      <c r="GQ273" s="199"/>
      <c r="GR273" s="199"/>
      <c r="GS273" s="199"/>
      <c r="GT273" s="199"/>
      <c r="GU273" s="199"/>
      <c r="GV273" s="199"/>
      <c r="GW273" s="199"/>
      <c r="GX273" s="199"/>
      <c r="GY273" s="199"/>
      <c r="GZ273" s="199"/>
      <c r="HA273" s="199"/>
      <c r="HB273" s="199"/>
      <c r="HC273" s="199"/>
      <c r="HD273" s="199"/>
      <c r="HE273" s="199"/>
      <c r="HF273" s="199"/>
      <c r="HG273" s="199"/>
      <c r="HH273" s="199"/>
      <c r="HI273" s="199"/>
      <c r="HJ273" s="199"/>
      <c r="HK273" s="199"/>
      <c r="HL273" s="199"/>
      <c r="HM273" s="199"/>
      <c r="HN273" s="199"/>
      <c r="HO273" s="199"/>
      <c r="HP273" s="199"/>
      <c r="HQ273" s="199"/>
      <c r="HR273" s="199"/>
      <c r="HS273" s="199"/>
      <c r="HT273" s="199"/>
      <c r="HU273" s="199"/>
      <c r="HV273" s="199"/>
      <c r="HW273" s="199"/>
      <c r="HX273" s="199"/>
      <c r="HY273" s="199"/>
      <c r="HZ273" s="199"/>
      <c r="IA273" s="199"/>
      <c r="IB273" s="199"/>
      <c r="IC273" s="199"/>
      <c r="ID273" s="199"/>
      <c r="IE273" s="199"/>
      <c r="IF273" s="199"/>
      <c r="IG273" s="199"/>
      <c r="IH273" s="199"/>
      <c r="II273" s="199"/>
      <c r="IJ273" s="199"/>
      <c r="IK273" s="199"/>
      <c r="IL273" s="199"/>
      <c r="IM273" s="199"/>
      <c r="IN273" s="199"/>
      <c r="IO273" s="199"/>
      <c r="IP273" s="199"/>
      <c r="IQ273" s="199"/>
      <c r="IR273" s="199"/>
      <c r="IS273" s="199"/>
      <c r="IT273" s="199"/>
    </row>
    <row r="274" spans="1:254" s="189" customFormat="1" ht="26.25" x14ac:dyDescent="0.25">
      <c r="A274" s="195" t="s">
        <v>277</v>
      </c>
      <c r="B274" s="252">
        <v>510</v>
      </c>
      <c r="C274" s="207" t="s">
        <v>232</v>
      </c>
      <c r="D274" s="207" t="s">
        <v>224</v>
      </c>
      <c r="E274" s="207" t="s">
        <v>431</v>
      </c>
      <c r="F274" s="207" t="s">
        <v>278</v>
      </c>
      <c r="G274" s="198">
        <v>1200</v>
      </c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  <c r="BN274" s="199"/>
      <c r="BO274" s="199"/>
      <c r="BP274" s="199"/>
      <c r="BQ274" s="199"/>
      <c r="BR274" s="199"/>
      <c r="BS274" s="199"/>
      <c r="BT274" s="199"/>
      <c r="BU274" s="199"/>
      <c r="BV274" s="199"/>
      <c r="BW274" s="199"/>
      <c r="BX274" s="199"/>
      <c r="BY274" s="199"/>
      <c r="BZ274" s="199"/>
      <c r="CA274" s="199"/>
      <c r="CB274" s="199"/>
      <c r="CC274" s="199"/>
      <c r="CD274" s="199"/>
      <c r="CE274" s="199"/>
      <c r="CF274" s="199"/>
      <c r="CG274" s="199"/>
      <c r="CH274" s="199"/>
      <c r="CI274" s="199"/>
      <c r="CJ274" s="199"/>
      <c r="CK274" s="199"/>
      <c r="CL274" s="199"/>
      <c r="CM274" s="199"/>
      <c r="CN274" s="199"/>
      <c r="CO274" s="199"/>
      <c r="CP274" s="199"/>
      <c r="CQ274" s="199"/>
      <c r="CR274" s="199"/>
      <c r="CS274" s="199"/>
      <c r="CT274" s="199"/>
      <c r="CU274" s="199"/>
      <c r="CV274" s="199"/>
      <c r="CW274" s="199"/>
      <c r="CX274" s="199"/>
      <c r="CY274" s="199"/>
      <c r="CZ274" s="199"/>
      <c r="DA274" s="199"/>
      <c r="DB274" s="199"/>
      <c r="DC274" s="199"/>
      <c r="DD274" s="199"/>
      <c r="DE274" s="199"/>
      <c r="DF274" s="199"/>
      <c r="DG274" s="199"/>
      <c r="DH274" s="199"/>
      <c r="DI274" s="199"/>
      <c r="DJ274" s="199"/>
      <c r="DK274" s="199"/>
      <c r="DL274" s="199"/>
      <c r="DM274" s="199"/>
      <c r="DN274" s="199"/>
      <c r="DO274" s="199"/>
      <c r="DP274" s="199"/>
      <c r="DQ274" s="199"/>
      <c r="DR274" s="199"/>
      <c r="DS274" s="199"/>
      <c r="DT274" s="199"/>
      <c r="DU274" s="199"/>
      <c r="DV274" s="199"/>
      <c r="DW274" s="199"/>
      <c r="DX274" s="199"/>
      <c r="DY274" s="199"/>
      <c r="DZ274" s="199"/>
      <c r="EA274" s="199"/>
      <c r="EB274" s="199"/>
      <c r="EC274" s="199"/>
      <c r="ED274" s="199"/>
      <c r="EE274" s="199"/>
      <c r="EF274" s="199"/>
      <c r="EG274" s="199"/>
      <c r="EH274" s="199"/>
      <c r="EI274" s="199"/>
      <c r="EJ274" s="199"/>
      <c r="EK274" s="199"/>
      <c r="EL274" s="199"/>
      <c r="EM274" s="199"/>
      <c r="EN274" s="199"/>
      <c r="EO274" s="199"/>
      <c r="EP274" s="199"/>
      <c r="EQ274" s="199"/>
      <c r="ER274" s="199"/>
      <c r="ES274" s="199"/>
      <c r="ET274" s="199"/>
      <c r="EU274" s="199"/>
      <c r="EV274" s="199"/>
      <c r="EW274" s="199"/>
      <c r="EX274" s="199"/>
      <c r="EY274" s="199"/>
      <c r="EZ274" s="199"/>
      <c r="FA274" s="199"/>
      <c r="FB274" s="199"/>
      <c r="FC274" s="199"/>
      <c r="FD274" s="199"/>
      <c r="FE274" s="199"/>
      <c r="FF274" s="199"/>
      <c r="FG274" s="199"/>
      <c r="FH274" s="199"/>
      <c r="FI274" s="199"/>
      <c r="FJ274" s="199"/>
      <c r="FK274" s="199"/>
      <c r="FL274" s="199"/>
      <c r="FM274" s="199"/>
      <c r="FN274" s="199"/>
      <c r="FO274" s="199"/>
      <c r="FP274" s="199"/>
      <c r="FQ274" s="199"/>
      <c r="FR274" s="199"/>
      <c r="FS274" s="199"/>
      <c r="FT274" s="199"/>
      <c r="FU274" s="199"/>
      <c r="FV274" s="199"/>
      <c r="FW274" s="199"/>
      <c r="FX274" s="199"/>
      <c r="FY274" s="199"/>
      <c r="FZ274" s="199"/>
      <c r="GA274" s="199"/>
      <c r="GB274" s="199"/>
      <c r="GC274" s="199"/>
      <c r="GD274" s="199"/>
      <c r="GE274" s="199"/>
      <c r="GF274" s="199"/>
      <c r="GG274" s="199"/>
      <c r="GH274" s="199"/>
      <c r="GI274" s="199"/>
      <c r="GJ274" s="199"/>
      <c r="GK274" s="199"/>
      <c r="GL274" s="199"/>
      <c r="GM274" s="199"/>
      <c r="GN274" s="199"/>
      <c r="GO274" s="199"/>
      <c r="GP274" s="199"/>
      <c r="GQ274" s="199"/>
      <c r="GR274" s="199"/>
      <c r="GS274" s="199"/>
      <c r="GT274" s="199"/>
      <c r="GU274" s="199"/>
      <c r="GV274" s="199"/>
      <c r="GW274" s="199"/>
      <c r="GX274" s="199"/>
      <c r="GY274" s="199"/>
      <c r="GZ274" s="199"/>
      <c r="HA274" s="199"/>
      <c r="HB274" s="199"/>
      <c r="HC274" s="199"/>
      <c r="HD274" s="199"/>
      <c r="HE274" s="199"/>
      <c r="HF274" s="199"/>
      <c r="HG274" s="199"/>
      <c r="HH274" s="199"/>
      <c r="HI274" s="199"/>
      <c r="HJ274" s="199"/>
      <c r="HK274" s="199"/>
      <c r="HL274" s="199"/>
      <c r="HM274" s="199"/>
      <c r="HN274" s="199"/>
      <c r="HO274" s="199"/>
      <c r="HP274" s="199"/>
      <c r="HQ274" s="199"/>
      <c r="HR274" s="199"/>
      <c r="HS274" s="199"/>
      <c r="HT274" s="199"/>
      <c r="HU274" s="199"/>
      <c r="HV274" s="199"/>
      <c r="HW274" s="199"/>
      <c r="HX274" s="199"/>
      <c r="HY274" s="199"/>
      <c r="HZ274" s="199"/>
      <c r="IA274" s="199"/>
      <c r="IB274" s="199"/>
      <c r="IC274" s="199"/>
      <c r="ID274" s="199"/>
      <c r="IE274" s="199"/>
      <c r="IF274" s="199"/>
      <c r="IG274" s="199"/>
      <c r="IH274" s="199"/>
      <c r="II274" s="199"/>
      <c r="IJ274" s="199"/>
      <c r="IK274" s="199"/>
      <c r="IL274" s="199"/>
      <c r="IM274" s="199"/>
      <c r="IN274" s="199"/>
      <c r="IO274" s="199"/>
      <c r="IP274" s="199"/>
      <c r="IQ274" s="199"/>
      <c r="IR274" s="199"/>
      <c r="IS274" s="199"/>
      <c r="IT274" s="199"/>
    </row>
    <row r="275" spans="1:254" s="189" customFormat="1" ht="15.75" x14ac:dyDescent="0.25">
      <c r="A275" s="230" t="s">
        <v>435</v>
      </c>
      <c r="B275" s="246">
        <v>510</v>
      </c>
      <c r="C275" s="226" t="s">
        <v>291</v>
      </c>
      <c r="D275" s="226"/>
      <c r="E275" s="226"/>
      <c r="F275" s="226"/>
      <c r="G275" s="227">
        <f>SUM(G276)</f>
        <v>2178.6</v>
      </c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7"/>
      <c r="BU275" s="167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7"/>
      <c r="CS275" s="167"/>
      <c r="CT275" s="167"/>
      <c r="CU275" s="167"/>
      <c r="CV275" s="167"/>
      <c r="CW275" s="167"/>
      <c r="CX275" s="167"/>
      <c r="CY275" s="167"/>
      <c r="CZ275" s="167"/>
      <c r="DA275" s="167"/>
      <c r="DB275" s="167"/>
      <c r="DC275" s="167"/>
      <c r="DD275" s="167"/>
      <c r="DE275" s="167"/>
      <c r="DF275" s="167"/>
      <c r="DG275" s="167"/>
      <c r="DH275" s="167"/>
      <c r="DI275" s="167"/>
      <c r="DJ275" s="167"/>
      <c r="DK275" s="167"/>
      <c r="DL275" s="167"/>
      <c r="DM275" s="167"/>
      <c r="DN275" s="167"/>
      <c r="DO275" s="167"/>
      <c r="DP275" s="167"/>
      <c r="DQ275" s="167"/>
      <c r="DR275" s="167"/>
      <c r="DS275" s="167"/>
      <c r="DT275" s="167"/>
      <c r="DU275" s="167"/>
      <c r="DV275" s="167"/>
      <c r="DW275" s="167"/>
      <c r="DX275" s="167"/>
      <c r="DY275" s="167"/>
      <c r="DZ275" s="167"/>
      <c r="EA275" s="167"/>
      <c r="EB275" s="167"/>
      <c r="EC275" s="167"/>
      <c r="ED275" s="167"/>
      <c r="EE275" s="167"/>
      <c r="EF275" s="167"/>
      <c r="EG275" s="167"/>
      <c r="EH275" s="167"/>
      <c r="EI275" s="167"/>
      <c r="EJ275" s="167"/>
      <c r="EK275" s="167"/>
      <c r="EL275" s="167"/>
      <c r="EM275" s="167"/>
      <c r="EN275" s="167"/>
      <c r="EO275" s="167"/>
      <c r="EP275" s="167"/>
      <c r="EQ275" s="167"/>
      <c r="ER275" s="167"/>
      <c r="ES275" s="167"/>
      <c r="ET275" s="167"/>
      <c r="EU275" s="167"/>
      <c r="EV275" s="167"/>
      <c r="EW275" s="167"/>
      <c r="EX275" s="167"/>
      <c r="EY275" s="167"/>
      <c r="EZ275" s="167"/>
      <c r="FA275" s="167"/>
      <c r="FB275" s="167"/>
      <c r="FC275" s="167"/>
      <c r="FD275" s="167"/>
      <c r="FE275" s="167"/>
      <c r="FF275" s="167"/>
      <c r="FG275" s="167"/>
      <c r="FH275" s="167"/>
      <c r="FI275" s="167"/>
      <c r="FJ275" s="167"/>
      <c r="FK275" s="167"/>
      <c r="FL275" s="167"/>
      <c r="FM275" s="167"/>
      <c r="FN275" s="167"/>
      <c r="FO275" s="167"/>
      <c r="FP275" s="167"/>
      <c r="FQ275" s="167"/>
      <c r="FR275" s="167"/>
      <c r="FS275" s="167"/>
      <c r="FT275" s="167"/>
      <c r="FU275" s="167"/>
      <c r="FV275" s="167"/>
      <c r="FW275" s="167"/>
      <c r="FX275" s="167"/>
      <c r="FY275" s="167"/>
      <c r="FZ275" s="167"/>
      <c r="GA275" s="167"/>
      <c r="GB275" s="167"/>
      <c r="GC275" s="167"/>
      <c r="GD275" s="167"/>
      <c r="GE275" s="167"/>
      <c r="GF275" s="167"/>
      <c r="GG275" s="167"/>
      <c r="GH275" s="167"/>
      <c r="GI275" s="167"/>
      <c r="GJ275" s="167"/>
      <c r="GK275" s="167"/>
      <c r="GL275" s="167"/>
      <c r="GM275" s="167"/>
      <c r="GN275" s="167"/>
      <c r="GO275" s="167"/>
      <c r="GP275" s="167"/>
      <c r="GQ275" s="167"/>
      <c r="GR275" s="167"/>
      <c r="GS275" s="167"/>
      <c r="GT275" s="167"/>
      <c r="GU275" s="167"/>
      <c r="GV275" s="167"/>
      <c r="GW275" s="167"/>
      <c r="GX275" s="167"/>
      <c r="GY275" s="167"/>
      <c r="GZ275" s="167"/>
      <c r="HA275" s="167"/>
      <c r="HB275" s="167"/>
      <c r="HC275" s="167"/>
      <c r="HD275" s="167"/>
      <c r="HE275" s="167"/>
      <c r="HF275" s="167"/>
      <c r="HG275" s="167"/>
      <c r="HH275" s="167"/>
      <c r="HI275" s="167"/>
      <c r="HJ275" s="167"/>
      <c r="HK275" s="167"/>
      <c r="HL275" s="167"/>
      <c r="HM275" s="167"/>
      <c r="HN275" s="167"/>
      <c r="HO275" s="167"/>
      <c r="HP275" s="167"/>
      <c r="HQ275" s="167"/>
      <c r="HR275" s="167"/>
      <c r="HS275" s="167"/>
      <c r="HT275" s="167"/>
      <c r="HU275" s="167"/>
      <c r="HV275" s="167"/>
      <c r="HW275" s="167"/>
      <c r="HX275" s="167"/>
      <c r="HY275" s="167"/>
      <c r="HZ275" s="167"/>
      <c r="IA275" s="167"/>
      <c r="IB275" s="167"/>
      <c r="IC275" s="167"/>
      <c r="ID275" s="167"/>
      <c r="IE275" s="167"/>
      <c r="IF275" s="167"/>
      <c r="IG275" s="167"/>
      <c r="IH275" s="167"/>
      <c r="II275" s="167"/>
      <c r="IJ275" s="167"/>
      <c r="IK275" s="167"/>
      <c r="IL275" s="167"/>
      <c r="IM275" s="167"/>
      <c r="IN275" s="167"/>
      <c r="IO275" s="167"/>
      <c r="IP275" s="167"/>
      <c r="IQ275" s="167"/>
      <c r="IR275" s="167"/>
      <c r="IS275" s="167"/>
      <c r="IT275" s="167"/>
    </row>
    <row r="276" spans="1:254" s="214" customFormat="1" ht="15" x14ac:dyDescent="0.25">
      <c r="A276" s="240" t="s">
        <v>436</v>
      </c>
      <c r="B276" s="247">
        <v>510</v>
      </c>
      <c r="C276" s="237" t="s">
        <v>291</v>
      </c>
      <c r="D276" s="237" t="s">
        <v>202</v>
      </c>
      <c r="E276" s="237"/>
      <c r="F276" s="237"/>
      <c r="G276" s="238">
        <f>SUM(G279+G277)</f>
        <v>2178.6</v>
      </c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7"/>
      <c r="BQ276" s="167"/>
      <c r="BR276" s="167"/>
      <c r="BS276" s="167"/>
      <c r="BT276" s="167"/>
      <c r="BU276" s="167"/>
      <c r="BV276" s="167"/>
      <c r="BW276" s="167"/>
      <c r="BX276" s="167"/>
      <c r="BY276" s="167"/>
      <c r="BZ276" s="167"/>
      <c r="CA276" s="167"/>
      <c r="CB276" s="167"/>
      <c r="CC276" s="167"/>
      <c r="CD276" s="167"/>
      <c r="CE276" s="167"/>
      <c r="CF276" s="167"/>
      <c r="CG276" s="167"/>
      <c r="CH276" s="167"/>
      <c r="CI276" s="167"/>
      <c r="CJ276" s="167"/>
      <c r="CK276" s="167"/>
      <c r="CL276" s="167"/>
      <c r="CM276" s="167"/>
      <c r="CN276" s="167"/>
      <c r="CO276" s="167"/>
      <c r="CP276" s="167"/>
      <c r="CQ276" s="167"/>
      <c r="CR276" s="167"/>
      <c r="CS276" s="167"/>
      <c r="CT276" s="167"/>
      <c r="CU276" s="167"/>
      <c r="CV276" s="167"/>
      <c r="CW276" s="167"/>
      <c r="CX276" s="167"/>
      <c r="CY276" s="167"/>
      <c r="CZ276" s="167"/>
      <c r="DA276" s="167"/>
      <c r="DB276" s="167"/>
      <c r="DC276" s="167"/>
      <c r="DD276" s="167"/>
      <c r="DE276" s="167"/>
      <c r="DF276" s="167"/>
      <c r="DG276" s="167"/>
      <c r="DH276" s="167"/>
      <c r="DI276" s="167"/>
      <c r="DJ276" s="167"/>
      <c r="DK276" s="167"/>
      <c r="DL276" s="167"/>
      <c r="DM276" s="167"/>
      <c r="DN276" s="167"/>
      <c r="DO276" s="167"/>
      <c r="DP276" s="167"/>
      <c r="DQ276" s="167"/>
      <c r="DR276" s="167"/>
      <c r="DS276" s="167"/>
      <c r="DT276" s="167"/>
      <c r="DU276" s="167"/>
      <c r="DV276" s="167"/>
      <c r="DW276" s="167"/>
      <c r="DX276" s="167"/>
      <c r="DY276" s="167"/>
      <c r="DZ276" s="167"/>
      <c r="EA276" s="167"/>
      <c r="EB276" s="167"/>
      <c r="EC276" s="167"/>
      <c r="ED276" s="167"/>
      <c r="EE276" s="167"/>
      <c r="EF276" s="167"/>
      <c r="EG276" s="167"/>
      <c r="EH276" s="167"/>
      <c r="EI276" s="167"/>
      <c r="EJ276" s="167"/>
      <c r="EK276" s="167"/>
      <c r="EL276" s="167"/>
      <c r="EM276" s="167"/>
      <c r="EN276" s="167"/>
      <c r="EO276" s="167"/>
      <c r="EP276" s="167"/>
      <c r="EQ276" s="167"/>
      <c r="ER276" s="167"/>
      <c r="ES276" s="167"/>
      <c r="ET276" s="167"/>
      <c r="EU276" s="167"/>
      <c r="EV276" s="167"/>
      <c r="EW276" s="167"/>
      <c r="EX276" s="167"/>
      <c r="EY276" s="167"/>
      <c r="EZ276" s="167"/>
      <c r="FA276" s="167"/>
      <c r="FB276" s="167"/>
      <c r="FC276" s="167"/>
      <c r="FD276" s="167"/>
      <c r="FE276" s="167"/>
      <c r="FF276" s="167"/>
      <c r="FG276" s="167"/>
      <c r="FH276" s="167"/>
      <c r="FI276" s="167"/>
      <c r="FJ276" s="167"/>
      <c r="FK276" s="167"/>
      <c r="FL276" s="167"/>
      <c r="FM276" s="167"/>
      <c r="FN276" s="167"/>
      <c r="FO276" s="167"/>
      <c r="FP276" s="167"/>
      <c r="FQ276" s="167"/>
      <c r="FR276" s="167"/>
      <c r="FS276" s="167"/>
      <c r="FT276" s="167"/>
      <c r="FU276" s="167"/>
      <c r="FV276" s="167"/>
      <c r="FW276" s="167"/>
      <c r="FX276" s="167"/>
      <c r="FY276" s="167"/>
      <c r="FZ276" s="167"/>
      <c r="GA276" s="167"/>
      <c r="GB276" s="167"/>
      <c r="GC276" s="167"/>
      <c r="GD276" s="167"/>
      <c r="GE276" s="167"/>
      <c r="GF276" s="167"/>
      <c r="GG276" s="167"/>
      <c r="GH276" s="167"/>
      <c r="GI276" s="167"/>
      <c r="GJ276" s="167"/>
      <c r="GK276" s="167"/>
      <c r="GL276" s="167"/>
      <c r="GM276" s="167"/>
      <c r="GN276" s="167"/>
      <c r="GO276" s="167"/>
      <c r="GP276" s="167"/>
      <c r="GQ276" s="167"/>
      <c r="GR276" s="167"/>
      <c r="GS276" s="167"/>
      <c r="GT276" s="167"/>
      <c r="GU276" s="167"/>
      <c r="GV276" s="167"/>
      <c r="GW276" s="167"/>
      <c r="GX276" s="167"/>
      <c r="GY276" s="167"/>
      <c r="GZ276" s="167"/>
      <c r="HA276" s="167"/>
      <c r="HB276" s="167"/>
      <c r="HC276" s="167"/>
      <c r="HD276" s="167"/>
      <c r="HE276" s="167"/>
      <c r="HF276" s="167"/>
      <c r="HG276" s="167"/>
      <c r="HH276" s="167"/>
      <c r="HI276" s="167"/>
      <c r="HJ276" s="167"/>
      <c r="HK276" s="167"/>
      <c r="HL276" s="167"/>
      <c r="HM276" s="167"/>
      <c r="HN276" s="167"/>
      <c r="HO276" s="167"/>
      <c r="HP276" s="167"/>
      <c r="HQ276" s="167"/>
      <c r="HR276" s="167"/>
      <c r="HS276" s="167"/>
      <c r="HT276" s="167"/>
      <c r="HU276" s="167"/>
      <c r="HV276" s="167"/>
      <c r="HW276" s="167"/>
      <c r="HX276" s="167"/>
      <c r="HY276" s="167"/>
      <c r="HZ276" s="167"/>
      <c r="IA276" s="167"/>
      <c r="IB276" s="167"/>
      <c r="IC276" s="167"/>
      <c r="ID276" s="167"/>
      <c r="IE276" s="167"/>
      <c r="IF276" s="167"/>
      <c r="IG276" s="167"/>
      <c r="IH276" s="167"/>
      <c r="II276" s="167"/>
      <c r="IJ276" s="167"/>
      <c r="IK276" s="167"/>
      <c r="IL276" s="167"/>
      <c r="IM276" s="167"/>
      <c r="IN276" s="167"/>
      <c r="IO276" s="167"/>
      <c r="IP276" s="167"/>
      <c r="IQ276" s="167"/>
      <c r="IR276" s="167"/>
      <c r="IS276" s="167"/>
      <c r="IT276" s="167"/>
    </row>
    <row r="277" spans="1:254" s="189" customFormat="1" ht="15" x14ac:dyDescent="0.25">
      <c r="A277" s="200" t="s">
        <v>438</v>
      </c>
      <c r="B277" s="253">
        <v>510</v>
      </c>
      <c r="C277" s="216" t="s">
        <v>439</v>
      </c>
      <c r="D277" s="216" t="s">
        <v>202</v>
      </c>
      <c r="E277" s="216" t="s">
        <v>440</v>
      </c>
      <c r="F277" s="216"/>
      <c r="G277" s="203">
        <f>SUM(G278)</f>
        <v>178.6</v>
      </c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58"/>
      <c r="BL277" s="158"/>
      <c r="BM277" s="158"/>
      <c r="BN277" s="158"/>
      <c r="BO277" s="158"/>
      <c r="BP277" s="158"/>
      <c r="BQ277" s="158"/>
      <c r="BR277" s="158"/>
      <c r="BS277" s="158"/>
      <c r="BT277" s="158"/>
      <c r="BU277" s="158"/>
      <c r="BV277" s="158"/>
      <c r="BW277" s="158"/>
      <c r="BX277" s="158"/>
      <c r="BY277" s="158"/>
      <c r="BZ277" s="158"/>
      <c r="CA277" s="158"/>
      <c r="CB277" s="158"/>
      <c r="CC277" s="158"/>
      <c r="CD277" s="158"/>
      <c r="CE277" s="158"/>
      <c r="CF277" s="158"/>
      <c r="CG277" s="158"/>
      <c r="CH277" s="158"/>
      <c r="CI277" s="158"/>
      <c r="CJ277" s="158"/>
      <c r="CK277" s="158"/>
      <c r="CL277" s="158"/>
      <c r="CM277" s="158"/>
      <c r="CN277" s="158"/>
      <c r="CO277" s="158"/>
      <c r="CP277" s="158"/>
      <c r="CQ277" s="158"/>
      <c r="CR277" s="158"/>
      <c r="CS277" s="158"/>
      <c r="CT277" s="158"/>
      <c r="CU277" s="158"/>
      <c r="CV277" s="158"/>
      <c r="CW277" s="158"/>
      <c r="CX277" s="158"/>
      <c r="CY277" s="158"/>
      <c r="CZ277" s="158"/>
      <c r="DA277" s="158"/>
      <c r="DB277" s="158"/>
      <c r="DC277" s="158"/>
      <c r="DD277" s="158"/>
      <c r="DE277" s="158"/>
      <c r="DF277" s="158"/>
      <c r="DG277" s="158"/>
      <c r="DH277" s="158"/>
      <c r="DI277" s="158"/>
      <c r="DJ277" s="158"/>
      <c r="DK277" s="158"/>
      <c r="DL277" s="158"/>
      <c r="DM277" s="158"/>
      <c r="DN277" s="158"/>
      <c r="DO277" s="158"/>
      <c r="DP277" s="158"/>
      <c r="DQ277" s="158"/>
      <c r="DR277" s="158"/>
      <c r="DS277" s="158"/>
      <c r="DT277" s="158"/>
      <c r="DU277" s="158"/>
      <c r="DV277" s="158"/>
      <c r="DW277" s="158"/>
      <c r="DX277" s="158"/>
      <c r="DY277" s="158"/>
      <c r="DZ277" s="158"/>
      <c r="EA277" s="158"/>
      <c r="EB277" s="158"/>
      <c r="EC277" s="158"/>
      <c r="ED277" s="158"/>
      <c r="EE277" s="158"/>
      <c r="EF277" s="158"/>
      <c r="EG277" s="158"/>
      <c r="EH277" s="158"/>
      <c r="EI277" s="158"/>
      <c r="EJ277" s="158"/>
      <c r="EK277" s="158"/>
      <c r="EL277" s="158"/>
      <c r="EM277" s="158"/>
      <c r="EN277" s="158"/>
      <c r="EO277" s="158"/>
      <c r="EP277" s="158"/>
      <c r="EQ277" s="158"/>
      <c r="ER277" s="158"/>
      <c r="ES277" s="158"/>
      <c r="ET277" s="158"/>
      <c r="EU277" s="158"/>
      <c r="EV277" s="158"/>
      <c r="EW277" s="158"/>
      <c r="EX277" s="158"/>
      <c r="EY277" s="158"/>
      <c r="EZ277" s="158"/>
      <c r="FA277" s="158"/>
      <c r="FB277" s="158"/>
      <c r="FC277" s="158"/>
      <c r="FD277" s="158"/>
      <c r="FE277" s="158"/>
      <c r="FF277" s="158"/>
      <c r="FG277" s="158"/>
      <c r="FH277" s="158"/>
      <c r="FI277" s="158"/>
      <c r="FJ277" s="158"/>
      <c r="FK277" s="158"/>
      <c r="FL277" s="158"/>
      <c r="FM277" s="158"/>
      <c r="FN277" s="158"/>
      <c r="FO277" s="158"/>
      <c r="FP277" s="158"/>
      <c r="FQ277" s="158"/>
      <c r="FR277" s="158"/>
      <c r="FS277" s="158"/>
      <c r="FT277" s="158"/>
      <c r="FU277" s="158"/>
      <c r="FV277" s="158"/>
      <c r="FW277" s="158"/>
      <c r="FX277" s="158"/>
      <c r="FY277" s="158"/>
      <c r="FZ277" s="158"/>
      <c r="GA277" s="158"/>
      <c r="GB277" s="158"/>
      <c r="GC277" s="158"/>
      <c r="GD277" s="158"/>
      <c r="GE277" s="158"/>
      <c r="GF277" s="158"/>
      <c r="GG277" s="158"/>
      <c r="GH277" s="158"/>
      <c r="GI277" s="158"/>
      <c r="GJ277" s="158"/>
      <c r="GK277" s="158"/>
      <c r="GL277" s="158"/>
      <c r="GM277" s="158"/>
      <c r="GN277" s="158"/>
      <c r="GO277" s="158"/>
      <c r="GP277" s="158"/>
      <c r="GQ277" s="158"/>
      <c r="GR277" s="158"/>
      <c r="GS277" s="158"/>
      <c r="GT277" s="158"/>
      <c r="GU277" s="158"/>
      <c r="GV277" s="158"/>
      <c r="GW277" s="158"/>
      <c r="GX277" s="158"/>
      <c r="GY277" s="158"/>
      <c r="GZ277" s="158"/>
      <c r="HA277" s="158"/>
      <c r="HB277" s="158"/>
      <c r="HC277" s="158"/>
      <c r="HD277" s="158"/>
      <c r="HE277" s="158"/>
      <c r="HF277" s="158"/>
      <c r="HG277" s="158"/>
      <c r="HH277" s="158"/>
      <c r="HI277" s="158"/>
      <c r="HJ277" s="158"/>
      <c r="HK277" s="158"/>
      <c r="HL277" s="158"/>
      <c r="HM277" s="158"/>
      <c r="HN277" s="158"/>
      <c r="HO277" s="158"/>
      <c r="HP277" s="158"/>
      <c r="HQ277" s="158"/>
      <c r="HR277" s="158"/>
      <c r="HS277" s="158"/>
      <c r="HT277" s="158"/>
      <c r="HU277" s="158"/>
      <c r="HV277" s="158"/>
      <c r="HW277" s="158"/>
      <c r="HX277" s="158"/>
      <c r="HY277" s="158"/>
      <c r="HZ277" s="158"/>
      <c r="IA277" s="158"/>
      <c r="IB277" s="158"/>
      <c r="IC277" s="158"/>
      <c r="ID277" s="158"/>
      <c r="IE277" s="158"/>
      <c r="IF277" s="158"/>
      <c r="IG277" s="158"/>
      <c r="IH277" s="158"/>
      <c r="II277" s="158"/>
      <c r="IJ277" s="158"/>
      <c r="IK277" s="158"/>
      <c r="IL277" s="158"/>
      <c r="IM277" s="158"/>
      <c r="IN277" s="158"/>
      <c r="IO277" s="158"/>
      <c r="IP277" s="158"/>
      <c r="IQ277" s="158"/>
      <c r="IR277" s="158"/>
      <c r="IS277" s="158"/>
      <c r="IT277" s="158"/>
    </row>
    <row r="278" spans="1:254" s="189" customFormat="1" ht="26.25" x14ac:dyDescent="0.25">
      <c r="A278" s="195" t="s">
        <v>277</v>
      </c>
      <c r="B278" s="252">
        <v>510</v>
      </c>
      <c r="C278" s="207" t="s">
        <v>291</v>
      </c>
      <c r="D278" s="207" t="s">
        <v>202</v>
      </c>
      <c r="E278" s="207" t="s">
        <v>440</v>
      </c>
      <c r="F278" s="207" t="s">
        <v>278</v>
      </c>
      <c r="G278" s="198">
        <v>178.6</v>
      </c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  <c r="BX278" s="167"/>
      <c r="BY278" s="167"/>
      <c r="BZ278" s="167"/>
      <c r="CA278" s="167"/>
      <c r="CB278" s="167"/>
      <c r="CC278" s="167"/>
      <c r="CD278" s="167"/>
      <c r="CE278" s="167"/>
      <c r="CF278" s="167"/>
      <c r="CG278" s="167"/>
      <c r="CH278" s="167"/>
      <c r="CI278" s="167"/>
      <c r="CJ278" s="167"/>
      <c r="CK278" s="167"/>
      <c r="CL278" s="167"/>
      <c r="CM278" s="167"/>
      <c r="CN278" s="167"/>
      <c r="CO278" s="167"/>
      <c r="CP278" s="167"/>
      <c r="CQ278" s="167"/>
      <c r="CR278" s="167"/>
      <c r="CS278" s="167"/>
      <c r="CT278" s="167"/>
      <c r="CU278" s="167"/>
      <c r="CV278" s="167"/>
      <c r="CW278" s="167"/>
      <c r="CX278" s="167"/>
      <c r="CY278" s="167"/>
      <c r="CZ278" s="167"/>
      <c r="DA278" s="167"/>
      <c r="DB278" s="167"/>
      <c r="DC278" s="167"/>
      <c r="DD278" s="167"/>
      <c r="DE278" s="167"/>
      <c r="DF278" s="167"/>
      <c r="DG278" s="167"/>
      <c r="DH278" s="167"/>
      <c r="DI278" s="167"/>
      <c r="DJ278" s="167"/>
      <c r="DK278" s="167"/>
      <c r="DL278" s="167"/>
      <c r="DM278" s="167"/>
      <c r="DN278" s="167"/>
      <c r="DO278" s="167"/>
      <c r="DP278" s="167"/>
      <c r="DQ278" s="167"/>
      <c r="DR278" s="167"/>
      <c r="DS278" s="167"/>
      <c r="DT278" s="167"/>
      <c r="DU278" s="167"/>
      <c r="DV278" s="167"/>
      <c r="DW278" s="167"/>
      <c r="DX278" s="167"/>
      <c r="DY278" s="167"/>
      <c r="DZ278" s="167"/>
      <c r="EA278" s="167"/>
      <c r="EB278" s="167"/>
      <c r="EC278" s="167"/>
      <c r="ED278" s="167"/>
      <c r="EE278" s="167"/>
      <c r="EF278" s="167"/>
      <c r="EG278" s="167"/>
      <c r="EH278" s="167"/>
      <c r="EI278" s="167"/>
      <c r="EJ278" s="167"/>
      <c r="EK278" s="167"/>
      <c r="EL278" s="167"/>
      <c r="EM278" s="167"/>
      <c r="EN278" s="167"/>
      <c r="EO278" s="167"/>
      <c r="EP278" s="167"/>
      <c r="EQ278" s="167"/>
      <c r="ER278" s="167"/>
      <c r="ES278" s="167"/>
      <c r="ET278" s="167"/>
      <c r="EU278" s="167"/>
      <c r="EV278" s="167"/>
      <c r="EW278" s="167"/>
      <c r="EX278" s="167"/>
      <c r="EY278" s="167"/>
      <c r="EZ278" s="167"/>
      <c r="FA278" s="167"/>
      <c r="FB278" s="167"/>
      <c r="FC278" s="167"/>
      <c r="FD278" s="167"/>
      <c r="FE278" s="167"/>
      <c r="FF278" s="167"/>
      <c r="FG278" s="167"/>
      <c r="FH278" s="167"/>
      <c r="FI278" s="167"/>
      <c r="FJ278" s="167"/>
      <c r="FK278" s="167"/>
      <c r="FL278" s="167"/>
      <c r="FM278" s="167"/>
      <c r="FN278" s="167"/>
      <c r="FO278" s="167"/>
      <c r="FP278" s="167"/>
      <c r="FQ278" s="167"/>
      <c r="FR278" s="167"/>
      <c r="FS278" s="167"/>
      <c r="FT278" s="167"/>
      <c r="FU278" s="167"/>
      <c r="FV278" s="167"/>
      <c r="FW278" s="167"/>
      <c r="FX278" s="167"/>
      <c r="FY278" s="167"/>
      <c r="FZ278" s="167"/>
      <c r="GA278" s="167"/>
      <c r="GB278" s="167"/>
      <c r="GC278" s="167"/>
      <c r="GD278" s="167"/>
      <c r="GE278" s="167"/>
      <c r="GF278" s="167"/>
      <c r="GG278" s="167"/>
      <c r="GH278" s="167"/>
      <c r="GI278" s="167"/>
      <c r="GJ278" s="167"/>
      <c r="GK278" s="167"/>
      <c r="GL278" s="167"/>
      <c r="GM278" s="167"/>
      <c r="GN278" s="167"/>
      <c r="GO278" s="167"/>
      <c r="GP278" s="167"/>
      <c r="GQ278" s="167"/>
      <c r="GR278" s="167"/>
      <c r="GS278" s="167"/>
      <c r="GT278" s="167"/>
      <c r="GU278" s="167"/>
      <c r="GV278" s="167"/>
      <c r="GW278" s="167"/>
      <c r="GX278" s="167"/>
      <c r="GY278" s="167"/>
      <c r="GZ278" s="167"/>
      <c r="HA278" s="167"/>
      <c r="HB278" s="167"/>
      <c r="HC278" s="167"/>
      <c r="HD278" s="167"/>
      <c r="HE278" s="167"/>
      <c r="HF278" s="167"/>
      <c r="HG278" s="167"/>
      <c r="HH278" s="167"/>
      <c r="HI278" s="167"/>
      <c r="HJ278" s="167"/>
      <c r="HK278" s="167"/>
      <c r="HL278" s="167"/>
      <c r="HM278" s="167"/>
      <c r="HN278" s="167"/>
      <c r="HO278" s="167"/>
      <c r="HP278" s="167"/>
      <c r="HQ278" s="167"/>
      <c r="HR278" s="167"/>
      <c r="HS278" s="167"/>
      <c r="HT278" s="167"/>
      <c r="HU278" s="167"/>
      <c r="HV278" s="167"/>
      <c r="HW278" s="167"/>
      <c r="HX278" s="167"/>
      <c r="HY278" s="167"/>
      <c r="HZ278" s="167"/>
      <c r="IA278" s="167"/>
      <c r="IB278" s="167"/>
      <c r="IC278" s="167"/>
      <c r="ID278" s="167"/>
      <c r="IE278" s="167"/>
      <c r="IF278" s="167"/>
      <c r="IG278" s="167"/>
      <c r="IH278" s="167"/>
      <c r="II278" s="167"/>
      <c r="IJ278" s="167"/>
      <c r="IK278" s="167"/>
      <c r="IL278" s="167"/>
      <c r="IM278" s="167"/>
      <c r="IN278" s="167"/>
      <c r="IO278" s="167"/>
      <c r="IP278" s="167"/>
      <c r="IQ278" s="167"/>
      <c r="IR278" s="167"/>
      <c r="IS278" s="167"/>
      <c r="IT278" s="167"/>
    </row>
    <row r="279" spans="1:254" s="189" customFormat="1" ht="15" x14ac:dyDescent="0.25">
      <c r="A279" s="223" t="s">
        <v>436</v>
      </c>
      <c r="B279" s="253">
        <v>510</v>
      </c>
      <c r="C279" s="216" t="s">
        <v>291</v>
      </c>
      <c r="D279" s="216" t="s">
        <v>202</v>
      </c>
      <c r="E279" s="216" t="s">
        <v>437</v>
      </c>
      <c r="F279" s="216"/>
      <c r="G279" s="203">
        <f>SUM(G280)</f>
        <v>2000</v>
      </c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58"/>
      <c r="BL279" s="158"/>
      <c r="BM279" s="158"/>
      <c r="BN279" s="158"/>
      <c r="BO279" s="158"/>
      <c r="BP279" s="158"/>
      <c r="BQ279" s="158"/>
      <c r="BR279" s="158"/>
      <c r="BS279" s="158"/>
      <c r="BT279" s="158"/>
      <c r="BU279" s="158"/>
      <c r="BV279" s="158"/>
      <c r="BW279" s="158"/>
      <c r="BX279" s="158"/>
      <c r="BY279" s="158"/>
      <c r="BZ279" s="158"/>
      <c r="CA279" s="158"/>
      <c r="CB279" s="158"/>
      <c r="CC279" s="158"/>
      <c r="CD279" s="158"/>
      <c r="CE279" s="158"/>
      <c r="CF279" s="158"/>
      <c r="CG279" s="158"/>
      <c r="CH279" s="158"/>
      <c r="CI279" s="158"/>
      <c r="CJ279" s="158"/>
      <c r="CK279" s="158"/>
      <c r="CL279" s="158"/>
      <c r="CM279" s="158"/>
      <c r="CN279" s="158"/>
      <c r="CO279" s="158"/>
      <c r="CP279" s="158"/>
      <c r="CQ279" s="158"/>
      <c r="CR279" s="158"/>
      <c r="CS279" s="158"/>
      <c r="CT279" s="158"/>
      <c r="CU279" s="158"/>
      <c r="CV279" s="158"/>
      <c r="CW279" s="158"/>
      <c r="CX279" s="158"/>
      <c r="CY279" s="158"/>
      <c r="CZ279" s="158"/>
      <c r="DA279" s="158"/>
      <c r="DB279" s="158"/>
      <c r="DC279" s="158"/>
      <c r="DD279" s="158"/>
      <c r="DE279" s="158"/>
      <c r="DF279" s="158"/>
      <c r="DG279" s="158"/>
      <c r="DH279" s="158"/>
      <c r="DI279" s="158"/>
      <c r="DJ279" s="158"/>
      <c r="DK279" s="158"/>
      <c r="DL279" s="158"/>
      <c r="DM279" s="158"/>
      <c r="DN279" s="158"/>
      <c r="DO279" s="158"/>
      <c r="DP279" s="158"/>
      <c r="DQ279" s="158"/>
      <c r="DR279" s="158"/>
      <c r="DS279" s="158"/>
      <c r="DT279" s="158"/>
      <c r="DU279" s="158"/>
      <c r="DV279" s="158"/>
      <c r="DW279" s="158"/>
      <c r="DX279" s="158"/>
      <c r="DY279" s="158"/>
      <c r="DZ279" s="158"/>
      <c r="EA279" s="158"/>
      <c r="EB279" s="158"/>
      <c r="EC279" s="158"/>
      <c r="ED279" s="158"/>
      <c r="EE279" s="158"/>
      <c r="EF279" s="158"/>
      <c r="EG279" s="158"/>
      <c r="EH279" s="158"/>
      <c r="EI279" s="158"/>
      <c r="EJ279" s="158"/>
      <c r="EK279" s="158"/>
      <c r="EL279" s="158"/>
      <c r="EM279" s="158"/>
      <c r="EN279" s="158"/>
      <c r="EO279" s="158"/>
      <c r="EP279" s="158"/>
      <c r="EQ279" s="158"/>
      <c r="ER279" s="158"/>
      <c r="ES279" s="158"/>
      <c r="ET279" s="158"/>
      <c r="EU279" s="158"/>
      <c r="EV279" s="158"/>
      <c r="EW279" s="158"/>
      <c r="EX279" s="158"/>
      <c r="EY279" s="158"/>
      <c r="EZ279" s="158"/>
      <c r="FA279" s="158"/>
      <c r="FB279" s="158"/>
      <c r="FC279" s="158"/>
      <c r="FD279" s="158"/>
      <c r="FE279" s="158"/>
      <c r="FF279" s="158"/>
      <c r="FG279" s="158"/>
      <c r="FH279" s="158"/>
      <c r="FI279" s="158"/>
      <c r="FJ279" s="158"/>
      <c r="FK279" s="158"/>
      <c r="FL279" s="158"/>
      <c r="FM279" s="158"/>
      <c r="FN279" s="158"/>
      <c r="FO279" s="158"/>
      <c r="FP279" s="158"/>
      <c r="FQ279" s="158"/>
      <c r="FR279" s="158"/>
      <c r="FS279" s="158"/>
      <c r="FT279" s="158"/>
      <c r="FU279" s="158"/>
      <c r="FV279" s="158"/>
      <c r="FW279" s="158"/>
      <c r="FX279" s="158"/>
      <c r="FY279" s="158"/>
      <c r="FZ279" s="158"/>
      <c r="GA279" s="158"/>
      <c r="GB279" s="158"/>
      <c r="GC279" s="158"/>
      <c r="GD279" s="158"/>
      <c r="GE279" s="158"/>
      <c r="GF279" s="158"/>
      <c r="GG279" s="158"/>
      <c r="GH279" s="158"/>
      <c r="GI279" s="158"/>
      <c r="GJ279" s="158"/>
      <c r="GK279" s="158"/>
      <c r="GL279" s="158"/>
      <c r="GM279" s="158"/>
      <c r="GN279" s="158"/>
      <c r="GO279" s="158"/>
      <c r="GP279" s="158"/>
      <c r="GQ279" s="158"/>
      <c r="GR279" s="158"/>
      <c r="GS279" s="158"/>
      <c r="GT279" s="158"/>
      <c r="GU279" s="158"/>
      <c r="GV279" s="158"/>
      <c r="GW279" s="158"/>
      <c r="GX279" s="158"/>
      <c r="GY279" s="158"/>
      <c r="GZ279" s="158"/>
      <c r="HA279" s="158"/>
      <c r="HB279" s="158"/>
      <c r="HC279" s="158"/>
      <c r="HD279" s="158"/>
      <c r="HE279" s="158"/>
      <c r="HF279" s="158"/>
      <c r="HG279" s="158"/>
      <c r="HH279" s="158"/>
      <c r="HI279" s="158"/>
      <c r="HJ279" s="158"/>
      <c r="HK279" s="158"/>
      <c r="HL279" s="158"/>
      <c r="HM279" s="158"/>
      <c r="HN279" s="158"/>
      <c r="HO279" s="158"/>
      <c r="HP279" s="158"/>
      <c r="HQ279" s="158"/>
      <c r="HR279" s="158"/>
      <c r="HS279" s="158"/>
      <c r="HT279" s="158"/>
      <c r="HU279" s="158"/>
      <c r="HV279" s="158"/>
      <c r="HW279" s="158"/>
      <c r="HX279" s="158"/>
      <c r="HY279" s="158"/>
      <c r="HZ279" s="158"/>
      <c r="IA279" s="158"/>
      <c r="IB279" s="158"/>
      <c r="IC279" s="158"/>
      <c r="ID279" s="158"/>
      <c r="IE279" s="158"/>
      <c r="IF279" s="158"/>
      <c r="IG279" s="158"/>
      <c r="IH279" s="158"/>
      <c r="II279" s="158"/>
      <c r="IJ279" s="158"/>
      <c r="IK279" s="158"/>
      <c r="IL279" s="158"/>
      <c r="IM279" s="158"/>
      <c r="IN279" s="158"/>
      <c r="IO279" s="158"/>
      <c r="IP279" s="158"/>
      <c r="IQ279" s="158"/>
      <c r="IR279" s="158"/>
      <c r="IS279" s="158"/>
      <c r="IT279" s="158"/>
    </row>
    <row r="280" spans="1:254" s="180" customFormat="1" ht="26.25" x14ac:dyDescent="0.25">
      <c r="A280" s="195" t="s">
        <v>277</v>
      </c>
      <c r="B280" s="252">
        <v>510</v>
      </c>
      <c r="C280" s="207" t="s">
        <v>291</v>
      </c>
      <c r="D280" s="207" t="s">
        <v>202</v>
      </c>
      <c r="E280" s="207" t="s">
        <v>437</v>
      </c>
      <c r="F280" s="207" t="s">
        <v>278</v>
      </c>
      <c r="G280" s="198">
        <v>2000</v>
      </c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7"/>
      <c r="BQ280" s="167"/>
      <c r="BR280" s="167"/>
      <c r="BS280" s="167"/>
      <c r="BT280" s="167"/>
      <c r="BU280" s="167"/>
      <c r="BV280" s="167"/>
      <c r="BW280" s="167"/>
      <c r="BX280" s="167"/>
      <c r="BY280" s="167"/>
      <c r="BZ280" s="167"/>
      <c r="CA280" s="167"/>
      <c r="CB280" s="167"/>
      <c r="CC280" s="167"/>
      <c r="CD280" s="167"/>
      <c r="CE280" s="167"/>
      <c r="CF280" s="167"/>
      <c r="CG280" s="167"/>
      <c r="CH280" s="167"/>
      <c r="CI280" s="167"/>
      <c r="CJ280" s="167"/>
      <c r="CK280" s="167"/>
      <c r="CL280" s="167"/>
      <c r="CM280" s="167"/>
      <c r="CN280" s="167"/>
      <c r="CO280" s="167"/>
      <c r="CP280" s="167"/>
      <c r="CQ280" s="167"/>
      <c r="CR280" s="167"/>
      <c r="CS280" s="167"/>
      <c r="CT280" s="167"/>
      <c r="CU280" s="167"/>
      <c r="CV280" s="167"/>
      <c r="CW280" s="167"/>
      <c r="CX280" s="167"/>
      <c r="CY280" s="167"/>
      <c r="CZ280" s="167"/>
      <c r="DA280" s="167"/>
      <c r="DB280" s="167"/>
      <c r="DC280" s="167"/>
      <c r="DD280" s="167"/>
      <c r="DE280" s="167"/>
      <c r="DF280" s="167"/>
      <c r="DG280" s="167"/>
      <c r="DH280" s="167"/>
      <c r="DI280" s="167"/>
      <c r="DJ280" s="167"/>
      <c r="DK280" s="167"/>
      <c r="DL280" s="167"/>
      <c r="DM280" s="167"/>
      <c r="DN280" s="167"/>
      <c r="DO280" s="167"/>
      <c r="DP280" s="167"/>
      <c r="DQ280" s="167"/>
      <c r="DR280" s="167"/>
      <c r="DS280" s="167"/>
      <c r="DT280" s="167"/>
      <c r="DU280" s="167"/>
      <c r="DV280" s="167"/>
      <c r="DW280" s="167"/>
      <c r="DX280" s="167"/>
      <c r="DY280" s="167"/>
      <c r="DZ280" s="167"/>
      <c r="EA280" s="167"/>
      <c r="EB280" s="167"/>
      <c r="EC280" s="167"/>
      <c r="ED280" s="167"/>
      <c r="EE280" s="167"/>
      <c r="EF280" s="167"/>
      <c r="EG280" s="167"/>
      <c r="EH280" s="167"/>
      <c r="EI280" s="167"/>
      <c r="EJ280" s="167"/>
      <c r="EK280" s="167"/>
      <c r="EL280" s="167"/>
      <c r="EM280" s="167"/>
      <c r="EN280" s="167"/>
      <c r="EO280" s="167"/>
      <c r="EP280" s="167"/>
      <c r="EQ280" s="167"/>
      <c r="ER280" s="167"/>
      <c r="ES280" s="167"/>
      <c r="ET280" s="167"/>
      <c r="EU280" s="167"/>
      <c r="EV280" s="167"/>
      <c r="EW280" s="167"/>
      <c r="EX280" s="167"/>
      <c r="EY280" s="167"/>
      <c r="EZ280" s="167"/>
      <c r="FA280" s="167"/>
      <c r="FB280" s="167"/>
      <c r="FC280" s="167"/>
      <c r="FD280" s="167"/>
      <c r="FE280" s="167"/>
      <c r="FF280" s="167"/>
      <c r="FG280" s="167"/>
      <c r="FH280" s="167"/>
      <c r="FI280" s="167"/>
      <c r="FJ280" s="167"/>
      <c r="FK280" s="167"/>
      <c r="FL280" s="167"/>
      <c r="FM280" s="167"/>
      <c r="FN280" s="167"/>
      <c r="FO280" s="167"/>
      <c r="FP280" s="167"/>
      <c r="FQ280" s="167"/>
      <c r="FR280" s="167"/>
      <c r="FS280" s="167"/>
      <c r="FT280" s="167"/>
      <c r="FU280" s="167"/>
      <c r="FV280" s="167"/>
      <c r="FW280" s="167"/>
      <c r="FX280" s="167"/>
      <c r="FY280" s="167"/>
      <c r="FZ280" s="167"/>
      <c r="GA280" s="167"/>
      <c r="GB280" s="167"/>
      <c r="GC280" s="167"/>
      <c r="GD280" s="167"/>
      <c r="GE280" s="167"/>
      <c r="GF280" s="167"/>
      <c r="GG280" s="167"/>
      <c r="GH280" s="167"/>
      <c r="GI280" s="167"/>
      <c r="GJ280" s="167"/>
      <c r="GK280" s="167"/>
      <c r="GL280" s="167"/>
      <c r="GM280" s="167"/>
      <c r="GN280" s="167"/>
      <c r="GO280" s="167"/>
      <c r="GP280" s="167"/>
      <c r="GQ280" s="167"/>
      <c r="GR280" s="167"/>
      <c r="GS280" s="167"/>
      <c r="GT280" s="167"/>
      <c r="GU280" s="167"/>
      <c r="GV280" s="167"/>
      <c r="GW280" s="167"/>
      <c r="GX280" s="167"/>
      <c r="GY280" s="167"/>
      <c r="GZ280" s="167"/>
      <c r="HA280" s="167"/>
      <c r="HB280" s="167"/>
      <c r="HC280" s="167"/>
      <c r="HD280" s="167"/>
      <c r="HE280" s="167"/>
      <c r="HF280" s="167"/>
      <c r="HG280" s="167"/>
      <c r="HH280" s="167"/>
      <c r="HI280" s="167"/>
      <c r="HJ280" s="167"/>
      <c r="HK280" s="167"/>
      <c r="HL280" s="167"/>
      <c r="HM280" s="167"/>
      <c r="HN280" s="167"/>
      <c r="HO280" s="167"/>
      <c r="HP280" s="167"/>
      <c r="HQ280" s="167"/>
      <c r="HR280" s="167"/>
      <c r="HS280" s="167"/>
      <c r="HT280" s="167"/>
      <c r="HU280" s="167"/>
      <c r="HV280" s="167"/>
      <c r="HW280" s="167"/>
      <c r="HX280" s="167"/>
      <c r="HY280" s="167"/>
      <c r="HZ280" s="167"/>
      <c r="IA280" s="167"/>
      <c r="IB280" s="167"/>
      <c r="IC280" s="167"/>
      <c r="ID280" s="167"/>
      <c r="IE280" s="167"/>
      <c r="IF280" s="167"/>
      <c r="IG280" s="167"/>
      <c r="IH280" s="167"/>
      <c r="II280" s="167"/>
      <c r="IJ280" s="167"/>
      <c r="IK280" s="167"/>
      <c r="IL280" s="167"/>
      <c r="IM280" s="167"/>
      <c r="IN280" s="167"/>
      <c r="IO280" s="167"/>
      <c r="IP280" s="167"/>
      <c r="IQ280" s="167"/>
      <c r="IR280" s="167"/>
      <c r="IS280" s="167"/>
      <c r="IT280" s="167"/>
    </row>
    <row r="281" spans="1:254" s="180" customFormat="1" ht="31.5" x14ac:dyDescent="0.25">
      <c r="A281" s="230" t="s">
        <v>441</v>
      </c>
      <c r="B281" s="261">
        <v>510</v>
      </c>
      <c r="C281" s="226" t="s">
        <v>236</v>
      </c>
      <c r="D281" s="226"/>
      <c r="E281" s="226"/>
      <c r="F281" s="226"/>
      <c r="G281" s="227">
        <f>SUM(G282)</f>
        <v>200</v>
      </c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7"/>
      <c r="BQ281" s="167"/>
      <c r="BR281" s="167"/>
      <c r="BS281" s="167"/>
      <c r="BT281" s="167"/>
      <c r="BU281" s="167"/>
      <c r="BV281" s="167"/>
      <c r="BW281" s="167"/>
      <c r="BX281" s="167"/>
      <c r="BY281" s="167"/>
      <c r="BZ281" s="167"/>
      <c r="CA281" s="167"/>
      <c r="CB281" s="167"/>
      <c r="CC281" s="167"/>
      <c r="CD281" s="167"/>
      <c r="CE281" s="167"/>
      <c r="CF281" s="167"/>
      <c r="CG281" s="167"/>
      <c r="CH281" s="167"/>
      <c r="CI281" s="167"/>
      <c r="CJ281" s="167"/>
      <c r="CK281" s="167"/>
      <c r="CL281" s="167"/>
      <c r="CM281" s="167"/>
      <c r="CN281" s="167"/>
      <c r="CO281" s="167"/>
      <c r="CP281" s="167"/>
      <c r="CQ281" s="167"/>
      <c r="CR281" s="167"/>
      <c r="CS281" s="167"/>
      <c r="CT281" s="167"/>
      <c r="CU281" s="167"/>
      <c r="CV281" s="167"/>
      <c r="CW281" s="167"/>
      <c r="CX281" s="167"/>
      <c r="CY281" s="167"/>
      <c r="CZ281" s="167"/>
      <c r="DA281" s="167"/>
      <c r="DB281" s="167"/>
      <c r="DC281" s="167"/>
      <c r="DD281" s="167"/>
      <c r="DE281" s="167"/>
      <c r="DF281" s="167"/>
      <c r="DG281" s="167"/>
      <c r="DH281" s="167"/>
      <c r="DI281" s="167"/>
      <c r="DJ281" s="167"/>
      <c r="DK281" s="167"/>
      <c r="DL281" s="167"/>
      <c r="DM281" s="167"/>
      <c r="DN281" s="167"/>
      <c r="DO281" s="167"/>
      <c r="DP281" s="167"/>
      <c r="DQ281" s="167"/>
      <c r="DR281" s="167"/>
      <c r="DS281" s="167"/>
      <c r="DT281" s="167"/>
      <c r="DU281" s="167"/>
      <c r="DV281" s="167"/>
      <c r="DW281" s="167"/>
      <c r="DX281" s="167"/>
      <c r="DY281" s="167"/>
      <c r="DZ281" s="167"/>
      <c r="EA281" s="167"/>
      <c r="EB281" s="167"/>
      <c r="EC281" s="167"/>
      <c r="ED281" s="167"/>
      <c r="EE281" s="167"/>
      <c r="EF281" s="167"/>
      <c r="EG281" s="167"/>
      <c r="EH281" s="167"/>
      <c r="EI281" s="167"/>
      <c r="EJ281" s="167"/>
      <c r="EK281" s="167"/>
      <c r="EL281" s="167"/>
      <c r="EM281" s="167"/>
      <c r="EN281" s="167"/>
      <c r="EO281" s="167"/>
      <c r="EP281" s="167"/>
      <c r="EQ281" s="167"/>
      <c r="ER281" s="167"/>
      <c r="ES281" s="167"/>
      <c r="ET281" s="167"/>
      <c r="EU281" s="167"/>
      <c r="EV281" s="167"/>
      <c r="EW281" s="167"/>
      <c r="EX281" s="167"/>
      <c r="EY281" s="167"/>
      <c r="EZ281" s="167"/>
      <c r="FA281" s="167"/>
      <c r="FB281" s="167"/>
      <c r="FC281" s="167"/>
      <c r="FD281" s="167"/>
      <c r="FE281" s="167"/>
      <c r="FF281" s="167"/>
      <c r="FG281" s="167"/>
      <c r="FH281" s="167"/>
      <c r="FI281" s="167"/>
      <c r="FJ281" s="167"/>
      <c r="FK281" s="167"/>
      <c r="FL281" s="167"/>
      <c r="FM281" s="167"/>
      <c r="FN281" s="167"/>
      <c r="FO281" s="167"/>
      <c r="FP281" s="167"/>
      <c r="FQ281" s="167"/>
      <c r="FR281" s="167"/>
      <c r="FS281" s="167"/>
      <c r="FT281" s="167"/>
      <c r="FU281" s="167"/>
      <c r="FV281" s="167"/>
      <c r="FW281" s="167"/>
      <c r="FX281" s="167"/>
      <c r="FY281" s="167"/>
      <c r="FZ281" s="167"/>
      <c r="GA281" s="167"/>
      <c r="GB281" s="167"/>
      <c r="GC281" s="167"/>
      <c r="GD281" s="167"/>
      <c r="GE281" s="167"/>
      <c r="GF281" s="167"/>
      <c r="GG281" s="167"/>
      <c r="GH281" s="167"/>
      <c r="GI281" s="167"/>
      <c r="GJ281" s="167"/>
      <c r="GK281" s="167"/>
      <c r="GL281" s="167"/>
      <c r="GM281" s="167"/>
      <c r="GN281" s="167"/>
      <c r="GO281" s="167"/>
      <c r="GP281" s="167"/>
      <c r="GQ281" s="167"/>
      <c r="GR281" s="167"/>
      <c r="GS281" s="167"/>
      <c r="GT281" s="167"/>
      <c r="GU281" s="167"/>
      <c r="GV281" s="167"/>
      <c r="GW281" s="167"/>
      <c r="GX281" s="167"/>
      <c r="GY281" s="167"/>
      <c r="GZ281" s="167"/>
      <c r="HA281" s="167"/>
      <c r="HB281" s="167"/>
      <c r="HC281" s="167"/>
      <c r="HD281" s="167"/>
      <c r="HE281" s="167"/>
      <c r="HF281" s="167"/>
      <c r="HG281" s="167"/>
      <c r="HH281" s="167"/>
      <c r="HI281" s="167"/>
      <c r="HJ281" s="167"/>
      <c r="HK281" s="167"/>
      <c r="HL281" s="167"/>
      <c r="HM281" s="167"/>
      <c r="HN281" s="167"/>
      <c r="HO281" s="167"/>
      <c r="HP281" s="167"/>
      <c r="HQ281" s="167"/>
      <c r="HR281" s="167"/>
      <c r="HS281" s="167"/>
      <c r="HT281" s="167"/>
      <c r="HU281" s="167"/>
      <c r="HV281" s="167"/>
      <c r="HW281" s="167"/>
      <c r="HX281" s="167"/>
      <c r="HY281" s="167"/>
      <c r="HZ281" s="167"/>
      <c r="IA281" s="167"/>
      <c r="IB281" s="167"/>
      <c r="IC281" s="167"/>
      <c r="ID281" s="167"/>
      <c r="IE281" s="167"/>
      <c r="IF281" s="167"/>
      <c r="IG281" s="167"/>
      <c r="IH281" s="167"/>
      <c r="II281" s="167"/>
      <c r="IJ281" s="167"/>
      <c r="IK281" s="167"/>
      <c r="IL281" s="167"/>
      <c r="IM281" s="167"/>
      <c r="IN281" s="167"/>
      <c r="IO281" s="167"/>
      <c r="IP281" s="167"/>
      <c r="IQ281" s="167"/>
      <c r="IR281" s="167"/>
      <c r="IS281" s="167"/>
      <c r="IT281" s="167"/>
    </row>
    <row r="282" spans="1:254" s="180" customFormat="1" ht="30" x14ac:dyDescent="0.25">
      <c r="A282" s="240" t="s">
        <v>442</v>
      </c>
      <c r="B282" s="247">
        <v>510</v>
      </c>
      <c r="C282" s="237" t="s">
        <v>236</v>
      </c>
      <c r="D282" s="237" t="s">
        <v>200</v>
      </c>
      <c r="E282" s="237" t="s">
        <v>444</v>
      </c>
      <c r="F282" s="237"/>
      <c r="G282" s="238">
        <f>SUM(G283+G285)</f>
        <v>200</v>
      </c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7"/>
      <c r="BQ282" s="167"/>
      <c r="BR282" s="167"/>
      <c r="BS282" s="167"/>
      <c r="BT282" s="167"/>
      <c r="BU282" s="167"/>
      <c r="BV282" s="167"/>
      <c r="BW282" s="167"/>
      <c r="BX282" s="167"/>
      <c r="BY282" s="167"/>
      <c r="BZ282" s="167"/>
      <c r="CA282" s="167"/>
      <c r="CB282" s="167"/>
      <c r="CC282" s="167"/>
      <c r="CD282" s="167"/>
      <c r="CE282" s="167"/>
      <c r="CF282" s="167"/>
      <c r="CG282" s="167"/>
      <c r="CH282" s="167"/>
      <c r="CI282" s="167"/>
      <c r="CJ282" s="167"/>
      <c r="CK282" s="167"/>
      <c r="CL282" s="167"/>
      <c r="CM282" s="167"/>
      <c r="CN282" s="167"/>
      <c r="CO282" s="167"/>
      <c r="CP282" s="167"/>
      <c r="CQ282" s="167"/>
      <c r="CR282" s="167"/>
      <c r="CS282" s="167"/>
      <c r="CT282" s="167"/>
      <c r="CU282" s="167"/>
      <c r="CV282" s="167"/>
      <c r="CW282" s="167"/>
      <c r="CX282" s="167"/>
      <c r="CY282" s="167"/>
      <c r="CZ282" s="167"/>
      <c r="DA282" s="167"/>
      <c r="DB282" s="167"/>
      <c r="DC282" s="167"/>
      <c r="DD282" s="167"/>
      <c r="DE282" s="167"/>
      <c r="DF282" s="167"/>
      <c r="DG282" s="167"/>
      <c r="DH282" s="167"/>
      <c r="DI282" s="167"/>
      <c r="DJ282" s="167"/>
      <c r="DK282" s="167"/>
      <c r="DL282" s="167"/>
      <c r="DM282" s="167"/>
      <c r="DN282" s="167"/>
      <c r="DO282" s="167"/>
      <c r="DP282" s="167"/>
      <c r="DQ282" s="167"/>
      <c r="DR282" s="167"/>
      <c r="DS282" s="167"/>
      <c r="DT282" s="167"/>
      <c r="DU282" s="167"/>
      <c r="DV282" s="167"/>
      <c r="DW282" s="167"/>
      <c r="DX282" s="167"/>
      <c r="DY282" s="167"/>
      <c r="DZ282" s="167"/>
      <c r="EA282" s="167"/>
      <c r="EB282" s="167"/>
      <c r="EC282" s="167"/>
      <c r="ED282" s="167"/>
      <c r="EE282" s="167"/>
      <c r="EF282" s="167"/>
      <c r="EG282" s="167"/>
      <c r="EH282" s="167"/>
      <c r="EI282" s="167"/>
      <c r="EJ282" s="167"/>
      <c r="EK282" s="167"/>
      <c r="EL282" s="167"/>
      <c r="EM282" s="167"/>
      <c r="EN282" s="167"/>
      <c r="EO282" s="167"/>
      <c r="EP282" s="167"/>
      <c r="EQ282" s="167"/>
      <c r="ER282" s="167"/>
      <c r="ES282" s="167"/>
      <c r="ET282" s="167"/>
      <c r="EU282" s="167"/>
      <c r="EV282" s="167"/>
      <c r="EW282" s="167"/>
      <c r="EX282" s="167"/>
      <c r="EY282" s="167"/>
      <c r="EZ282" s="167"/>
      <c r="FA282" s="167"/>
      <c r="FB282" s="167"/>
      <c r="FC282" s="167"/>
      <c r="FD282" s="167"/>
      <c r="FE282" s="167"/>
      <c r="FF282" s="167"/>
      <c r="FG282" s="167"/>
      <c r="FH282" s="167"/>
      <c r="FI282" s="167"/>
      <c r="FJ282" s="167"/>
      <c r="FK282" s="167"/>
      <c r="FL282" s="167"/>
      <c r="FM282" s="167"/>
      <c r="FN282" s="167"/>
      <c r="FO282" s="167"/>
      <c r="FP282" s="167"/>
      <c r="FQ282" s="167"/>
      <c r="FR282" s="167"/>
      <c r="FS282" s="167"/>
      <c r="FT282" s="167"/>
      <c r="FU282" s="167"/>
      <c r="FV282" s="167"/>
      <c r="FW282" s="167"/>
      <c r="FX282" s="167"/>
      <c r="FY282" s="167"/>
      <c r="FZ282" s="167"/>
      <c r="GA282" s="167"/>
      <c r="GB282" s="167"/>
      <c r="GC282" s="167"/>
      <c r="GD282" s="167"/>
      <c r="GE282" s="167"/>
      <c r="GF282" s="167"/>
      <c r="GG282" s="167"/>
      <c r="GH282" s="167"/>
      <c r="GI282" s="167"/>
      <c r="GJ282" s="167"/>
      <c r="GK282" s="167"/>
      <c r="GL282" s="167"/>
      <c r="GM282" s="167"/>
      <c r="GN282" s="167"/>
      <c r="GO282" s="167"/>
      <c r="GP282" s="167"/>
      <c r="GQ282" s="167"/>
      <c r="GR282" s="167"/>
      <c r="GS282" s="167"/>
      <c r="GT282" s="167"/>
      <c r="GU282" s="167"/>
      <c r="GV282" s="167"/>
      <c r="GW282" s="167"/>
      <c r="GX282" s="167"/>
      <c r="GY282" s="167"/>
      <c r="GZ282" s="167"/>
      <c r="HA282" s="167"/>
      <c r="HB282" s="167"/>
      <c r="HC282" s="167"/>
      <c r="HD282" s="167"/>
      <c r="HE282" s="167"/>
      <c r="HF282" s="167"/>
      <c r="HG282" s="167"/>
      <c r="HH282" s="167"/>
      <c r="HI282" s="167"/>
      <c r="HJ282" s="167"/>
      <c r="HK282" s="167"/>
      <c r="HL282" s="167"/>
      <c r="HM282" s="167"/>
      <c r="HN282" s="167"/>
      <c r="HO282" s="167"/>
      <c r="HP282" s="167"/>
      <c r="HQ282" s="167"/>
      <c r="HR282" s="167"/>
      <c r="HS282" s="167"/>
      <c r="HT282" s="167"/>
      <c r="HU282" s="167"/>
      <c r="HV282" s="167"/>
      <c r="HW282" s="167"/>
      <c r="HX282" s="167"/>
      <c r="HY282" s="167"/>
      <c r="HZ282" s="167"/>
      <c r="IA282" s="167"/>
      <c r="IB282" s="167"/>
      <c r="IC282" s="167"/>
      <c r="ID282" s="167"/>
      <c r="IE282" s="167"/>
      <c r="IF282" s="167"/>
      <c r="IG282" s="167"/>
      <c r="IH282" s="167"/>
      <c r="II282" s="167"/>
      <c r="IJ282" s="167"/>
      <c r="IK282" s="167"/>
      <c r="IL282" s="167"/>
      <c r="IM282" s="167"/>
      <c r="IN282" s="167"/>
      <c r="IO282" s="167"/>
      <c r="IP282" s="167"/>
      <c r="IQ282" s="167"/>
      <c r="IR282" s="167"/>
      <c r="IS282" s="167"/>
      <c r="IT282" s="167"/>
    </row>
    <row r="283" spans="1:254" s="180" customFormat="1" ht="26.25" x14ac:dyDescent="0.25">
      <c r="A283" s="195" t="s">
        <v>443</v>
      </c>
      <c r="B283" s="252">
        <v>510</v>
      </c>
      <c r="C283" s="207" t="s">
        <v>236</v>
      </c>
      <c r="D283" s="207" t="s">
        <v>200</v>
      </c>
      <c r="E283" s="207" t="s">
        <v>444</v>
      </c>
      <c r="F283" s="207"/>
      <c r="G283" s="198">
        <f>SUM(G284)</f>
        <v>0</v>
      </c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7"/>
      <c r="BQ283" s="167"/>
      <c r="BR283" s="167"/>
      <c r="BS283" s="167"/>
      <c r="BT283" s="167"/>
      <c r="BU283" s="167"/>
      <c r="BV283" s="167"/>
      <c r="BW283" s="167"/>
      <c r="BX283" s="167"/>
      <c r="BY283" s="167"/>
      <c r="BZ283" s="167"/>
      <c r="CA283" s="167"/>
      <c r="CB283" s="167"/>
      <c r="CC283" s="167"/>
      <c r="CD283" s="167"/>
      <c r="CE283" s="167"/>
      <c r="CF283" s="167"/>
      <c r="CG283" s="167"/>
      <c r="CH283" s="167"/>
      <c r="CI283" s="167"/>
      <c r="CJ283" s="167"/>
      <c r="CK283" s="167"/>
      <c r="CL283" s="167"/>
      <c r="CM283" s="167"/>
      <c r="CN283" s="167"/>
      <c r="CO283" s="167"/>
      <c r="CP283" s="167"/>
      <c r="CQ283" s="167"/>
      <c r="CR283" s="167"/>
      <c r="CS283" s="167"/>
      <c r="CT283" s="167"/>
      <c r="CU283" s="167"/>
      <c r="CV283" s="167"/>
      <c r="CW283" s="167"/>
      <c r="CX283" s="167"/>
      <c r="CY283" s="167"/>
      <c r="CZ283" s="167"/>
      <c r="DA283" s="167"/>
      <c r="DB283" s="167"/>
      <c r="DC283" s="167"/>
      <c r="DD283" s="167"/>
      <c r="DE283" s="167"/>
      <c r="DF283" s="167"/>
      <c r="DG283" s="167"/>
      <c r="DH283" s="167"/>
      <c r="DI283" s="167"/>
      <c r="DJ283" s="167"/>
      <c r="DK283" s="167"/>
      <c r="DL283" s="167"/>
      <c r="DM283" s="167"/>
      <c r="DN283" s="167"/>
      <c r="DO283" s="167"/>
      <c r="DP283" s="167"/>
      <c r="DQ283" s="167"/>
      <c r="DR283" s="167"/>
      <c r="DS283" s="167"/>
      <c r="DT283" s="167"/>
      <c r="DU283" s="167"/>
      <c r="DV283" s="167"/>
      <c r="DW283" s="167"/>
      <c r="DX283" s="167"/>
      <c r="DY283" s="167"/>
      <c r="DZ283" s="167"/>
      <c r="EA283" s="167"/>
      <c r="EB283" s="167"/>
      <c r="EC283" s="167"/>
      <c r="ED283" s="167"/>
      <c r="EE283" s="167"/>
      <c r="EF283" s="167"/>
      <c r="EG283" s="167"/>
      <c r="EH283" s="167"/>
      <c r="EI283" s="167"/>
      <c r="EJ283" s="167"/>
      <c r="EK283" s="167"/>
      <c r="EL283" s="167"/>
      <c r="EM283" s="167"/>
      <c r="EN283" s="167"/>
      <c r="EO283" s="167"/>
      <c r="EP283" s="167"/>
      <c r="EQ283" s="167"/>
      <c r="ER283" s="167"/>
      <c r="ES283" s="167"/>
      <c r="ET283" s="167"/>
      <c r="EU283" s="167"/>
      <c r="EV283" s="167"/>
      <c r="EW283" s="167"/>
      <c r="EX283" s="167"/>
      <c r="EY283" s="167"/>
      <c r="EZ283" s="167"/>
      <c r="FA283" s="167"/>
      <c r="FB283" s="167"/>
      <c r="FC283" s="167"/>
      <c r="FD283" s="167"/>
      <c r="FE283" s="167"/>
      <c r="FF283" s="167"/>
      <c r="FG283" s="167"/>
      <c r="FH283" s="167"/>
      <c r="FI283" s="167"/>
      <c r="FJ283" s="167"/>
      <c r="FK283" s="167"/>
      <c r="FL283" s="167"/>
      <c r="FM283" s="167"/>
      <c r="FN283" s="167"/>
      <c r="FO283" s="167"/>
      <c r="FP283" s="167"/>
      <c r="FQ283" s="167"/>
      <c r="FR283" s="167"/>
      <c r="FS283" s="167"/>
      <c r="FT283" s="167"/>
      <c r="FU283" s="167"/>
      <c r="FV283" s="167"/>
      <c r="FW283" s="167"/>
      <c r="FX283" s="167"/>
      <c r="FY283" s="167"/>
      <c r="FZ283" s="167"/>
      <c r="GA283" s="167"/>
      <c r="GB283" s="167"/>
      <c r="GC283" s="167"/>
      <c r="GD283" s="167"/>
      <c r="GE283" s="167"/>
      <c r="GF283" s="167"/>
      <c r="GG283" s="167"/>
      <c r="GH283" s="167"/>
      <c r="GI283" s="167"/>
      <c r="GJ283" s="167"/>
      <c r="GK283" s="167"/>
      <c r="GL283" s="167"/>
      <c r="GM283" s="167"/>
      <c r="GN283" s="167"/>
      <c r="GO283" s="167"/>
      <c r="GP283" s="167"/>
      <c r="GQ283" s="167"/>
      <c r="GR283" s="167"/>
      <c r="GS283" s="167"/>
      <c r="GT283" s="167"/>
      <c r="GU283" s="167"/>
      <c r="GV283" s="167"/>
      <c r="GW283" s="167"/>
      <c r="GX283" s="167"/>
      <c r="GY283" s="167"/>
      <c r="GZ283" s="167"/>
      <c r="HA283" s="167"/>
      <c r="HB283" s="167"/>
      <c r="HC283" s="167"/>
      <c r="HD283" s="167"/>
      <c r="HE283" s="167"/>
      <c r="HF283" s="167"/>
      <c r="HG283" s="167"/>
      <c r="HH283" s="167"/>
      <c r="HI283" s="167"/>
      <c r="HJ283" s="167"/>
      <c r="HK283" s="167"/>
      <c r="HL283" s="167"/>
      <c r="HM283" s="167"/>
      <c r="HN283" s="167"/>
      <c r="HO283" s="167"/>
      <c r="HP283" s="167"/>
      <c r="HQ283" s="167"/>
      <c r="HR283" s="167"/>
      <c r="HS283" s="167"/>
      <c r="HT283" s="167"/>
      <c r="HU283" s="167"/>
      <c r="HV283" s="167"/>
      <c r="HW283" s="167"/>
      <c r="HX283" s="167"/>
      <c r="HY283" s="167"/>
      <c r="HZ283" s="167"/>
      <c r="IA283" s="167"/>
      <c r="IB283" s="167"/>
      <c r="IC283" s="167"/>
      <c r="ID283" s="167"/>
      <c r="IE283" s="167"/>
      <c r="IF283" s="167"/>
      <c r="IG283" s="167"/>
      <c r="IH283" s="167"/>
      <c r="II283" s="167"/>
      <c r="IJ283" s="167"/>
      <c r="IK283" s="167"/>
      <c r="IL283" s="167"/>
      <c r="IM283" s="167"/>
      <c r="IN283" s="167"/>
      <c r="IO283" s="167"/>
      <c r="IP283" s="167"/>
      <c r="IQ283" s="167"/>
      <c r="IR283" s="167"/>
      <c r="IS283" s="167"/>
      <c r="IT283" s="167"/>
    </row>
    <row r="284" spans="1:254" s="214" customFormat="1" ht="15" x14ac:dyDescent="0.25">
      <c r="A284" s="223" t="s">
        <v>445</v>
      </c>
      <c r="B284" s="253">
        <v>510</v>
      </c>
      <c r="C284" s="216" t="s">
        <v>236</v>
      </c>
      <c r="D284" s="216" t="s">
        <v>200</v>
      </c>
      <c r="E284" s="216" t="s">
        <v>444</v>
      </c>
      <c r="F284" s="216" t="s">
        <v>446</v>
      </c>
      <c r="G284" s="203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7"/>
      <c r="BQ284" s="167"/>
      <c r="BR284" s="167"/>
      <c r="BS284" s="167"/>
      <c r="BT284" s="167"/>
      <c r="BU284" s="167"/>
      <c r="BV284" s="167"/>
      <c r="BW284" s="167"/>
      <c r="BX284" s="167"/>
      <c r="BY284" s="167"/>
      <c r="BZ284" s="167"/>
      <c r="CA284" s="167"/>
      <c r="CB284" s="167"/>
      <c r="CC284" s="167"/>
      <c r="CD284" s="167"/>
      <c r="CE284" s="167"/>
      <c r="CF284" s="167"/>
      <c r="CG284" s="167"/>
      <c r="CH284" s="167"/>
      <c r="CI284" s="167"/>
      <c r="CJ284" s="167"/>
      <c r="CK284" s="167"/>
      <c r="CL284" s="167"/>
      <c r="CM284" s="167"/>
      <c r="CN284" s="167"/>
      <c r="CO284" s="167"/>
      <c r="CP284" s="167"/>
      <c r="CQ284" s="167"/>
      <c r="CR284" s="167"/>
      <c r="CS284" s="167"/>
      <c r="CT284" s="167"/>
      <c r="CU284" s="167"/>
      <c r="CV284" s="167"/>
      <c r="CW284" s="167"/>
      <c r="CX284" s="167"/>
      <c r="CY284" s="167"/>
      <c r="CZ284" s="167"/>
      <c r="DA284" s="167"/>
      <c r="DB284" s="167"/>
      <c r="DC284" s="167"/>
      <c r="DD284" s="167"/>
      <c r="DE284" s="167"/>
      <c r="DF284" s="167"/>
      <c r="DG284" s="167"/>
      <c r="DH284" s="167"/>
      <c r="DI284" s="167"/>
      <c r="DJ284" s="167"/>
      <c r="DK284" s="167"/>
      <c r="DL284" s="167"/>
      <c r="DM284" s="167"/>
      <c r="DN284" s="167"/>
      <c r="DO284" s="167"/>
      <c r="DP284" s="167"/>
      <c r="DQ284" s="167"/>
      <c r="DR284" s="167"/>
      <c r="DS284" s="167"/>
      <c r="DT284" s="167"/>
      <c r="DU284" s="167"/>
      <c r="DV284" s="167"/>
      <c r="DW284" s="167"/>
      <c r="DX284" s="167"/>
      <c r="DY284" s="167"/>
      <c r="DZ284" s="167"/>
      <c r="EA284" s="167"/>
      <c r="EB284" s="167"/>
      <c r="EC284" s="167"/>
      <c r="ED284" s="167"/>
      <c r="EE284" s="167"/>
      <c r="EF284" s="167"/>
      <c r="EG284" s="167"/>
      <c r="EH284" s="167"/>
      <c r="EI284" s="167"/>
      <c r="EJ284" s="167"/>
      <c r="EK284" s="167"/>
      <c r="EL284" s="167"/>
      <c r="EM284" s="167"/>
      <c r="EN284" s="167"/>
      <c r="EO284" s="167"/>
      <c r="EP284" s="167"/>
      <c r="EQ284" s="167"/>
      <c r="ER284" s="167"/>
      <c r="ES284" s="167"/>
      <c r="ET284" s="167"/>
      <c r="EU284" s="167"/>
      <c r="EV284" s="167"/>
      <c r="EW284" s="167"/>
      <c r="EX284" s="167"/>
      <c r="EY284" s="167"/>
      <c r="EZ284" s="167"/>
      <c r="FA284" s="167"/>
      <c r="FB284" s="167"/>
      <c r="FC284" s="167"/>
      <c r="FD284" s="167"/>
      <c r="FE284" s="167"/>
      <c r="FF284" s="167"/>
      <c r="FG284" s="167"/>
      <c r="FH284" s="167"/>
      <c r="FI284" s="167"/>
      <c r="FJ284" s="167"/>
      <c r="FK284" s="167"/>
      <c r="FL284" s="167"/>
      <c r="FM284" s="167"/>
      <c r="FN284" s="167"/>
      <c r="FO284" s="167"/>
      <c r="FP284" s="167"/>
      <c r="FQ284" s="167"/>
      <c r="FR284" s="167"/>
      <c r="FS284" s="167"/>
      <c r="FT284" s="167"/>
      <c r="FU284" s="167"/>
      <c r="FV284" s="167"/>
      <c r="FW284" s="167"/>
      <c r="FX284" s="167"/>
      <c r="FY284" s="167"/>
      <c r="FZ284" s="167"/>
      <c r="GA284" s="167"/>
      <c r="GB284" s="167"/>
      <c r="GC284" s="167"/>
      <c r="GD284" s="167"/>
      <c r="GE284" s="167"/>
      <c r="GF284" s="167"/>
      <c r="GG284" s="167"/>
      <c r="GH284" s="167"/>
      <c r="GI284" s="167"/>
      <c r="GJ284" s="167"/>
      <c r="GK284" s="167"/>
      <c r="GL284" s="167"/>
      <c r="GM284" s="167"/>
      <c r="GN284" s="167"/>
      <c r="GO284" s="167"/>
      <c r="GP284" s="167"/>
      <c r="GQ284" s="167"/>
      <c r="GR284" s="167"/>
      <c r="GS284" s="167"/>
      <c r="GT284" s="167"/>
      <c r="GU284" s="167"/>
      <c r="GV284" s="167"/>
      <c r="GW284" s="167"/>
      <c r="GX284" s="167"/>
      <c r="GY284" s="167"/>
      <c r="GZ284" s="167"/>
      <c r="HA284" s="167"/>
      <c r="HB284" s="167"/>
      <c r="HC284" s="167"/>
      <c r="HD284" s="167"/>
      <c r="HE284" s="167"/>
      <c r="HF284" s="167"/>
      <c r="HG284" s="167"/>
      <c r="HH284" s="167"/>
      <c r="HI284" s="167"/>
      <c r="HJ284" s="167"/>
      <c r="HK284" s="167"/>
      <c r="HL284" s="167"/>
      <c r="HM284" s="167"/>
      <c r="HN284" s="167"/>
      <c r="HO284" s="167"/>
      <c r="HP284" s="167"/>
      <c r="HQ284" s="167"/>
      <c r="HR284" s="167"/>
      <c r="HS284" s="167"/>
      <c r="HT284" s="167"/>
      <c r="HU284" s="167"/>
      <c r="HV284" s="167"/>
      <c r="HW284" s="167"/>
      <c r="HX284" s="167"/>
      <c r="HY284" s="167"/>
      <c r="HZ284" s="167"/>
      <c r="IA284" s="167"/>
      <c r="IB284" s="167"/>
      <c r="IC284" s="167"/>
      <c r="ID284" s="167"/>
      <c r="IE284" s="167"/>
      <c r="IF284" s="167"/>
      <c r="IG284" s="167"/>
      <c r="IH284" s="167"/>
      <c r="II284" s="167"/>
      <c r="IJ284" s="167"/>
      <c r="IK284" s="167"/>
      <c r="IL284" s="167"/>
      <c r="IM284" s="167"/>
      <c r="IN284" s="167"/>
      <c r="IO284" s="167"/>
      <c r="IP284" s="167"/>
      <c r="IQ284" s="167"/>
      <c r="IR284" s="167"/>
      <c r="IS284" s="167"/>
      <c r="IT284" s="167"/>
    </row>
    <row r="285" spans="1:254" s="180" customFormat="1" ht="26.25" x14ac:dyDescent="0.25">
      <c r="A285" s="222" t="s">
        <v>443</v>
      </c>
      <c r="B285" s="252">
        <v>510</v>
      </c>
      <c r="C285" s="207" t="s">
        <v>236</v>
      </c>
      <c r="D285" s="207" t="s">
        <v>200</v>
      </c>
      <c r="E285" s="207" t="s">
        <v>447</v>
      </c>
      <c r="F285" s="207"/>
      <c r="G285" s="198">
        <f>SUM(G286)</f>
        <v>200</v>
      </c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7"/>
      <c r="BQ285" s="167"/>
      <c r="BR285" s="167"/>
      <c r="BS285" s="167"/>
      <c r="BT285" s="167"/>
      <c r="BU285" s="167"/>
      <c r="BV285" s="167"/>
      <c r="BW285" s="167"/>
      <c r="BX285" s="167"/>
      <c r="BY285" s="167"/>
      <c r="BZ285" s="167"/>
      <c r="CA285" s="167"/>
      <c r="CB285" s="167"/>
      <c r="CC285" s="167"/>
      <c r="CD285" s="167"/>
      <c r="CE285" s="167"/>
      <c r="CF285" s="167"/>
      <c r="CG285" s="167"/>
      <c r="CH285" s="167"/>
      <c r="CI285" s="167"/>
      <c r="CJ285" s="167"/>
      <c r="CK285" s="167"/>
      <c r="CL285" s="167"/>
      <c r="CM285" s="167"/>
      <c r="CN285" s="167"/>
      <c r="CO285" s="167"/>
      <c r="CP285" s="167"/>
      <c r="CQ285" s="167"/>
      <c r="CR285" s="167"/>
      <c r="CS285" s="167"/>
      <c r="CT285" s="167"/>
      <c r="CU285" s="167"/>
      <c r="CV285" s="167"/>
      <c r="CW285" s="167"/>
      <c r="CX285" s="167"/>
      <c r="CY285" s="167"/>
      <c r="CZ285" s="167"/>
      <c r="DA285" s="167"/>
      <c r="DB285" s="167"/>
      <c r="DC285" s="167"/>
      <c r="DD285" s="167"/>
      <c r="DE285" s="167"/>
      <c r="DF285" s="167"/>
      <c r="DG285" s="167"/>
      <c r="DH285" s="167"/>
      <c r="DI285" s="167"/>
      <c r="DJ285" s="167"/>
      <c r="DK285" s="167"/>
      <c r="DL285" s="167"/>
      <c r="DM285" s="167"/>
      <c r="DN285" s="167"/>
      <c r="DO285" s="167"/>
      <c r="DP285" s="167"/>
      <c r="DQ285" s="167"/>
      <c r="DR285" s="167"/>
      <c r="DS285" s="167"/>
      <c r="DT285" s="167"/>
      <c r="DU285" s="167"/>
      <c r="DV285" s="167"/>
      <c r="DW285" s="167"/>
      <c r="DX285" s="167"/>
      <c r="DY285" s="167"/>
      <c r="DZ285" s="167"/>
      <c r="EA285" s="167"/>
      <c r="EB285" s="167"/>
      <c r="EC285" s="167"/>
      <c r="ED285" s="167"/>
      <c r="EE285" s="167"/>
      <c r="EF285" s="167"/>
      <c r="EG285" s="167"/>
      <c r="EH285" s="167"/>
      <c r="EI285" s="167"/>
      <c r="EJ285" s="167"/>
      <c r="EK285" s="167"/>
      <c r="EL285" s="167"/>
      <c r="EM285" s="167"/>
      <c r="EN285" s="167"/>
      <c r="EO285" s="167"/>
      <c r="EP285" s="167"/>
      <c r="EQ285" s="167"/>
      <c r="ER285" s="167"/>
      <c r="ES285" s="167"/>
      <c r="ET285" s="167"/>
      <c r="EU285" s="167"/>
      <c r="EV285" s="167"/>
      <c r="EW285" s="167"/>
      <c r="EX285" s="167"/>
      <c r="EY285" s="167"/>
      <c r="EZ285" s="167"/>
      <c r="FA285" s="167"/>
      <c r="FB285" s="167"/>
      <c r="FC285" s="167"/>
      <c r="FD285" s="167"/>
      <c r="FE285" s="167"/>
      <c r="FF285" s="167"/>
      <c r="FG285" s="167"/>
      <c r="FH285" s="167"/>
      <c r="FI285" s="167"/>
      <c r="FJ285" s="167"/>
      <c r="FK285" s="167"/>
      <c r="FL285" s="167"/>
      <c r="FM285" s="167"/>
      <c r="FN285" s="167"/>
      <c r="FO285" s="167"/>
      <c r="FP285" s="167"/>
      <c r="FQ285" s="167"/>
      <c r="FR285" s="167"/>
      <c r="FS285" s="167"/>
      <c r="FT285" s="167"/>
      <c r="FU285" s="167"/>
      <c r="FV285" s="167"/>
      <c r="FW285" s="167"/>
      <c r="FX285" s="167"/>
      <c r="FY285" s="167"/>
      <c r="FZ285" s="167"/>
      <c r="GA285" s="167"/>
      <c r="GB285" s="167"/>
      <c r="GC285" s="167"/>
      <c r="GD285" s="167"/>
      <c r="GE285" s="167"/>
      <c r="GF285" s="167"/>
      <c r="GG285" s="167"/>
      <c r="GH285" s="167"/>
      <c r="GI285" s="167"/>
      <c r="GJ285" s="167"/>
      <c r="GK285" s="167"/>
      <c r="GL285" s="167"/>
      <c r="GM285" s="167"/>
      <c r="GN285" s="167"/>
      <c r="GO285" s="167"/>
      <c r="GP285" s="167"/>
      <c r="GQ285" s="167"/>
      <c r="GR285" s="167"/>
      <c r="GS285" s="167"/>
      <c r="GT285" s="167"/>
      <c r="GU285" s="167"/>
      <c r="GV285" s="167"/>
      <c r="GW285" s="167"/>
      <c r="GX285" s="167"/>
      <c r="GY285" s="167"/>
      <c r="GZ285" s="167"/>
      <c r="HA285" s="167"/>
      <c r="HB285" s="167"/>
      <c r="HC285" s="167"/>
      <c r="HD285" s="167"/>
      <c r="HE285" s="167"/>
      <c r="HF285" s="167"/>
      <c r="HG285" s="167"/>
      <c r="HH285" s="167"/>
      <c r="HI285" s="167"/>
      <c r="HJ285" s="167"/>
      <c r="HK285" s="167"/>
      <c r="HL285" s="167"/>
      <c r="HM285" s="167"/>
      <c r="HN285" s="167"/>
      <c r="HO285" s="167"/>
      <c r="HP285" s="167"/>
      <c r="HQ285" s="167"/>
      <c r="HR285" s="167"/>
      <c r="HS285" s="167"/>
      <c r="HT285" s="167"/>
      <c r="HU285" s="167"/>
      <c r="HV285" s="167"/>
      <c r="HW285" s="167"/>
      <c r="HX285" s="167"/>
      <c r="HY285" s="167"/>
      <c r="HZ285" s="167"/>
      <c r="IA285" s="167"/>
      <c r="IB285" s="167"/>
      <c r="IC285" s="167"/>
      <c r="ID285" s="167"/>
      <c r="IE285" s="167"/>
      <c r="IF285" s="167"/>
      <c r="IG285" s="167"/>
      <c r="IH285" s="167"/>
      <c r="II285" s="167"/>
      <c r="IJ285" s="167"/>
      <c r="IK285" s="167"/>
      <c r="IL285" s="167"/>
      <c r="IM285" s="167"/>
      <c r="IN285" s="167"/>
      <c r="IO285" s="167"/>
      <c r="IP285" s="167"/>
      <c r="IQ285" s="167"/>
      <c r="IR285" s="167"/>
      <c r="IS285" s="167"/>
      <c r="IT285" s="167"/>
    </row>
    <row r="286" spans="1:254" s="235" customFormat="1" x14ac:dyDescent="0.2">
      <c r="A286" s="223" t="s">
        <v>445</v>
      </c>
      <c r="B286" s="253">
        <v>510</v>
      </c>
      <c r="C286" s="216" t="s">
        <v>236</v>
      </c>
      <c r="D286" s="216" t="s">
        <v>200</v>
      </c>
      <c r="E286" s="216" t="s">
        <v>447</v>
      </c>
      <c r="F286" s="216" t="s">
        <v>446</v>
      </c>
      <c r="G286" s="203">
        <v>200</v>
      </c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7"/>
      <c r="BQ286" s="167"/>
      <c r="BR286" s="167"/>
      <c r="BS286" s="167"/>
      <c r="BT286" s="167"/>
      <c r="BU286" s="167"/>
      <c r="BV286" s="167"/>
      <c r="BW286" s="167"/>
      <c r="BX286" s="167"/>
      <c r="BY286" s="167"/>
      <c r="BZ286" s="167"/>
      <c r="CA286" s="167"/>
      <c r="CB286" s="167"/>
      <c r="CC286" s="167"/>
      <c r="CD286" s="167"/>
      <c r="CE286" s="167"/>
      <c r="CF286" s="167"/>
      <c r="CG286" s="167"/>
      <c r="CH286" s="167"/>
      <c r="CI286" s="167"/>
      <c r="CJ286" s="167"/>
      <c r="CK286" s="167"/>
      <c r="CL286" s="167"/>
      <c r="CM286" s="167"/>
      <c r="CN286" s="167"/>
      <c r="CO286" s="167"/>
      <c r="CP286" s="167"/>
      <c r="CQ286" s="167"/>
      <c r="CR286" s="167"/>
      <c r="CS286" s="167"/>
      <c r="CT286" s="167"/>
      <c r="CU286" s="167"/>
      <c r="CV286" s="167"/>
      <c r="CW286" s="167"/>
      <c r="CX286" s="167"/>
      <c r="CY286" s="167"/>
      <c r="CZ286" s="167"/>
      <c r="DA286" s="167"/>
      <c r="DB286" s="167"/>
      <c r="DC286" s="167"/>
      <c r="DD286" s="167"/>
      <c r="DE286" s="167"/>
      <c r="DF286" s="167"/>
      <c r="DG286" s="167"/>
      <c r="DH286" s="167"/>
      <c r="DI286" s="167"/>
      <c r="DJ286" s="167"/>
      <c r="DK286" s="167"/>
      <c r="DL286" s="167"/>
      <c r="DM286" s="167"/>
      <c r="DN286" s="167"/>
      <c r="DO286" s="167"/>
      <c r="DP286" s="167"/>
      <c r="DQ286" s="167"/>
      <c r="DR286" s="167"/>
      <c r="DS286" s="167"/>
      <c r="DT286" s="167"/>
      <c r="DU286" s="167"/>
      <c r="DV286" s="167"/>
      <c r="DW286" s="167"/>
      <c r="DX286" s="167"/>
      <c r="DY286" s="167"/>
      <c r="DZ286" s="167"/>
      <c r="EA286" s="167"/>
      <c r="EB286" s="167"/>
      <c r="EC286" s="167"/>
      <c r="ED286" s="167"/>
      <c r="EE286" s="167"/>
      <c r="EF286" s="167"/>
      <c r="EG286" s="167"/>
      <c r="EH286" s="167"/>
      <c r="EI286" s="167"/>
      <c r="EJ286" s="167"/>
      <c r="EK286" s="167"/>
      <c r="EL286" s="167"/>
      <c r="EM286" s="167"/>
      <c r="EN286" s="167"/>
      <c r="EO286" s="167"/>
      <c r="EP286" s="167"/>
      <c r="EQ286" s="167"/>
      <c r="ER286" s="167"/>
      <c r="ES286" s="167"/>
      <c r="ET286" s="167"/>
      <c r="EU286" s="167"/>
      <c r="EV286" s="167"/>
      <c r="EW286" s="167"/>
      <c r="EX286" s="167"/>
      <c r="EY286" s="167"/>
      <c r="EZ286" s="167"/>
      <c r="FA286" s="167"/>
      <c r="FB286" s="167"/>
      <c r="FC286" s="167"/>
      <c r="FD286" s="167"/>
      <c r="FE286" s="167"/>
      <c r="FF286" s="167"/>
      <c r="FG286" s="167"/>
      <c r="FH286" s="167"/>
      <c r="FI286" s="167"/>
      <c r="FJ286" s="167"/>
      <c r="FK286" s="167"/>
      <c r="FL286" s="167"/>
      <c r="FM286" s="167"/>
      <c r="FN286" s="167"/>
      <c r="FO286" s="167"/>
      <c r="FP286" s="167"/>
      <c r="FQ286" s="167"/>
      <c r="FR286" s="167"/>
      <c r="FS286" s="167"/>
      <c r="FT286" s="167"/>
      <c r="FU286" s="167"/>
      <c r="FV286" s="167"/>
      <c r="FW286" s="167"/>
      <c r="FX286" s="167"/>
      <c r="FY286" s="167"/>
      <c r="FZ286" s="167"/>
      <c r="GA286" s="167"/>
      <c r="GB286" s="167"/>
      <c r="GC286" s="167"/>
      <c r="GD286" s="167"/>
      <c r="GE286" s="167"/>
      <c r="GF286" s="167"/>
      <c r="GG286" s="167"/>
      <c r="GH286" s="167"/>
      <c r="GI286" s="167"/>
      <c r="GJ286" s="167"/>
      <c r="GK286" s="167"/>
      <c r="GL286" s="167"/>
      <c r="GM286" s="167"/>
      <c r="GN286" s="167"/>
      <c r="GO286" s="167"/>
      <c r="GP286" s="167"/>
      <c r="GQ286" s="167"/>
      <c r="GR286" s="167"/>
      <c r="GS286" s="167"/>
      <c r="GT286" s="167"/>
      <c r="GU286" s="167"/>
      <c r="GV286" s="167"/>
      <c r="GW286" s="167"/>
      <c r="GX286" s="167"/>
      <c r="GY286" s="167"/>
      <c r="GZ286" s="167"/>
      <c r="HA286" s="167"/>
      <c r="HB286" s="167"/>
      <c r="HC286" s="167"/>
      <c r="HD286" s="167"/>
      <c r="HE286" s="167"/>
      <c r="HF286" s="167"/>
      <c r="HG286" s="167"/>
      <c r="HH286" s="167"/>
      <c r="HI286" s="167"/>
      <c r="HJ286" s="167"/>
      <c r="HK286" s="167"/>
      <c r="HL286" s="167"/>
      <c r="HM286" s="167"/>
      <c r="HN286" s="167"/>
      <c r="HO286" s="167"/>
      <c r="HP286" s="167"/>
      <c r="HQ286" s="167"/>
      <c r="HR286" s="167"/>
      <c r="HS286" s="167"/>
      <c r="HT286" s="167"/>
      <c r="HU286" s="167"/>
      <c r="HV286" s="167"/>
      <c r="HW286" s="167"/>
      <c r="HX286" s="167"/>
      <c r="HY286" s="167"/>
      <c r="HZ286" s="167"/>
      <c r="IA286" s="167"/>
      <c r="IB286" s="167"/>
      <c r="IC286" s="167"/>
      <c r="ID286" s="167"/>
      <c r="IE286" s="167"/>
      <c r="IF286" s="167"/>
      <c r="IG286" s="167"/>
      <c r="IH286" s="167"/>
      <c r="II286" s="167"/>
      <c r="IJ286" s="167"/>
      <c r="IK286" s="167"/>
      <c r="IL286" s="167"/>
      <c r="IM286" s="167"/>
      <c r="IN286" s="167"/>
      <c r="IO286" s="167"/>
      <c r="IP286" s="167"/>
      <c r="IQ286" s="167"/>
      <c r="IR286" s="167"/>
      <c r="IS286" s="167"/>
      <c r="IT286" s="167"/>
    </row>
    <row r="287" spans="1:254" ht="29.25" x14ac:dyDescent="0.25">
      <c r="A287" s="209" t="s">
        <v>516</v>
      </c>
      <c r="B287" s="262">
        <v>510</v>
      </c>
      <c r="C287" s="263"/>
      <c r="D287" s="263"/>
      <c r="E287" s="263"/>
      <c r="F287" s="263"/>
      <c r="G287" s="264">
        <f>SUM(G298+G330+G288+G293+G319)</f>
        <v>45047.6</v>
      </c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  <c r="FF287" s="189"/>
      <c r="FG287" s="189"/>
      <c r="FH287" s="189"/>
      <c r="FI287" s="189"/>
      <c r="FJ287" s="189"/>
      <c r="FK287" s="189"/>
      <c r="FL287" s="189"/>
      <c r="FM287" s="189"/>
      <c r="FN287" s="189"/>
      <c r="FO287" s="189"/>
      <c r="FP287" s="189"/>
      <c r="FQ287" s="189"/>
      <c r="FR287" s="189"/>
      <c r="FS287" s="189"/>
      <c r="FT287" s="189"/>
      <c r="FU287" s="189"/>
      <c r="FV287" s="189"/>
      <c r="FW287" s="189"/>
      <c r="FX287" s="189"/>
      <c r="FY287" s="189"/>
      <c r="FZ287" s="189"/>
      <c r="GA287" s="189"/>
      <c r="GB287" s="189"/>
      <c r="GC287" s="189"/>
      <c r="GD287" s="189"/>
      <c r="GE287" s="189"/>
      <c r="GF287" s="189"/>
      <c r="GG287" s="189"/>
      <c r="GH287" s="189"/>
      <c r="GI287" s="189"/>
      <c r="GJ287" s="189"/>
      <c r="GK287" s="189"/>
      <c r="GL287" s="189"/>
      <c r="GM287" s="189"/>
      <c r="GN287" s="189"/>
      <c r="GO287" s="189"/>
      <c r="GP287" s="189"/>
      <c r="GQ287" s="189"/>
      <c r="GR287" s="189"/>
      <c r="GS287" s="189"/>
      <c r="GT287" s="189"/>
      <c r="GU287" s="189"/>
      <c r="GV287" s="189"/>
      <c r="GW287" s="189"/>
      <c r="GX287" s="189"/>
      <c r="GY287" s="189"/>
      <c r="GZ287" s="189"/>
      <c r="HA287" s="189"/>
      <c r="HB287" s="189"/>
      <c r="HC287" s="189"/>
      <c r="HD287" s="189"/>
      <c r="HE287" s="189"/>
      <c r="HF287" s="189"/>
      <c r="HG287" s="189"/>
      <c r="HH287" s="189"/>
      <c r="HI287" s="189"/>
      <c r="HJ287" s="189"/>
      <c r="HK287" s="189"/>
      <c r="HL287" s="189"/>
      <c r="HM287" s="189"/>
      <c r="HN287" s="189"/>
      <c r="HO287" s="189"/>
      <c r="HP287" s="189"/>
      <c r="HQ287" s="189"/>
      <c r="HR287" s="189"/>
      <c r="HS287" s="189"/>
      <c r="HT287" s="189"/>
      <c r="HU287" s="189"/>
      <c r="HV287" s="189"/>
      <c r="HW287" s="189"/>
      <c r="HX287" s="189"/>
      <c r="HY287" s="189"/>
      <c r="HZ287" s="189"/>
      <c r="IA287" s="189"/>
      <c r="IB287" s="189"/>
      <c r="IC287" s="189"/>
      <c r="ID287" s="189"/>
      <c r="IE287" s="189"/>
      <c r="IF287" s="189"/>
      <c r="IG287" s="189"/>
      <c r="IH287" s="189"/>
      <c r="II287" s="189"/>
      <c r="IJ287" s="189"/>
      <c r="IK287" s="189"/>
      <c r="IL287" s="189"/>
      <c r="IM287" s="189"/>
      <c r="IN287" s="189"/>
      <c r="IO287" s="189"/>
      <c r="IP287" s="189"/>
      <c r="IQ287" s="189"/>
      <c r="IR287" s="189"/>
      <c r="IS287" s="189"/>
      <c r="IT287" s="189"/>
    </row>
    <row r="288" spans="1:254" s="199" customFormat="1" ht="15.75" x14ac:dyDescent="0.25">
      <c r="A288" s="210" t="s">
        <v>294</v>
      </c>
      <c r="B288" s="183" t="s">
        <v>475</v>
      </c>
      <c r="C288" s="183" t="s">
        <v>224</v>
      </c>
      <c r="D288" s="226"/>
      <c r="E288" s="263"/>
      <c r="F288" s="263"/>
      <c r="G288" s="264">
        <f>SUM(G289)</f>
        <v>500</v>
      </c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  <c r="FF288" s="189"/>
      <c r="FG288" s="189"/>
      <c r="FH288" s="189"/>
      <c r="FI288" s="189"/>
      <c r="FJ288" s="189"/>
      <c r="FK288" s="189"/>
      <c r="FL288" s="189"/>
      <c r="FM288" s="189"/>
      <c r="FN288" s="189"/>
      <c r="FO288" s="189"/>
      <c r="FP288" s="189"/>
      <c r="FQ288" s="189"/>
      <c r="FR288" s="189"/>
      <c r="FS288" s="189"/>
      <c r="FT288" s="189"/>
      <c r="FU288" s="189"/>
      <c r="FV288" s="189"/>
      <c r="FW288" s="189"/>
      <c r="FX288" s="189"/>
      <c r="FY288" s="189"/>
      <c r="FZ288" s="189"/>
      <c r="GA288" s="189"/>
      <c r="GB288" s="189"/>
      <c r="GC288" s="189"/>
      <c r="GD288" s="189"/>
      <c r="GE288" s="189"/>
      <c r="GF288" s="189"/>
      <c r="GG288" s="189"/>
      <c r="GH288" s="189"/>
      <c r="GI288" s="189"/>
      <c r="GJ288" s="189"/>
      <c r="GK288" s="189"/>
      <c r="GL288" s="189"/>
      <c r="GM288" s="189"/>
      <c r="GN288" s="189"/>
      <c r="GO288" s="189"/>
      <c r="GP288" s="189"/>
      <c r="GQ288" s="189"/>
      <c r="GR288" s="189"/>
      <c r="GS288" s="189"/>
      <c r="GT288" s="189"/>
      <c r="GU288" s="189"/>
      <c r="GV288" s="189"/>
      <c r="GW288" s="189"/>
      <c r="GX288" s="189"/>
      <c r="GY288" s="189"/>
      <c r="GZ288" s="189"/>
      <c r="HA288" s="189"/>
      <c r="HB288" s="189"/>
      <c r="HC288" s="189"/>
      <c r="HD288" s="189"/>
      <c r="HE288" s="189"/>
      <c r="HF288" s="189"/>
      <c r="HG288" s="189"/>
      <c r="HH288" s="189"/>
      <c r="HI288" s="189"/>
      <c r="HJ288" s="189"/>
      <c r="HK288" s="189"/>
      <c r="HL288" s="189"/>
      <c r="HM288" s="189"/>
      <c r="HN288" s="189"/>
      <c r="HO288" s="189"/>
      <c r="HP288" s="189"/>
      <c r="HQ288" s="189"/>
      <c r="HR288" s="189"/>
      <c r="HS288" s="189"/>
      <c r="HT288" s="189"/>
      <c r="HU288" s="189"/>
      <c r="HV288" s="189"/>
      <c r="HW288" s="189"/>
      <c r="HX288" s="189"/>
      <c r="HY288" s="189"/>
      <c r="HZ288" s="189"/>
      <c r="IA288" s="189"/>
      <c r="IB288" s="189"/>
      <c r="IC288" s="189"/>
      <c r="ID288" s="189"/>
      <c r="IE288" s="189"/>
      <c r="IF288" s="189"/>
      <c r="IG288" s="189"/>
      <c r="IH288" s="189"/>
      <c r="II288" s="189"/>
      <c r="IJ288" s="189"/>
      <c r="IK288" s="189"/>
      <c r="IL288" s="189"/>
      <c r="IM288" s="189"/>
      <c r="IN288" s="189"/>
      <c r="IO288" s="189"/>
      <c r="IP288" s="189"/>
      <c r="IQ288" s="189"/>
      <c r="IR288" s="189"/>
      <c r="IS288" s="189"/>
      <c r="IT288" s="189"/>
    </row>
    <row r="289" spans="1:254" s="158" customFormat="1" ht="25.5" x14ac:dyDescent="0.2">
      <c r="A289" s="185" t="s">
        <v>324</v>
      </c>
      <c r="B289" s="186" t="s">
        <v>475</v>
      </c>
      <c r="C289" s="187" t="s">
        <v>224</v>
      </c>
      <c r="D289" s="187" t="s">
        <v>224</v>
      </c>
      <c r="E289" s="186"/>
      <c r="F289" s="186"/>
      <c r="G289" s="188">
        <f>SUM(G290)</f>
        <v>500</v>
      </c>
    </row>
    <row r="290" spans="1:254" ht="15" x14ac:dyDescent="0.25">
      <c r="A290" s="258" t="s">
        <v>325</v>
      </c>
      <c r="B290" s="192" t="s">
        <v>475</v>
      </c>
      <c r="C290" s="187" t="s">
        <v>224</v>
      </c>
      <c r="D290" s="186" t="s">
        <v>224</v>
      </c>
      <c r="E290" s="186" t="s">
        <v>250</v>
      </c>
      <c r="F290" s="186"/>
      <c r="G290" s="265">
        <f>SUM(G291)</f>
        <v>500</v>
      </c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  <c r="FF290" s="189"/>
      <c r="FG290" s="189"/>
      <c r="FH290" s="189"/>
      <c r="FI290" s="189"/>
      <c r="FJ290" s="189"/>
      <c r="FK290" s="189"/>
      <c r="FL290" s="189"/>
      <c r="FM290" s="189"/>
      <c r="FN290" s="189"/>
      <c r="FO290" s="189"/>
      <c r="FP290" s="189"/>
      <c r="FQ290" s="189"/>
      <c r="FR290" s="189"/>
      <c r="FS290" s="189"/>
      <c r="FT290" s="189"/>
      <c r="FU290" s="189"/>
      <c r="FV290" s="189"/>
      <c r="FW290" s="189"/>
      <c r="FX290" s="189"/>
      <c r="FY290" s="189"/>
      <c r="FZ290" s="189"/>
      <c r="GA290" s="189"/>
      <c r="GB290" s="189"/>
      <c r="GC290" s="189"/>
      <c r="GD290" s="189"/>
      <c r="GE290" s="189"/>
      <c r="GF290" s="189"/>
      <c r="GG290" s="189"/>
      <c r="GH290" s="189"/>
      <c r="GI290" s="189"/>
      <c r="GJ290" s="189"/>
      <c r="GK290" s="189"/>
      <c r="GL290" s="189"/>
      <c r="GM290" s="189"/>
      <c r="GN290" s="189"/>
      <c r="GO290" s="189"/>
      <c r="GP290" s="189"/>
      <c r="GQ290" s="189"/>
      <c r="GR290" s="189"/>
      <c r="GS290" s="189"/>
      <c r="GT290" s="189"/>
      <c r="GU290" s="189"/>
      <c r="GV290" s="189"/>
      <c r="GW290" s="189"/>
      <c r="GX290" s="189"/>
      <c r="GY290" s="189"/>
      <c r="GZ290" s="189"/>
      <c r="HA290" s="189"/>
      <c r="HB290" s="189"/>
      <c r="HC290" s="189"/>
      <c r="HD290" s="189"/>
      <c r="HE290" s="189"/>
      <c r="HF290" s="189"/>
      <c r="HG290" s="189"/>
      <c r="HH290" s="189"/>
      <c r="HI290" s="189"/>
      <c r="HJ290" s="189"/>
      <c r="HK290" s="189"/>
      <c r="HL290" s="189"/>
      <c r="HM290" s="189"/>
      <c r="HN290" s="189"/>
      <c r="HO290" s="189"/>
      <c r="HP290" s="189"/>
      <c r="HQ290" s="189"/>
      <c r="HR290" s="189"/>
      <c r="HS290" s="189"/>
      <c r="HT290" s="189"/>
      <c r="HU290" s="189"/>
      <c r="HV290" s="189"/>
      <c r="HW290" s="189"/>
      <c r="HX290" s="189"/>
      <c r="HY290" s="189"/>
      <c r="HZ290" s="189"/>
      <c r="IA290" s="189"/>
      <c r="IB290" s="189"/>
      <c r="IC290" s="189"/>
      <c r="ID290" s="189"/>
      <c r="IE290" s="189"/>
      <c r="IF290" s="189"/>
      <c r="IG290" s="189"/>
      <c r="IH290" s="189"/>
      <c r="II290" s="189"/>
      <c r="IJ290" s="189"/>
      <c r="IK290" s="189"/>
      <c r="IL290" s="189"/>
      <c r="IM290" s="189"/>
      <c r="IN290" s="189"/>
      <c r="IO290" s="189"/>
      <c r="IP290" s="189"/>
      <c r="IQ290" s="189"/>
      <c r="IR290" s="189"/>
      <c r="IS290" s="189"/>
      <c r="IT290" s="189"/>
    </row>
    <row r="291" spans="1:254" ht="15" x14ac:dyDescent="0.25">
      <c r="A291" s="200" t="s">
        <v>249</v>
      </c>
      <c r="B291" s="197" t="s">
        <v>475</v>
      </c>
      <c r="C291" s="197" t="s">
        <v>224</v>
      </c>
      <c r="D291" s="216" t="s">
        <v>224</v>
      </c>
      <c r="E291" s="207" t="s">
        <v>250</v>
      </c>
      <c r="F291" s="216"/>
      <c r="G291" s="203">
        <f>SUM(G292)</f>
        <v>500</v>
      </c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  <c r="FF291" s="189"/>
      <c r="FG291" s="189"/>
      <c r="FH291" s="189"/>
      <c r="FI291" s="189"/>
      <c r="FJ291" s="189"/>
      <c r="FK291" s="189"/>
      <c r="FL291" s="189"/>
      <c r="FM291" s="189"/>
      <c r="FN291" s="189"/>
      <c r="FO291" s="189"/>
      <c r="FP291" s="189"/>
      <c r="FQ291" s="189"/>
      <c r="FR291" s="189"/>
      <c r="FS291" s="189"/>
      <c r="FT291" s="189"/>
      <c r="FU291" s="189"/>
      <c r="FV291" s="189"/>
      <c r="FW291" s="189"/>
      <c r="FX291" s="189"/>
      <c r="FY291" s="189"/>
      <c r="FZ291" s="189"/>
      <c r="GA291" s="189"/>
      <c r="GB291" s="189"/>
      <c r="GC291" s="189"/>
      <c r="GD291" s="189"/>
      <c r="GE291" s="189"/>
      <c r="GF291" s="189"/>
      <c r="GG291" s="189"/>
      <c r="GH291" s="189"/>
      <c r="GI291" s="189"/>
      <c r="GJ291" s="189"/>
      <c r="GK291" s="189"/>
      <c r="GL291" s="189"/>
      <c r="GM291" s="189"/>
      <c r="GN291" s="189"/>
      <c r="GO291" s="189"/>
      <c r="GP291" s="189"/>
      <c r="GQ291" s="189"/>
      <c r="GR291" s="189"/>
      <c r="GS291" s="189"/>
      <c r="GT291" s="189"/>
      <c r="GU291" s="189"/>
      <c r="GV291" s="189"/>
      <c r="GW291" s="189"/>
      <c r="GX291" s="189"/>
      <c r="GY291" s="189"/>
      <c r="GZ291" s="189"/>
      <c r="HA291" s="189"/>
      <c r="HB291" s="189"/>
      <c r="HC291" s="189"/>
      <c r="HD291" s="189"/>
      <c r="HE291" s="189"/>
      <c r="HF291" s="189"/>
      <c r="HG291" s="189"/>
      <c r="HH291" s="189"/>
      <c r="HI291" s="189"/>
      <c r="HJ291" s="189"/>
      <c r="HK291" s="189"/>
      <c r="HL291" s="189"/>
      <c r="HM291" s="189"/>
      <c r="HN291" s="189"/>
      <c r="HO291" s="189"/>
      <c r="HP291" s="189"/>
      <c r="HQ291" s="189"/>
      <c r="HR291" s="189"/>
      <c r="HS291" s="189"/>
      <c r="HT291" s="189"/>
      <c r="HU291" s="189"/>
      <c r="HV291" s="189"/>
      <c r="HW291" s="189"/>
      <c r="HX291" s="189"/>
      <c r="HY291" s="189"/>
      <c r="HZ291" s="189"/>
      <c r="IA291" s="189"/>
      <c r="IB291" s="189"/>
      <c r="IC291" s="189"/>
      <c r="ID291" s="189"/>
      <c r="IE291" s="189"/>
      <c r="IF291" s="189"/>
      <c r="IG291" s="189"/>
      <c r="IH291" s="189"/>
      <c r="II291" s="189"/>
      <c r="IJ291" s="189"/>
      <c r="IK291" s="189"/>
      <c r="IL291" s="189"/>
      <c r="IM291" s="189"/>
      <c r="IN291" s="189"/>
      <c r="IO291" s="189"/>
      <c r="IP291" s="189"/>
      <c r="IQ291" s="189"/>
      <c r="IR291" s="189"/>
      <c r="IS291" s="189"/>
      <c r="IT291" s="189"/>
    </row>
    <row r="292" spans="1:254" ht="15" x14ac:dyDescent="0.25">
      <c r="A292" s="195" t="s">
        <v>221</v>
      </c>
      <c r="B292" s="197" t="s">
        <v>475</v>
      </c>
      <c r="C292" s="197" t="s">
        <v>224</v>
      </c>
      <c r="D292" s="207" t="s">
        <v>224</v>
      </c>
      <c r="E292" s="207" t="s">
        <v>250</v>
      </c>
      <c r="F292" s="207" t="s">
        <v>222</v>
      </c>
      <c r="G292" s="198">
        <v>500</v>
      </c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4"/>
      <c r="AE292" s="214"/>
      <c r="AF292" s="214"/>
      <c r="AG292" s="214"/>
      <c r="AH292" s="214"/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  <c r="BI292" s="214"/>
      <c r="BJ292" s="214"/>
      <c r="BK292" s="214"/>
      <c r="BL292" s="214"/>
      <c r="BM292" s="214"/>
      <c r="BN292" s="214"/>
      <c r="BO292" s="214"/>
      <c r="BP292" s="214"/>
      <c r="BQ292" s="214"/>
      <c r="BR292" s="214"/>
      <c r="BS292" s="214"/>
      <c r="BT292" s="214"/>
      <c r="BU292" s="214"/>
      <c r="BV292" s="214"/>
      <c r="BW292" s="214"/>
      <c r="BX292" s="214"/>
      <c r="BY292" s="214"/>
      <c r="BZ292" s="214"/>
      <c r="CA292" s="214"/>
      <c r="CB292" s="214"/>
      <c r="CC292" s="214"/>
      <c r="CD292" s="214"/>
      <c r="CE292" s="214"/>
      <c r="CF292" s="214"/>
      <c r="CG292" s="214"/>
      <c r="CH292" s="214"/>
      <c r="CI292" s="214"/>
      <c r="CJ292" s="214"/>
      <c r="CK292" s="214"/>
      <c r="CL292" s="214"/>
      <c r="CM292" s="214"/>
      <c r="CN292" s="214"/>
      <c r="CO292" s="214"/>
      <c r="CP292" s="214"/>
      <c r="CQ292" s="214"/>
      <c r="CR292" s="214"/>
      <c r="CS292" s="214"/>
      <c r="CT292" s="214"/>
      <c r="CU292" s="214"/>
      <c r="CV292" s="214"/>
      <c r="CW292" s="214"/>
      <c r="CX292" s="214"/>
      <c r="CY292" s="214"/>
      <c r="CZ292" s="214"/>
      <c r="DA292" s="214"/>
      <c r="DB292" s="214"/>
      <c r="DC292" s="214"/>
      <c r="DD292" s="214"/>
      <c r="DE292" s="214"/>
      <c r="DF292" s="214"/>
      <c r="DG292" s="214"/>
      <c r="DH292" s="214"/>
      <c r="DI292" s="214"/>
      <c r="DJ292" s="214"/>
      <c r="DK292" s="214"/>
      <c r="DL292" s="214"/>
      <c r="DM292" s="214"/>
      <c r="DN292" s="214"/>
      <c r="DO292" s="214"/>
      <c r="DP292" s="214"/>
      <c r="DQ292" s="214"/>
      <c r="DR292" s="214"/>
      <c r="DS292" s="214"/>
      <c r="DT292" s="214"/>
      <c r="DU292" s="214"/>
      <c r="DV292" s="214"/>
      <c r="DW292" s="214"/>
      <c r="DX292" s="214"/>
      <c r="DY292" s="214"/>
      <c r="DZ292" s="214"/>
      <c r="EA292" s="214"/>
      <c r="EB292" s="214"/>
      <c r="EC292" s="214"/>
      <c r="ED292" s="214"/>
      <c r="EE292" s="214"/>
      <c r="EF292" s="214"/>
      <c r="EG292" s="214"/>
      <c r="EH292" s="214"/>
      <c r="EI292" s="214"/>
      <c r="EJ292" s="214"/>
      <c r="EK292" s="214"/>
      <c r="EL292" s="214"/>
      <c r="EM292" s="214"/>
      <c r="EN292" s="214"/>
      <c r="EO292" s="214"/>
      <c r="EP292" s="214"/>
      <c r="EQ292" s="214"/>
      <c r="ER292" s="214"/>
      <c r="ES292" s="214"/>
      <c r="ET292" s="214"/>
      <c r="EU292" s="214"/>
      <c r="EV292" s="214"/>
      <c r="EW292" s="214"/>
      <c r="EX292" s="214"/>
      <c r="EY292" s="214"/>
      <c r="EZ292" s="214"/>
      <c r="FA292" s="214"/>
      <c r="FB292" s="214"/>
      <c r="FC292" s="214"/>
      <c r="FD292" s="214"/>
      <c r="FE292" s="214"/>
      <c r="FF292" s="214"/>
      <c r="FG292" s="214"/>
      <c r="FH292" s="214"/>
      <c r="FI292" s="214"/>
      <c r="FJ292" s="214"/>
      <c r="FK292" s="214"/>
      <c r="FL292" s="214"/>
      <c r="FM292" s="214"/>
      <c r="FN292" s="214"/>
      <c r="FO292" s="214"/>
      <c r="FP292" s="214"/>
      <c r="FQ292" s="214"/>
      <c r="FR292" s="214"/>
      <c r="FS292" s="214"/>
      <c r="FT292" s="214"/>
      <c r="FU292" s="214"/>
      <c r="FV292" s="214"/>
      <c r="FW292" s="214"/>
      <c r="FX292" s="214"/>
      <c r="FY292" s="214"/>
      <c r="FZ292" s="214"/>
      <c r="GA292" s="214"/>
      <c r="GB292" s="214"/>
      <c r="GC292" s="214"/>
      <c r="GD292" s="214"/>
      <c r="GE292" s="214"/>
      <c r="GF292" s="214"/>
      <c r="GG292" s="214"/>
      <c r="GH292" s="214"/>
      <c r="GI292" s="214"/>
      <c r="GJ292" s="214"/>
      <c r="GK292" s="214"/>
      <c r="GL292" s="214"/>
      <c r="GM292" s="214"/>
      <c r="GN292" s="214"/>
      <c r="GO292" s="214"/>
      <c r="GP292" s="214"/>
      <c r="GQ292" s="214"/>
      <c r="GR292" s="214"/>
      <c r="GS292" s="214"/>
      <c r="GT292" s="214"/>
      <c r="GU292" s="214"/>
      <c r="GV292" s="214"/>
      <c r="GW292" s="214"/>
      <c r="GX292" s="214"/>
      <c r="GY292" s="214"/>
      <c r="GZ292" s="214"/>
      <c r="HA292" s="214"/>
      <c r="HB292" s="214"/>
      <c r="HC292" s="214"/>
      <c r="HD292" s="214"/>
      <c r="HE292" s="214"/>
      <c r="HF292" s="214"/>
      <c r="HG292" s="214"/>
      <c r="HH292" s="214"/>
      <c r="HI292" s="214"/>
      <c r="HJ292" s="214"/>
      <c r="HK292" s="214"/>
      <c r="HL292" s="214"/>
      <c r="HM292" s="214"/>
      <c r="HN292" s="214"/>
      <c r="HO292" s="214"/>
      <c r="HP292" s="214"/>
      <c r="HQ292" s="214"/>
      <c r="HR292" s="214"/>
      <c r="HS292" s="214"/>
      <c r="HT292" s="214"/>
      <c r="HU292" s="214"/>
      <c r="HV292" s="214"/>
      <c r="HW292" s="214"/>
      <c r="HX292" s="214"/>
      <c r="HY292" s="214"/>
      <c r="HZ292" s="214"/>
      <c r="IA292" s="214"/>
      <c r="IB292" s="214"/>
      <c r="IC292" s="214"/>
      <c r="ID292" s="214"/>
      <c r="IE292" s="214"/>
      <c r="IF292" s="214"/>
      <c r="IG292" s="214"/>
      <c r="IH292" s="214"/>
      <c r="II292" s="214"/>
      <c r="IJ292" s="214"/>
      <c r="IK292" s="214"/>
      <c r="IL292" s="214"/>
      <c r="IM292" s="214"/>
      <c r="IN292" s="214"/>
      <c r="IO292" s="214"/>
      <c r="IP292" s="214"/>
      <c r="IQ292" s="214"/>
      <c r="IR292" s="214"/>
      <c r="IS292" s="214"/>
      <c r="IT292" s="214"/>
    </row>
    <row r="293" spans="1:254" ht="15.75" x14ac:dyDescent="0.25">
      <c r="A293" s="181" t="s">
        <v>335</v>
      </c>
      <c r="B293" s="262">
        <v>510</v>
      </c>
      <c r="C293" s="183" t="s">
        <v>229</v>
      </c>
      <c r="D293" s="263"/>
      <c r="E293" s="263"/>
      <c r="F293" s="233"/>
      <c r="G293" s="264">
        <f>SUM(G294)</f>
        <v>1712.34</v>
      </c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  <c r="FF293" s="189"/>
      <c r="FG293" s="189"/>
      <c r="FH293" s="189"/>
      <c r="FI293" s="189"/>
      <c r="FJ293" s="189"/>
      <c r="FK293" s="189"/>
      <c r="FL293" s="189"/>
      <c r="FM293" s="189"/>
      <c r="FN293" s="189"/>
      <c r="FO293" s="189"/>
      <c r="FP293" s="189"/>
      <c r="FQ293" s="189"/>
      <c r="FR293" s="189"/>
      <c r="FS293" s="189"/>
      <c r="FT293" s="189"/>
      <c r="FU293" s="189"/>
      <c r="FV293" s="189"/>
      <c r="FW293" s="189"/>
      <c r="FX293" s="189"/>
      <c r="FY293" s="189"/>
      <c r="FZ293" s="189"/>
      <c r="GA293" s="189"/>
      <c r="GB293" s="189"/>
      <c r="GC293" s="189"/>
      <c r="GD293" s="189"/>
      <c r="GE293" s="189"/>
      <c r="GF293" s="189"/>
      <c r="GG293" s="189"/>
      <c r="GH293" s="189"/>
      <c r="GI293" s="189"/>
      <c r="GJ293" s="189"/>
      <c r="GK293" s="189"/>
      <c r="GL293" s="189"/>
      <c r="GM293" s="189"/>
      <c r="GN293" s="189"/>
      <c r="GO293" s="189"/>
      <c r="GP293" s="189"/>
      <c r="GQ293" s="189"/>
      <c r="GR293" s="189"/>
      <c r="GS293" s="189"/>
      <c r="GT293" s="189"/>
      <c r="GU293" s="189"/>
      <c r="GV293" s="189"/>
      <c r="GW293" s="189"/>
      <c r="GX293" s="189"/>
      <c r="GY293" s="189"/>
      <c r="GZ293" s="189"/>
      <c r="HA293" s="189"/>
      <c r="HB293" s="189"/>
      <c r="HC293" s="189"/>
      <c r="HD293" s="189"/>
      <c r="HE293" s="189"/>
      <c r="HF293" s="189"/>
      <c r="HG293" s="189"/>
      <c r="HH293" s="189"/>
      <c r="HI293" s="189"/>
      <c r="HJ293" s="189"/>
      <c r="HK293" s="189"/>
      <c r="HL293" s="189"/>
      <c r="HM293" s="189"/>
      <c r="HN293" s="189"/>
      <c r="HO293" s="189"/>
      <c r="HP293" s="189"/>
      <c r="HQ293" s="189"/>
      <c r="HR293" s="189"/>
      <c r="HS293" s="189"/>
      <c r="HT293" s="189"/>
      <c r="HU293" s="189"/>
      <c r="HV293" s="189"/>
      <c r="HW293" s="189"/>
      <c r="HX293" s="189"/>
      <c r="HY293" s="189"/>
      <c r="HZ293" s="189"/>
      <c r="IA293" s="189"/>
      <c r="IB293" s="189"/>
      <c r="IC293" s="189"/>
      <c r="ID293" s="189"/>
      <c r="IE293" s="189"/>
      <c r="IF293" s="189"/>
      <c r="IG293" s="189"/>
      <c r="IH293" s="189"/>
      <c r="II293" s="189"/>
      <c r="IJ293" s="189"/>
      <c r="IK293" s="189"/>
      <c r="IL293" s="189"/>
      <c r="IM293" s="189"/>
      <c r="IN293" s="189"/>
      <c r="IO293" s="189"/>
      <c r="IP293" s="189"/>
      <c r="IQ293" s="189"/>
      <c r="IR293" s="189"/>
      <c r="IS293" s="189"/>
      <c r="IT293" s="189"/>
    </row>
    <row r="294" spans="1:254" ht="15" x14ac:dyDescent="0.25">
      <c r="A294" s="249" t="s">
        <v>517</v>
      </c>
      <c r="B294" s="187" t="s">
        <v>475</v>
      </c>
      <c r="C294" s="186" t="s">
        <v>229</v>
      </c>
      <c r="D294" s="186" t="s">
        <v>229</v>
      </c>
      <c r="E294" s="186"/>
      <c r="F294" s="233"/>
      <c r="G294" s="265">
        <f>SUM(G295)</f>
        <v>1712.34</v>
      </c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  <c r="FF294" s="189"/>
      <c r="FG294" s="189"/>
      <c r="FH294" s="189"/>
      <c r="FI294" s="189"/>
      <c r="FJ294" s="189"/>
      <c r="FK294" s="189"/>
      <c r="FL294" s="189"/>
      <c r="FM294" s="189"/>
      <c r="FN294" s="189"/>
      <c r="FO294" s="189"/>
      <c r="FP294" s="189"/>
      <c r="FQ294" s="189"/>
      <c r="FR294" s="189"/>
      <c r="FS294" s="189"/>
      <c r="FT294" s="189"/>
      <c r="FU294" s="189"/>
      <c r="FV294" s="189"/>
      <c r="FW294" s="189"/>
      <c r="FX294" s="189"/>
      <c r="FY294" s="189"/>
      <c r="FZ294" s="189"/>
      <c r="GA294" s="189"/>
      <c r="GB294" s="189"/>
      <c r="GC294" s="189"/>
      <c r="GD294" s="189"/>
      <c r="GE294" s="189"/>
      <c r="GF294" s="189"/>
      <c r="GG294" s="189"/>
      <c r="GH294" s="189"/>
      <c r="GI294" s="189"/>
      <c r="GJ294" s="189"/>
      <c r="GK294" s="189"/>
      <c r="GL294" s="189"/>
      <c r="GM294" s="189"/>
      <c r="GN294" s="189"/>
      <c r="GO294" s="189"/>
      <c r="GP294" s="189"/>
      <c r="GQ294" s="189"/>
      <c r="GR294" s="189"/>
      <c r="GS294" s="189"/>
      <c r="GT294" s="189"/>
      <c r="GU294" s="189"/>
      <c r="GV294" s="189"/>
      <c r="GW294" s="189"/>
      <c r="GX294" s="189"/>
      <c r="GY294" s="189"/>
      <c r="GZ294" s="189"/>
      <c r="HA294" s="189"/>
      <c r="HB294" s="189"/>
      <c r="HC294" s="189"/>
      <c r="HD294" s="189"/>
      <c r="HE294" s="189"/>
      <c r="HF294" s="189"/>
      <c r="HG294" s="189"/>
      <c r="HH294" s="189"/>
      <c r="HI294" s="189"/>
      <c r="HJ294" s="189"/>
      <c r="HK294" s="189"/>
      <c r="HL294" s="189"/>
      <c r="HM294" s="189"/>
      <c r="HN294" s="189"/>
      <c r="HO294" s="189"/>
      <c r="HP294" s="189"/>
      <c r="HQ294" s="189"/>
      <c r="HR294" s="189"/>
      <c r="HS294" s="189"/>
      <c r="HT294" s="189"/>
      <c r="HU294" s="189"/>
      <c r="HV294" s="189"/>
      <c r="HW294" s="189"/>
      <c r="HX294" s="189"/>
      <c r="HY294" s="189"/>
      <c r="HZ294" s="189"/>
      <c r="IA294" s="189"/>
      <c r="IB294" s="189"/>
      <c r="IC294" s="189"/>
      <c r="ID294" s="189"/>
      <c r="IE294" s="189"/>
      <c r="IF294" s="189"/>
      <c r="IG294" s="189"/>
      <c r="IH294" s="189"/>
      <c r="II294" s="189"/>
      <c r="IJ294" s="189"/>
      <c r="IK294" s="189"/>
      <c r="IL294" s="189"/>
      <c r="IM294" s="189"/>
      <c r="IN294" s="189"/>
      <c r="IO294" s="189"/>
      <c r="IP294" s="189"/>
      <c r="IQ294" s="189"/>
      <c r="IR294" s="189"/>
      <c r="IS294" s="189"/>
      <c r="IT294" s="189"/>
    </row>
    <row r="295" spans="1:254" ht="27" x14ac:dyDescent="0.25">
      <c r="A295" s="190" t="s">
        <v>518</v>
      </c>
      <c r="B295" s="192" t="s">
        <v>475</v>
      </c>
      <c r="C295" s="205" t="s">
        <v>229</v>
      </c>
      <c r="D295" s="205" t="s">
        <v>229</v>
      </c>
      <c r="E295" s="205"/>
      <c r="F295" s="233"/>
      <c r="G295" s="265">
        <f>SUM(G296)</f>
        <v>1712.34</v>
      </c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  <c r="FF295" s="189"/>
      <c r="FG295" s="189"/>
      <c r="FH295" s="189"/>
      <c r="FI295" s="189"/>
      <c r="FJ295" s="189"/>
      <c r="FK295" s="189"/>
      <c r="FL295" s="189"/>
      <c r="FM295" s="189"/>
      <c r="FN295" s="189"/>
      <c r="FO295" s="189"/>
      <c r="FP295" s="189"/>
      <c r="FQ295" s="189"/>
      <c r="FR295" s="189"/>
      <c r="FS295" s="189"/>
      <c r="FT295" s="189"/>
      <c r="FU295" s="189"/>
      <c r="FV295" s="189"/>
      <c r="FW295" s="189"/>
      <c r="FX295" s="189"/>
      <c r="FY295" s="189"/>
      <c r="FZ295" s="189"/>
      <c r="GA295" s="189"/>
      <c r="GB295" s="189"/>
      <c r="GC295" s="189"/>
      <c r="GD295" s="189"/>
      <c r="GE295" s="189"/>
      <c r="GF295" s="189"/>
      <c r="GG295" s="189"/>
      <c r="GH295" s="189"/>
      <c r="GI295" s="189"/>
      <c r="GJ295" s="189"/>
      <c r="GK295" s="189"/>
      <c r="GL295" s="189"/>
      <c r="GM295" s="189"/>
      <c r="GN295" s="189"/>
      <c r="GO295" s="189"/>
      <c r="GP295" s="189"/>
      <c r="GQ295" s="189"/>
      <c r="GR295" s="189"/>
      <c r="GS295" s="189"/>
      <c r="GT295" s="189"/>
      <c r="GU295" s="189"/>
      <c r="GV295" s="189"/>
      <c r="GW295" s="189"/>
      <c r="GX295" s="189"/>
      <c r="GY295" s="189"/>
      <c r="GZ295" s="189"/>
      <c r="HA295" s="189"/>
      <c r="HB295" s="189"/>
      <c r="HC295" s="189"/>
      <c r="HD295" s="189"/>
      <c r="HE295" s="189"/>
      <c r="HF295" s="189"/>
      <c r="HG295" s="189"/>
      <c r="HH295" s="189"/>
      <c r="HI295" s="189"/>
      <c r="HJ295" s="189"/>
      <c r="HK295" s="189"/>
      <c r="HL295" s="189"/>
      <c r="HM295" s="189"/>
      <c r="HN295" s="189"/>
      <c r="HO295" s="189"/>
      <c r="HP295" s="189"/>
      <c r="HQ295" s="189"/>
      <c r="HR295" s="189"/>
      <c r="HS295" s="189"/>
      <c r="HT295" s="189"/>
      <c r="HU295" s="189"/>
      <c r="HV295" s="189"/>
      <c r="HW295" s="189"/>
      <c r="HX295" s="189"/>
      <c r="HY295" s="189"/>
      <c r="HZ295" s="189"/>
      <c r="IA295" s="189"/>
      <c r="IB295" s="189"/>
      <c r="IC295" s="189"/>
      <c r="ID295" s="189"/>
      <c r="IE295" s="189"/>
      <c r="IF295" s="189"/>
      <c r="IG295" s="189"/>
      <c r="IH295" s="189"/>
      <c r="II295" s="189"/>
      <c r="IJ295" s="189"/>
      <c r="IK295" s="189"/>
      <c r="IL295" s="189"/>
      <c r="IM295" s="189"/>
      <c r="IN295" s="189"/>
      <c r="IO295" s="189"/>
      <c r="IP295" s="189"/>
      <c r="IQ295" s="189"/>
      <c r="IR295" s="189"/>
      <c r="IS295" s="189"/>
      <c r="IT295" s="189"/>
    </row>
    <row r="296" spans="1:254" ht="29.25" customHeight="1" x14ac:dyDescent="0.25">
      <c r="A296" s="195" t="s">
        <v>510</v>
      </c>
      <c r="B296" s="197" t="s">
        <v>475</v>
      </c>
      <c r="C296" s="207" t="s">
        <v>229</v>
      </c>
      <c r="D296" s="207" t="s">
        <v>229</v>
      </c>
      <c r="E296" s="207" t="s">
        <v>460</v>
      </c>
      <c r="F296" s="207"/>
      <c r="G296" s="198">
        <f>SUM(G297)</f>
        <v>1712.34</v>
      </c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  <c r="BA296" s="180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0"/>
      <c r="BQ296" s="180"/>
      <c r="BR296" s="180"/>
      <c r="BS296" s="180"/>
      <c r="BT296" s="180"/>
      <c r="BU296" s="180"/>
      <c r="BV296" s="180"/>
      <c r="BW296" s="180"/>
      <c r="BX296" s="180"/>
      <c r="BY296" s="180"/>
      <c r="BZ296" s="180"/>
      <c r="CA296" s="180"/>
      <c r="CB296" s="180"/>
      <c r="CC296" s="180"/>
      <c r="CD296" s="180"/>
      <c r="CE296" s="180"/>
      <c r="CF296" s="180"/>
      <c r="CG296" s="180"/>
      <c r="CH296" s="180"/>
      <c r="CI296" s="180"/>
      <c r="CJ296" s="180"/>
      <c r="CK296" s="180"/>
      <c r="CL296" s="180"/>
      <c r="CM296" s="180"/>
      <c r="CN296" s="180"/>
      <c r="CO296" s="180"/>
      <c r="CP296" s="180"/>
      <c r="CQ296" s="180"/>
      <c r="CR296" s="180"/>
      <c r="CS296" s="180"/>
      <c r="CT296" s="180"/>
      <c r="CU296" s="180"/>
      <c r="CV296" s="180"/>
      <c r="CW296" s="180"/>
      <c r="CX296" s="180"/>
      <c r="CY296" s="180"/>
      <c r="CZ296" s="180"/>
      <c r="DA296" s="180"/>
      <c r="DB296" s="180"/>
      <c r="DC296" s="180"/>
      <c r="DD296" s="180"/>
      <c r="DE296" s="180"/>
      <c r="DF296" s="180"/>
      <c r="DG296" s="180"/>
      <c r="DH296" s="180"/>
      <c r="DI296" s="180"/>
      <c r="DJ296" s="180"/>
      <c r="DK296" s="180"/>
      <c r="DL296" s="180"/>
      <c r="DM296" s="180"/>
      <c r="DN296" s="180"/>
      <c r="DO296" s="180"/>
      <c r="DP296" s="180"/>
      <c r="DQ296" s="180"/>
      <c r="DR296" s="180"/>
      <c r="DS296" s="180"/>
      <c r="DT296" s="180"/>
      <c r="DU296" s="180"/>
      <c r="DV296" s="180"/>
      <c r="DW296" s="180"/>
      <c r="DX296" s="180"/>
      <c r="DY296" s="180"/>
      <c r="DZ296" s="180"/>
      <c r="EA296" s="180"/>
      <c r="EB296" s="180"/>
      <c r="EC296" s="180"/>
      <c r="ED296" s="180"/>
      <c r="EE296" s="180"/>
      <c r="EF296" s="180"/>
      <c r="EG296" s="180"/>
      <c r="EH296" s="180"/>
      <c r="EI296" s="180"/>
      <c r="EJ296" s="180"/>
      <c r="EK296" s="180"/>
      <c r="EL296" s="180"/>
      <c r="EM296" s="180"/>
      <c r="EN296" s="180"/>
      <c r="EO296" s="180"/>
      <c r="EP296" s="180"/>
      <c r="EQ296" s="180"/>
      <c r="ER296" s="180"/>
      <c r="ES296" s="180"/>
      <c r="ET296" s="180"/>
      <c r="EU296" s="180"/>
      <c r="EV296" s="180"/>
      <c r="EW296" s="180"/>
      <c r="EX296" s="180"/>
      <c r="EY296" s="180"/>
      <c r="EZ296" s="180"/>
      <c r="FA296" s="180"/>
      <c r="FB296" s="180"/>
      <c r="FC296" s="180"/>
      <c r="FD296" s="180"/>
      <c r="FE296" s="180"/>
      <c r="FF296" s="180"/>
      <c r="FG296" s="180"/>
      <c r="FH296" s="180"/>
      <c r="FI296" s="180"/>
      <c r="FJ296" s="180"/>
      <c r="FK296" s="180"/>
      <c r="FL296" s="180"/>
      <c r="FM296" s="180"/>
      <c r="FN296" s="180"/>
      <c r="FO296" s="180"/>
      <c r="FP296" s="180"/>
      <c r="FQ296" s="180"/>
      <c r="FR296" s="180"/>
      <c r="FS296" s="180"/>
      <c r="FT296" s="180"/>
      <c r="FU296" s="180"/>
      <c r="FV296" s="180"/>
      <c r="FW296" s="180"/>
      <c r="FX296" s="180"/>
      <c r="FY296" s="180"/>
      <c r="FZ296" s="180"/>
      <c r="GA296" s="180"/>
      <c r="GB296" s="180"/>
      <c r="GC296" s="180"/>
      <c r="GD296" s="180"/>
      <c r="GE296" s="180"/>
      <c r="GF296" s="180"/>
      <c r="GG296" s="180"/>
      <c r="GH296" s="180"/>
      <c r="GI296" s="180"/>
      <c r="GJ296" s="180"/>
      <c r="GK296" s="180"/>
      <c r="GL296" s="180"/>
      <c r="GM296" s="180"/>
      <c r="GN296" s="180"/>
      <c r="GO296" s="180"/>
      <c r="GP296" s="180"/>
      <c r="GQ296" s="180"/>
      <c r="GR296" s="180"/>
      <c r="GS296" s="180"/>
      <c r="GT296" s="180"/>
      <c r="GU296" s="180"/>
      <c r="GV296" s="180"/>
      <c r="GW296" s="180"/>
      <c r="GX296" s="180"/>
      <c r="GY296" s="180"/>
      <c r="GZ296" s="180"/>
      <c r="HA296" s="180"/>
      <c r="HB296" s="180"/>
      <c r="HC296" s="180"/>
      <c r="HD296" s="180"/>
      <c r="HE296" s="180"/>
      <c r="HF296" s="180"/>
      <c r="HG296" s="180"/>
      <c r="HH296" s="180"/>
      <c r="HI296" s="180"/>
      <c r="HJ296" s="180"/>
      <c r="HK296" s="180"/>
      <c r="HL296" s="180"/>
      <c r="HM296" s="180"/>
      <c r="HN296" s="180"/>
      <c r="HO296" s="180"/>
      <c r="HP296" s="180"/>
      <c r="HQ296" s="180"/>
      <c r="HR296" s="180"/>
      <c r="HS296" s="180"/>
      <c r="HT296" s="180"/>
      <c r="HU296" s="180"/>
      <c r="HV296" s="180"/>
      <c r="HW296" s="180"/>
      <c r="HX296" s="180"/>
      <c r="HY296" s="180"/>
      <c r="HZ296" s="180"/>
      <c r="IA296" s="180"/>
      <c r="IB296" s="180"/>
      <c r="IC296" s="180"/>
      <c r="ID296" s="180"/>
      <c r="IE296" s="180"/>
      <c r="IF296" s="180"/>
      <c r="IG296" s="180"/>
      <c r="IH296" s="180"/>
      <c r="II296" s="180"/>
      <c r="IJ296" s="180"/>
      <c r="IK296" s="180"/>
      <c r="IL296" s="180"/>
      <c r="IM296" s="180"/>
      <c r="IN296" s="180"/>
      <c r="IO296" s="180"/>
      <c r="IP296" s="180"/>
      <c r="IQ296" s="180"/>
      <c r="IR296" s="180"/>
      <c r="IS296" s="180"/>
      <c r="IT296" s="180"/>
    </row>
    <row r="297" spans="1:254" s="232" customFormat="1" ht="15" x14ac:dyDescent="0.25">
      <c r="A297" s="200" t="s">
        <v>358</v>
      </c>
      <c r="B297" s="202" t="s">
        <v>475</v>
      </c>
      <c r="C297" s="216" t="s">
        <v>229</v>
      </c>
      <c r="D297" s="216" t="s">
        <v>229</v>
      </c>
      <c r="E297" s="216" t="s">
        <v>460</v>
      </c>
      <c r="F297" s="216" t="s">
        <v>359</v>
      </c>
      <c r="G297" s="203">
        <v>1712.34</v>
      </c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  <c r="BA297" s="180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80"/>
      <c r="BP297" s="180"/>
      <c r="BQ297" s="180"/>
      <c r="BR297" s="180"/>
      <c r="BS297" s="180"/>
      <c r="BT297" s="180"/>
      <c r="BU297" s="180"/>
      <c r="BV297" s="180"/>
      <c r="BW297" s="180"/>
      <c r="BX297" s="180"/>
      <c r="BY297" s="180"/>
      <c r="BZ297" s="180"/>
      <c r="CA297" s="180"/>
      <c r="CB297" s="180"/>
      <c r="CC297" s="180"/>
      <c r="CD297" s="180"/>
      <c r="CE297" s="180"/>
      <c r="CF297" s="180"/>
      <c r="CG297" s="180"/>
      <c r="CH297" s="180"/>
      <c r="CI297" s="180"/>
      <c r="CJ297" s="180"/>
      <c r="CK297" s="180"/>
      <c r="CL297" s="180"/>
      <c r="CM297" s="180"/>
      <c r="CN297" s="180"/>
      <c r="CO297" s="180"/>
      <c r="CP297" s="180"/>
      <c r="CQ297" s="180"/>
      <c r="CR297" s="180"/>
      <c r="CS297" s="180"/>
      <c r="CT297" s="180"/>
      <c r="CU297" s="180"/>
      <c r="CV297" s="180"/>
      <c r="CW297" s="180"/>
      <c r="CX297" s="180"/>
      <c r="CY297" s="180"/>
      <c r="CZ297" s="180"/>
      <c r="DA297" s="180"/>
      <c r="DB297" s="180"/>
      <c r="DC297" s="180"/>
      <c r="DD297" s="180"/>
      <c r="DE297" s="180"/>
      <c r="DF297" s="180"/>
      <c r="DG297" s="180"/>
      <c r="DH297" s="180"/>
      <c r="DI297" s="180"/>
      <c r="DJ297" s="180"/>
      <c r="DK297" s="180"/>
      <c r="DL297" s="180"/>
      <c r="DM297" s="180"/>
      <c r="DN297" s="180"/>
      <c r="DO297" s="180"/>
      <c r="DP297" s="180"/>
      <c r="DQ297" s="180"/>
      <c r="DR297" s="180"/>
      <c r="DS297" s="180"/>
      <c r="DT297" s="180"/>
      <c r="DU297" s="180"/>
      <c r="DV297" s="180"/>
      <c r="DW297" s="180"/>
      <c r="DX297" s="180"/>
      <c r="DY297" s="180"/>
      <c r="DZ297" s="180"/>
      <c r="EA297" s="180"/>
      <c r="EB297" s="180"/>
      <c r="EC297" s="180"/>
      <c r="ED297" s="180"/>
      <c r="EE297" s="180"/>
      <c r="EF297" s="180"/>
      <c r="EG297" s="180"/>
      <c r="EH297" s="180"/>
      <c r="EI297" s="180"/>
      <c r="EJ297" s="180"/>
      <c r="EK297" s="180"/>
      <c r="EL297" s="180"/>
      <c r="EM297" s="180"/>
      <c r="EN297" s="180"/>
      <c r="EO297" s="180"/>
      <c r="EP297" s="180"/>
      <c r="EQ297" s="180"/>
      <c r="ER297" s="180"/>
      <c r="ES297" s="180"/>
      <c r="ET297" s="180"/>
      <c r="EU297" s="180"/>
      <c r="EV297" s="180"/>
      <c r="EW297" s="180"/>
      <c r="EX297" s="180"/>
      <c r="EY297" s="180"/>
      <c r="EZ297" s="180"/>
      <c r="FA297" s="180"/>
      <c r="FB297" s="180"/>
      <c r="FC297" s="180"/>
      <c r="FD297" s="180"/>
      <c r="FE297" s="180"/>
      <c r="FF297" s="180"/>
      <c r="FG297" s="180"/>
      <c r="FH297" s="180"/>
      <c r="FI297" s="180"/>
      <c r="FJ297" s="180"/>
      <c r="FK297" s="180"/>
      <c r="FL297" s="180"/>
      <c r="FM297" s="180"/>
      <c r="FN297" s="180"/>
      <c r="FO297" s="180"/>
      <c r="FP297" s="180"/>
      <c r="FQ297" s="180"/>
      <c r="FR297" s="180"/>
      <c r="FS297" s="180"/>
      <c r="FT297" s="180"/>
      <c r="FU297" s="180"/>
      <c r="FV297" s="180"/>
      <c r="FW297" s="180"/>
      <c r="FX297" s="180"/>
      <c r="FY297" s="180"/>
      <c r="FZ297" s="180"/>
      <c r="GA297" s="180"/>
      <c r="GB297" s="180"/>
      <c r="GC297" s="180"/>
      <c r="GD297" s="180"/>
      <c r="GE297" s="180"/>
      <c r="GF297" s="180"/>
      <c r="GG297" s="180"/>
      <c r="GH297" s="180"/>
      <c r="GI297" s="180"/>
      <c r="GJ297" s="180"/>
      <c r="GK297" s="180"/>
      <c r="GL297" s="180"/>
      <c r="GM297" s="180"/>
      <c r="GN297" s="180"/>
      <c r="GO297" s="180"/>
      <c r="GP297" s="180"/>
      <c r="GQ297" s="180"/>
      <c r="GR297" s="180"/>
      <c r="GS297" s="180"/>
      <c r="GT297" s="180"/>
      <c r="GU297" s="180"/>
      <c r="GV297" s="180"/>
      <c r="GW297" s="180"/>
      <c r="GX297" s="180"/>
      <c r="GY297" s="180"/>
      <c r="GZ297" s="180"/>
      <c r="HA297" s="180"/>
      <c r="HB297" s="180"/>
      <c r="HC297" s="180"/>
      <c r="HD297" s="180"/>
      <c r="HE297" s="180"/>
      <c r="HF297" s="180"/>
      <c r="HG297" s="180"/>
      <c r="HH297" s="180"/>
      <c r="HI297" s="180"/>
      <c r="HJ297" s="180"/>
      <c r="HK297" s="180"/>
      <c r="HL297" s="180"/>
      <c r="HM297" s="180"/>
      <c r="HN297" s="180"/>
      <c r="HO297" s="180"/>
      <c r="HP297" s="180"/>
      <c r="HQ297" s="180"/>
      <c r="HR297" s="180"/>
      <c r="HS297" s="180"/>
      <c r="HT297" s="180"/>
      <c r="HU297" s="180"/>
      <c r="HV297" s="180"/>
      <c r="HW297" s="180"/>
      <c r="HX297" s="180"/>
      <c r="HY297" s="180"/>
      <c r="HZ297" s="180"/>
      <c r="IA297" s="180"/>
      <c r="IB297" s="180"/>
      <c r="IC297" s="180"/>
      <c r="ID297" s="180"/>
      <c r="IE297" s="180"/>
      <c r="IF297" s="180"/>
      <c r="IG297" s="180"/>
      <c r="IH297" s="180"/>
      <c r="II297" s="180"/>
      <c r="IJ297" s="180"/>
      <c r="IK297" s="180"/>
      <c r="IL297" s="180"/>
      <c r="IM297" s="180"/>
      <c r="IN297" s="180"/>
      <c r="IO297" s="180"/>
      <c r="IP297" s="180"/>
      <c r="IQ297" s="180"/>
      <c r="IR297" s="180"/>
      <c r="IS297" s="180"/>
      <c r="IT297" s="180"/>
    </row>
    <row r="298" spans="1:254" s="232" customFormat="1" ht="15" x14ac:dyDescent="0.25">
      <c r="A298" s="266" t="s">
        <v>394</v>
      </c>
      <c r="B298" s="211" t="s">
        <v>475</v>
      </c>
      <c r="C298" s="211" t="s">
        <v>385</v>
      </c>
      <c r="D298" s="211" t="s">
        <v>209</v>
      </c>
      <c r="E298" s="211"/>
      <c r="F298" s="211"/>
      <c r="G298" s="267">
        <f>SUM(G299)</f>
        <v>1596.6</v>
      </c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235"/>
      <c r="U298" s="235"/>
      <c r="V298" s="235"/>
      <c r="W298" s="235"/>
      <c r="X298" s="235"/>
      <c r="Y298" s="235"/>
      <c r="Z298" s="235"/>
      <c r="AA298" s="235"/>
      <c r="AB298" s="235"/>
      <c r="AC298" s="235"/>
      <c r="AD298" s="235"/>
      <c r="AE298" s="235"/>
      <c r="AF298" s="235"/>
      <c r="AG298" s="235"/>
      <c r="AH298" s="235"/>
      <c r="AI298" s="235"/>
      <c r="AJ298" s="235"/>
      <c r="AK298" s="235"/>
      <c r="AL298" s="235"/>
      <c r="AM298" s="235"/>
      <c r="AN298" s="235"/>
      <c r="AO298" s="235"/>
      <c r="AP298" s="235"/>
      <c r="AQ298" s="235"/>
      <c r="AR298" s="235"/>
      <c r="AS298" s="235"/>
      <c r="AT298" s="235"/>
      <c r="AU298" s="235"/>
      <c r="AV298" s="235"/>
      <c r="AW298" s="235"/>
      <c r="AX298" s="235"/>
      <c r="AY298" s="235"/>
      <c r="AZ298" s="235"/>
      <c r="BA298" s="235"/>
      <c r="BB298" s="235"/>
      <c r="BC298" s="235"/>
      <c r="BD298" s="235"/>
      <c r="BE298" s="235"/>
      <c r="BF298" s="235"/>
      <c r="BG298" s="235"/>
      <c r="BH298" s="235"/>
      <c r="BI298" s="235"/>
      <c r="BJ298" s="235"/>
      <c r="BK298" s="235"/>
      <c r="BL298" s="235"/>
      <c r="BM298" s="235"/>
      <c r="BN298" s="235"/>
      <c r="BO298" s="235"/>
      <c r="BP298" s="235"/>
      <c r="BQ298" s="235"/>
      <c r="BR298" s="235"/>
      <c r="BS298" s="235"/>
      <c r="BT298" s="235"/>
      <c r="BU298" s="235"/>
      <c r="BV298" s="235"/>
      <c r="BW298" s="235"/>
      <c r="BX298" s="235"/>
      <c r="BY298" s="235"/>
      <c r="BZ298" s="235"/>
      <c r="CA298" s="235"/>
      <c r="CB298" s="235"/>
      <c r="CC298" s="235"/>
      <c r="CD298" s="235"/>
      <c r="CE298" s="235"/>
      <c r="CF298" s="235"/>
      <c r="CG298" s="235"/>
      <c r="CH298" s="235"/>
      <c r="CI298" s="235"/>
      <c r="CJ298" s="235"/>
      <c r="CK298" s="235"/>
      <c r="CL298" s="235"/>
      <c r="CM298" s="235"/>
      <c r="CN298" s="235"/>
      <c r="CO298" s="235"/>
      <c r="CP298" s="235"/>
      <c r="CQ298" s="235"/>
      <c r="CR298" s="235"/>
      <c r="CS298" s="235"/>
      <c r="CT298" s="235"/>
      <c r="CU298" s="235"/>
      <c r="CV298" s="235"/>
      <c r="CW298" s="235"/>
      <c r="CX298" s="235"/>
      <c r="CY298" s="235"/>
      <c r="CZ298" s="235"/>
      <c r="DA298" s="235"/>
      <c r="DB298" s="235"/>
      <c r="DC298" s="235"/>
      <c r="DD298" s="235"/>
      <c r="DE298" s="235"/>
      <c r="DF298" s="235"/>
      <c r="DG298" s="235"/>
      <c r="DH298" s="235"/>
      <c r="DI298" s="235"/>
      <c r="DJ298" s="235"/>
      <c r="DK298" s="235"/>
      <c r="DL298" s="235"/>
      <c r="DM298" s="235"/>
      <c r="DN298" s="235"/>
      <c r="DO298" s="235"/>
      <c r="DP298" s="235"/>
      <c r="DQ298" s="235"/>
      <c r="DR298" s="235"/>
      <c r="DS298" s="235"/>
      <c r="DT298" s="235"/>
      <c r="DU298" s="235"/>
      <c r="DV298" s="235"/>
      <c r="DW298" s="235"/>
      <c r="DX298" s="235"/>
      <c r="DY298" s="235"/>
      <c r="DZ298" s="235"/>
      <c r="EA298" s="235"/>
      <c r="EB298" s="235"/>
      <c r="EC298" s="235"/>
      <c r="ED298" s="235"/>
      <c r="EE298" s="235"/>
      <c r="EF298" s="235"/>
      <c r="EG298" s="235"/>
      <c r="EH298" s="235"/>
      <c r="EI298" s="235"/>
      <c r="EJ298" s="235"/>
      <c r="EK298" s="235"/>
      <c r="EL298" s="235"/>
      <c r="EM298" s="235"/>
      <c r="EN298" s="235"/>
      <c r="EO298" s="235"/>
      <c r="EP298" s="235"/>
      <c r="EQ298" s="235"/>
      <c r="ER298" s="235"/>
      <c r="ES298" s="235"/>
      <c r="ET298" s="235"/>
      <c r="EU298" s="235"/>
      <c r="EV298" s="235"/>
      <c r="EW298" s="235"/>
      <c r="EX298" s="235"/>
      <c r="EY298" s="235"/>
      <c r="EZ298" s="235"/>
      <c r="FA298" s="235"/>
      <c r="FB298" s="235"/>
      <c r="FC298" s="235"/>
      <c r="FD298" s="235"/>
      <c r="FE298" s="235"/>
      <c r="FF298" s="235"/>
      <c r="FG298" s="235"/>
      <c r="FH298" s="235"/>
      <c r="FI298" s="235"/>
      <c r="FJ298" s="235"/>
      <c r="FK298" s="235"/>
      <c r="FL298" s="235"/>
      <c r="FM298" s="235"/>
      <c r="FN298" s="235"/>
      <c r="FO298" s="235"/>
      <c r="FP298" s="235"/>
      <c r="FQ298" s="235"/>
      <c r="FR298" s="235"/>
      <c r="FS298" s="235"/>
      <c r="FT298" s="235"/>
      <c r="FU298" s="235"/>
      <c r="FV298" s="235"/>
      <c r="FW298" s="235"/>
      <c r="FX298" s="235"/>
      <c r="FY298" s="235"/>
      <c r="FZ298" s="235"/>
      <c r="GA298" s="235"/>
      <c r="GB298" s="235"/>
      <c r="GC298" s="235"/>
      <c r="GD298" s="235"/>
      <c r="GE298" s="235"/>
      <c r="GF298" s="235"/>
      <c r="GG298" s="235"/>
      <c r="GH298" s="235"/>
      <c r="GI298" s="235"/>
      <c r="GJ298" s="235"/>
      <c r="GK298" s="235"/>
      <c r="GL298" s="235"/>
      <c r="GM298" s="235"/>
      <c r="GN298" s="235"/>
      <c r="GO298" s="235"/>
      <c r="GP298" s="235"/>
      <c r="GQ298" s="235"/>
      <c r="GR298" s="235"/>
      <c r="GS298" s="235"/>
      <c r="GT298" s="235"/>
      <c r="GU298" s="235"/>
      <c r="GV298" s="235"/>
      <c r="GW298" s="235"/>
      <c r="GX298" s="235"/>
      <c r="GY298" s="235"/>
      <c r="GZ298" s="235"/>
      <c r="HA298" s="235"/>
      <c r="HB298" s="235"/>
      <c r="HC298" s="235"/>
      <c r="HD298" s="235"/>
      <c r="HE298" s="235"/>
      <c r="HF298" s="235"/>
      <c r="HG298" s="235"/>
      <c r="HH298" s="235"/>
      <c r="HI298" s="235"/>
      <c r="HJ298" s="235"/>
      <c r="HK298" s="235"/>
      <c r="HL298" s="235"/>
      <c r="HM298" s="235"/>
      <c r="HN298" s="235"/>
      <c r="HO298" s="235"/>
      <c r="HP298" s="235"/>
      <c r="HQ298" s="235"/>
      <c r="HR298" s="235"/>
      <c r="HS298" s="235"/>
      <c r="HT298" s="235"/>
      <c r="HU298" s="235"/>
      <c r="HV298" s="235"/>
      <c r="HW298" s="235"/>
      <c r="HX298" s="235"/>
      <c r="HY298" s="235"/>
      <c r="HZ298" s="235"/>
      <c r="IA298" s="235"/>
      <c r="IB298" s="235"/>
      <c r="IC298" s="235"/>
      <c r="ID298" s="235"/>
      <c r="IE298" s="235"/>
      <c r="IF298" s="235"/>
      <c r="IG298" s="235"/>
      <c r="IH298" s="235"/>
      <c r="II298" s="235"/>
      <c r="IJ298" s="235"/>
      <c r="IK298" s="235"/>
      <c r="IL298" s="235"/>
      <c r="IM298" s="235"/>
      <c r="IN298" s="235"/>
      <c r="IO298" s="235"/>
      <c r="IP298" s="235"/>
      <c r="IQ298" s="235"/>
      <c r="IR298" s="235"/>
      <c r="IS298" s="235"/>
      <c r="IT298" s="235"/>
    </row>
    <row r="299" spans="1:254" ht="13.5" x14ac:dyDescent="0.25">
      <c r="A299" s="268" t="s">
        <v>395</v>
      </c>
      <c r="B299" s="205" t="s">
        <v>475</v>
      </c>
      <c r="C299" s="192" t="s">
        <v>385</v>
      </c>
      <c r="D299" s="192" t="s">
        <v>209</v>
      </c>
      <c r="E299" s="192"/>
      <c r="F299" s="192"/>
      <c r="G299" s="239">
        <f>SUM(G300+G316)</f>
        <v>1596.6</v>
      </c>
    </row>
    <row r="300" spans="1:254" s="232" customFormat="1" ht="33" customHeight="1" x14ac:dyDescent="0.25">
      <c r="A300" s="185" t="s">
        <v>388</v>
      </c>
      <c r="B300" s="205" t="s">
        <v>475</v>
      </c>
      <c r="C300" s="192" t="s">
        <v>385</v>
      </c>
      <c r="D300" s="192" t="s">
        <v>209</v>
      </c>
      <c r="E300" s="192"/>
      <c r="F300" s="192"/>
      <c r="G300" s="239">
        <f>SUM(G301+G304+G307+G310+G313)</f>
        <v>1196.5999999999999</v>
      </c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7"/>
      <c r="BQ300" s="167"/>
      <c r="BR300" s="167"/>
      <c r="BS300" s="167"/>
      <c r="BT300" s="167"/>
      <c r="BU300" s="167"/>
      <c r="BV300" s="167"/>
      <c r="BW300" s="167"/>
      <c r="BX300" s="167"/>
      <c r="BY300" s="167"/>
      <c r="BZ300" s="167"/>
      <c r="CA300" s="167"/>
      <c r="CB300" s="167"/>
      <c r="CC300" s="167"/>
      <c r="CD300" s="167"/>
      <c r="CE300" s="167"/>
      <c r="CF300" s="167"/>
      <c r="CG300" s="167"/>
      <c r="CH300" s="167"/>
      <c r="CI300" s="167"/>
      <c r="CJ300" s="167"/>
      <c r="CK300" s="167"/>
      <c r="CL300" s="167"/>
      <c r="CM300" s="167"/>
      <c r="CN300" s="167"/>
      <c r="CO300" s="167"/>
      <c r="CP300" s="167"/>
      <c r="CQ300" s="167"/>
      <c r="CR300" s="167"/>
      <c r="CS300" s="167"/>
      <c r="CT300" s="167"/>
      <c r="CU300" s="167"/>
      <c r="CV300" s="167"/>
      <c r="CW300" s="167"/>
      <c r="CX300" s="167"/>
      <c r="CY300" s="167"/>
      <c r="CZ300" s="167"/>
      <c r="DA300" s="167"/>
      <c r="DB300" s="167"/>
      <c r="DC300" s="167"/>
      <c r="DD300" s="167"/>
      <c r="DE300" s="167"/>
      <c r="DF300" s="167"/>
      <c r="DG300" s="167"/>
      <c r="DH300" s="167"/>
      <c r="DI300" s="167"/>
      <c r="DJ300" s="167"/>
      <c r="DK300" s="167"/>
      <c r="DL300" s="167"/>
      <c r="DM300" s="167"/>
      <c r="DN300" s="167"/>
      <c r="DO300" s="167"/>
      <c r="DP300" s="167"/>
      <c r="DQ300" s="167"/>
      <c r="DR300" s="167"/>
      <c r="DS300" s="167"/>
      <c r="DT300" s="167"/>
      <c r="DU300" s="167"/>
      <c r="DV300" s="167"/>
      <c r="DW300" s="167"/>
      <c r="DX300" s="167"/>
      <c r="DY300" s="167"/>
      <c r="DZ300" s="167"/>
      <c r="EA300" s="167"/>
      <c r="EB300" s="167"/>
      <c r="EC300" s="167"/>
      <c r="ED300" s="167"/>
      <c r="EE300" s="167"/>
      <c r="EF300" s="167"/>
      <c r="EG300" s="167"/>
      <c r="EH300" s="167"/>
      <c r="EI300" s="167"/>
      <c r="EJ300" s="167"/>
      <c r="EK300" s="167"/>
      <c r="EL300" s="167"/>
      <c r="EM300" s="167"/>
      <c r="EN300" s="167"/>
      <c r="EO300" s="167"/>
      <c r="EP300" s="167"/>
      <c r="EQ300" s="167"/>
      <c r="ER300" s="167"/>
      <c r="ES300" s="167"/>
      <c r="ET300" s="167"/>
      <c r="EU300" s="167"/>
      <c r="EV300" s="167"/>
      <c r="EW300" s="167"/>
      <c r="EX300" s="167"/>
      <c r="EY300" s="167"/>
      <c r="EZ300" s="167"/>
      <c r="FA300" s="167"/>
      <c r="FB300" s="167"/>
      <c r="FC300" s="167"/>
      <c r="FD300" s="167"/>
      <c r="FE300" s="167"/>
      <c r="FF300" s="167"/>
      <c r="FG300" s="167"/>
      <c r="FH300" s="167"/>
      <c r="FI300" s="167"/>
      <c r="FJ300" s="167"/>
      <c r="FK300" s="167"/>
      <c r="FL300" s="167"/>
      <c r="FM300" s="167"/>
      <c r="FN300" s="167"/>
      <c r="FO300" s="167"/>
      <c r="FP300" s="167"/>
      <c r="FQ300" s="167"/>
      <c r="FR300" s="167"/>
      <c r="FS300" s="167"/>
      <c r="FT300" s="167"/>
      <c r="FU300" s="167"/>
      <c r="FV300" s="167"/>
      <c r="FW300" s="167"/>
      <c r="FX300" s="167"/>
      <c r="FY300" s="167"/>
      <c r="FZ300" s="167"/>
      <c r="GA300" s="167"/>
      <c r="GB300" s="167"/>
      <c r="GC300" s="167"/>
      <c r="GD300" s="167"/>
      <c r="GE300" s="167"/>
      <c r="GF300" s="167"/>
      <c r="GG300" s="167"/>
      <c r="GH300" s="167"/>
      <c r="GI300" s="167"/>
      <c r="GJ300" s="167"/>
      <c r="GK300" s="167"/>
      <c r="GL300" s="167"/>
      <c r="GM300" s="167"/>
      <c r="GN300" s="167"/>
      <c r="GO300" s="167"/>
      <c r="GP300" s="167"/>
      <c r="GQ300" s="167"/>
      <c r="GR300" s="167"/>
      <c r="GS300" s="167"/>
      <c r="GT300" s="167"/>
      <c r="GU300" s="167"/>
      <c r="GV300" s="167"/>
      <c r="GW300" s="167"/>
      <c r="GX300" s="167"/>
      <c r="GY300" s="167"/>
      <c r="GZ300" s="167"/>
      <c r="HA300" s="167"/>
      <c r="HB300" s="167"/>
      <c r="HC300" s="167"/>
      <c r="HD300" s="167"/>
      <c r="HE300" s="167"/>
      <c r="HF300" s="167"/>
      <c r="HG300" s="167"/>
      <c r="HH300" s="167"/>
      <c r="HI300" s="167"/>
      <c r="HJ300" s="167"/>
      <c r="HK300" s="167"/>
      <c r="HL300" s="167"/>
      <c r="HM300" s="167"/>
      <c r="HN300" s="167"/>
      <c r="HO300" s="167"/>
      <c r="HP300" s="167"/>
      <c r="HQ300" s="167"/>
      <c r="HR300" s="167"/>
      <c r="HS300" s="167"/>
      <c r="HT300" s="167"/>
      <c r="HU300" s="167"/>
      <c r="HV300" s="167"/>
      <c r="HW300" s="167"/>
      <c r="HX300" s="167"/>
      <c r="HY300" s="167"/>
      <c r="HZ300" s="167"/>
      <c r="IA300" s="167"/>
      <c r="IB300" s="167"/>
      <c r="IC300" s="167"/>
      <c r="ID300" s="167"/>
      <c r="IE300" s="167"/>
      <c r="IF300" s="167"/>
      <c r="IG300" s="167"/>
      <c r="IH300" s="167"/>
      <c r="II300" s="167"/>
      <c r="IJ300" s="167"/>
      <c r="IK300" s="167"/>
      <c r="IL300" s="167"/>
      <c r="IM300" s="167"/>
      <c r="IN300" s="167"/>
      <c r="IO300" s="167"/>
      <c r="IP300" s="167"/>
      <c r="IQ300" s="167"/>
      <c r="IR300" s="167"/>
      <c r="IS300" s="167"/>
      <c r="IT300" s="167"/>
    </row>
    <row r="301" spans="1:254" s="158" customFormat="1" ht="36.6" customHeight="1" x14ac:dyDescent="0.2">
      <c r="A301" s="269" t="s">
        <v>519</v>
      </c>
      <c r="B301" s="216" t="s">
        <v>475</v>
      </c>
      <c r="C301" s="202" t="s">
        <v>385</v>
      </c>
      <c r="D301" s="202" t="s">
        <v>209</v>
      </c>
      <c r="E301" s="202" t="s">
        <v>398</v>
      </c>
      <c r="F301" s="202"/>
      <c r="G301" s="243">
        <f>SUM(G303+G302)</f>
        <v>120</v>
      </c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7"/>
      <c r="BQ301" s="167"/>
      <c r="BR301" s="167"/>
      <c r="BS301" s="167"/>
      <c r="BT301" s="167"/>
      <c r="BU301" s="167"/>
      <c r="BV301" s="167"/>
      <c r="BW301" s="167"/>
      <c r="BX301" s="167"/>
      <c r="BY301" s="167"/>
      <c r="BZ301" s="167"/>
      <c r="CA301" s="167"/>
      <c r="CB301" s="167"/>
      <c r="CC301" s="167"/>
      <c r="CD301" s="167"/>
      <c r="CE301" s="167"/>
      <c r="CF301" s="167"/>
      <c r="CG301" s="167"/>
      <c r="CH301" s="167"/>
      <c r="CI301" s="167"/>
      <c r="CJ301" s="167"/>
      <c r="CK301" s="167"/>
      <c r="CL301" s="167"/>
      <c r="CM301" s="167"/>
      <c r="CN301" s="167"/>
      <c r="CO301" s="167"/>
      <c r="CP301" s="167"/>
      <c r="CQ301" s="167"/>
      <c r="CR301" s="167"/>
      <c r="CS301" s="167"/>
      <c r="CT301" s="167"/>
      <c r="CU301" s="167"/>
      <c r="CV301" s="167"/>
      <c r="CW301" s="167"/>
      <c r="CX301" s="167"/>
      <c r="CY301" s="167"/>
      <c r="CZ301" s="167"/>
      <c r="DA301" s="167"/>
      <c r="DB301" s="167"/>
      <c r="DC301" s="167"/>
      <c r="DD301" s="167"/>
      <c r="DE301" s="167"/>
      <c r="DF301" s="167"/>
      <c r="DG301" s="167"/>
      <c r="DH301" s="167"/>
      <c r="DI301" s="167"/>
      <c r="DJ301" s="167"/>
      <c r="DK301" s="167"/>
      <c r="DL301" s="167"/>
      <c r="DM301" s="167"/>
      <c r="DN301" s="167"/>
      <c r="DO301" s="167"/>
      <c r="DP301" s="167"/>
      <c r="DQ301" s="167"/>
      <c r="DR301" s="167"/>
      <c r="DS301" s="167"/>
      <c r="DT301" s="167"/>
      <c r="DU301" s="167"/>
      <c r="DV301" s="167"/>
      <c r="DW301" s="167"/>
      <c r="DX301" s="167"/>
      <c r="DY301" s="167"/>
      <c r="DZ301" s="167"/>
      <c r="EA301" s="167"/>
      <c r="EB301" s="167"/>
      <c r="EC301" s="167"/>
      <c r="ED301" s="167"/>
      <c r="EE301" s="167"/>
      <c r="EF301" s="167"/>
      <c r="EG301" s="167"/>
      <c r="EH301" s="167"/>
      <c r="EI301" s="167"/>
      <c r="EJ301" s="167"/>
      <c r="EK301" s="167"/>
      <c r="EL301" s="167"/>
      <c r="EM301" s="167"/>
      <c r="EN301" s="167"/>
      <c r="EO301" s="167"/>
      <c r="EP301" s="167"/>
      <c r="EQ301" s="167"/>
      <c r="ER301" s="167"/>
      <c r="ES301" s="167"/>
      <c r="ET301" s="167"/>
      <c r="EU301" s="167"/>
      <c r="EV301" s="167"/>
      <c r="EW301" s="167"/>
      <c r="EX301" s="167"/>
      <c r="EY301" s="167"/>
      <c r="EZ301" s="167"/>
      <c r="FA301" s="167"/>
      <c r="FB301" s="167"/>
      <c r="FC301" s="167"/>
      <c r="FD301" s="167"/>
      <c r="FE301" s="167"/>
      <c r="FF301" s="167"/>
      <c r="FG301" s="167"/>
      <c r="FH301" s="167"/>
      <c r="FI301" s="167"/>
      <c r="FJ301" s="167"/>
      <c r="FK301" s="167"/>
      <c r="FL301" s="167"/>
      <c r="FM301" s="167"/>
      <c r="FN301" s="167"/>
      <c r="FO301" s="167"/>
      <c r="FP301" s="167"/>
      <c r="FQ301" s="167"/>
      <c r="FR301" s="167"/>
      <c r="FS301" s="167"/>
      <c r="FT301" s="167"/>
      <c r="FU301" s="167"/>
      <c r="FV301" s="167"/>
      <c r="FW301" s="167"/>
      <c r="FX301" s="167"/>
      <c r="FY301" s="167"/>
      <c r="FZ301" s="167"/>
      <c r="GA301" s="167"/>
      <c r="GB301" s="167"/>
      <c r="GC301" s="167"/>
      <c r="GD301" s="167"/>
      <c r="GE301" s="167"/>
      <c r="GF301" s="167"/>
      <c r="GG301" s="167"/>
      <c r="GH301" s="167"/>
      <c r="GI301" s="167"/>
      <c r="GJ301" s="167"/>
      <c r="GK301" s="167"/>
      <c r="GL301" s="167"/>
      <c r="GM301" s="167"/>
      <c r="GN301" s="167"/>
      <c r="GO301" s="167"/>
      <c r="GP301" s="167"/>
      <c r="GQ301" s="167"/>
      <c r="GR301" s="167"/>
      <c r="GS301" s="167"/>
      <c r="GT301" s="167"/>
      <c r="GU301" s="167"/>
      <c r="GV301" s="167"/>
      <c r="GW301" s="167"/>
      <c r="GX301" s="167"/>
      <c r="GY301" s="167"/>
      <c r="GZ301" s="167"/>
      <c r="HA301" s="167"/>
      <c r="HB301" s="167"/>
      <c r="HC301" s="167"/>
      <c r="HD301" s="167"/>
      <c r="HE301" s="167"/>
      <c r="HF301" s="167"/>
      <c r="HG301" s="167"/>
      <c r="HH301" s="167"/>
      <c r="HI301" s="167"/>
      <c r="HJ301" s="167"/>
      <c r="HK301" s="167"/>
      <c r="HL301" s="167"/>
      <c r="HM301" s="167"/>
      <c r="HN301" s="167"/>
      <c r="HO301" s="167"/>
      <c r="HP301" s="167"/>
      <c r="HQ301" s="167"/>
      <c r="HR301" s="167"/>
      <c r="HS301" s="167"/>
      <c r="HT301" s="167"/>
      <c r="HU301" s="167"/>
      <c r="HV301" s="167"/>
      <c r="HW301" s="167"/>
      <c r="HX301" s="167"/>
      <c r="HY301" s="167"/>
      <c r="HZ301" s="167"/>
      <c r="IA301" s="167"/>
      <c r="IB301" s="167"/>
      <c r="IC301" s="167"/>
      <c r="ID301" s="167"/>
      <c r="IE301" s="167"/>
      <c r="IF301" s="167"/>
      <c r="IG301" s="167"/>
      <c r="IH301" s="167"/>
      <c r="II301" s="167"/>
      <c r="IJ301" s="167"/>
      <c r="IK301" s="167"/>
      <c r="IL301" s="167"/>
      <c r="IM301" s="167"/>
      <c r="IN301" s="167"/>
      <c r="IO301" s="167"/>
      <c r="IP301" s="167"/>
      <c r="IQ301" s="167"/>
      <c r="IR301" s="167"/>
      <c r="IS301" s="167"/>
      <c r="IT301" s="167"/>
    </row>
    <row r="302" spans="1:254" s="158" customFormat="1" ht="25.5" x14ac:dyDescent="0.2">
      <c r="A302" s="195" t="s">
        <v>477</v>
      </c>
      <c r="B302" s="207" t="s">
        <v>475</v>
      </c>
      <c r="C302" s="197" t="s">
        <v>385</v>
      </c>
      <c r="D302" s="197" t="s">
        <v>209</v>
      </c>
      <c r="E302" s="197" t="s">
        <v>398</v>
      </c>
      <c r="F302" s="197" t="s">
        <v>213</v>
      </c>
      <c r="G302" s="243">
        <v>1</v>
      </c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7"/>
      <c r="BQ302" s="167"/>
      <c r="BR302" s="167"/>
      <c r="BS302" s="167"/>
      <c r="BT302" s="167"/>
      <c r="BU302" s="167"/>
      <c r="BV302" s="167"/>
      <c r="BW302" s="167"/>
      <c r="BX302" s="167"/>
      <c r="BY302" s="167"/>
      <c r="BZ302" s="167"/>
      <c r="CA302" s="167"/>
      <c r="CB302" s="167"/>
      <c r="CC302" s="167"/>
      <c r="CD302" s="167"/>
      <c r="CE302" s="167"/>
      <c r="CF302" s="167"/>
      <c r="CG302" s="167"/>
      <c r="CH302" s="167"/>
      <c r="CI302" s="167"/>
      <c r="CJ302" s="167"/>
      <c r="CK302" s="167"/>
      <c r="CL302" s="167"/>
      <c r="CM302" s="167"/>
      <c r="CN302" s="167"/>
      <c r="CO302" s="167"/>
      <c r="CP302" s="167"/>
      <c r="CQ302" s="167"/>
      <c r="CR302" s="167"/>
      <c r="CS302" s="167"/>
      <c r="CT302" s="167"/>
      <c r="CU302" s="167"/>
      <c r="CV302" s="167"/>
      <c r="CW302" s="167"/>
      <c r="CX302" s="167"/>
      <c r="CY302" s="167"/>
      <c r="CZ302" s="167"/>
      <c r="DA302" s="167"/>
      <c r="DB302" s="167"/>
      <c r="DC302" s="167"/>
      <c r="DD302" s="167"/>
      <c r="DE302" s="167"/>
      <c r="DF302" s="167"/>
      <c r="DG302" s="167"/>
      <c r="DH302" s="167"/>
      <c r="DI302" s="167"/>
      <c r="DJ302" s="167"/>
      <c r="DK302" s="167"/>
      <c r="DL302" s="167"/>
      <c r="DM302" s="167"/>
      <c r="DN302" s="167"/>
      <c r="DO302" s="167"/>
      <c r="DP302" s="167"/>
      <c r="DQ302" s="167"/>
      <c r="DR302" s="167"/>
      <c r="DS302" s="167"/>
      <c r="DT302" s="167"/>
      <c r="DU302" s="167"/>
      <c r="DV302" s="167"/>
      <c r="DW302" s="167"/>
      <c r="DX302" s="167"/>
      <c r="DY302" s="167"/>
      <c r="DZ302" s="167"/>
      <c r="EA302" s="167"/>
      <c r="EB302" s="167"/>
      <c r="EC302" s="167"/>
      <c r="ED302" s="167"/>
      <c r="EE302" s="167"/>
      <c r="EF302" s="167"/>
      <c r="EG302" s="167"/>
      <c r="EH302" s="167"/>
      <c r="EI302" s="167"/>
      <c r="EJ302" s="167"/>
      <c r="EK302" s="167"/>
      <c r="EL302" s="167"/>
      <c r="EM302" s="167"/>
      <c r="EN302" s="167"/>
      <c r="EO302" s="167"/>
      <c r="EP302" s="167"/>
      <c r="EQ302" s="167"/>
      <c r="ER302" s="167"/>
      <c r="ES302" s="167"/>
      <c r="ET302" s="167"/>
      <c r="EU302" s="167"/>
      <c r="EV302" s="167"/>
      <c r="EW302" s="167"/>
      <c r="EX302" s="167"/>
      <c r="EY302" s="167"/>
      <c r="EZ302" s="167"/>
      <c r="FA302" s="167"/>
      <c r="FB302" s="167"/>
      <c r="FC302" s="167"/>
      <c r="FD302" s="167"/>
      <c r="FE302" s="167"/>
      <c r="FF302" s="167"/>
      <c r="FG302" s="167"/>
      <c r="FH302" s="167"/>
      <c r="FI302" s="167"/>
      <c r="FJ302" s="167"/>
      <c r="FK302" s="167"/>
      <c r="FL302" s="167"/>
      <c r="FM302" s="167"/>
      <c r="FN302" s="167"/>
      <c r="FO302" s="167"/>
      <c r="FP302" s="167"/>
      <c r="FQ302" s="167"/>
      <c r="FR302" s="167"/>
      <c r="FS302" s="167"/>
      <c r="FT302" s="167"/>
      <c r="FU302" s="167"/>
      <c r="FV302" s="167"/>
      <c r="FW302" s="167"/>
      <c r="FX302" s="167"/>
      <c r="FY302" s="167"/>
      <c r="FZ302" s="167"/>
      <c r="GA302" s="167"/>
      <c r="GB302" s="167"/>
      <c r="GC302" s="167"/>
      <c r="GD302" s="167"/>
      <c r="GE302" s="167"/>
      <c r="GF302" s="167"/>
      <c r="GG302" s="167"/>
      <c r="GH302" s="167"/>
      <c r="GI302" s="167"/>
      <c r="GJ302" s="167"/>
      <c r="GK302" s="167"/>
      <c r="GL302" s="167"/>
      <c r="GM302" s="167"/>
      <c r="GN302" s="167"/>
      <c r="GO302" s="167"/>
      <c r="GP302" s="167"/>
      <c r="GQ302" s="167"/>
      <c r="GR302" s="167"/>
      <c r="GS302" s="167"/>
      <c r="GT302" s="167"/>
      <c r="GU302" s="167"/>
      <c r="GV302" s="167"/>
      <c r="GW302" s="167"/>
      <c r="GX302" s="167"/>
      <c r="GY302" s="167"/>
      <c r="GZ302" s="167"/>
      <c r="HA302" s="167"/>
      <c r="HB302" s="167"/>
      <c r="HC302" s="167"/>
      <c r="HD302" s="167"/>
      <c r="HE302" s="167"/>
      <c r="HF302" s="167"/>
      <c r="HG302" s="167"/>
      <c r="HH302" s="167"/>
      <c r="HI302" s="167"/>
      <c r="HJ302" s="167"/>
      <c r="HK302" s="167"/>
      <c r="HL302" s="167"/>
      <c r="HM302" s="167"/>
      <c r="HN302" s="167"/>
      <c r="HO302" s="167"/>
      <c r="HP302" s="167"/>
      <c r="HQ302" s="167"/>
      <c r="HR302" s="167"/>
      <c r="HS302" s="167"/>
      <c r="HT302" s="167"/>
      <c r="HU302" s="167"/>
      <c r="HV302" s="167"/>
      <c r="HW302" s="167"/>
      <c r="HX302" s="167"/>
      <c r="HY302" s="167"/>
      <c r="HZ302" s="167"/>
      <c r="IA302" s="167"/>
      <c r="IB302" s="167"/>
      <c r="IC302" s="167"/>
      <c r="ID302" s="167"/>
      <c r="IE302" s="167"/>
      <c r="IF302" s="167"/>
      <c r="IG302" s="167"/>
      <c r="IH302" s="167"/>
      <c r="II302" s="167"/>
      <c r="IJ302" s="167"/>
      <c r="IK302" s="167"/>
      <c r="IL302" s="167"/>
      <c r="IM302" s="167"/>
      <c r="IN302" s="167"/>
      <c r="IO302" s="167"/>
      <c r="IP302" s="167"/>
      <c r="IQ302" s="167"/>
      <c r="IR302" s="167"/>
      <c r="IS302" s="167"/>
      <c r="IT302" s="167"/>
    </row>
    <row r="303" spans="1:254" s="199" customFormat="1" x14ac:dyDescent="0.2">
      <c r="A303" s="195" t="s">
        <v>358</v>
      </c>
      <c r="B303" s="207" t="s">
        <v>475</v>
      </c>
      <c r="C303" s="197" t="s">
        <v>385</v>
      </c>
      <c r="D303" s="197" t="s">
        <v>209</v>
      </c>
      <c r="E303" s="197" t="s">
        <v>398</v>
      </c>
      <c r="F303" s="197" t="s">
        <v>359</v>
      </c>
      <c r="G303" s="234">
        <v>119</v>
      </c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7"/>
      <c r="BQ303" s="167"/>
      <c r="BR303" s="167"/>
      <c r="BS303" s="167"/>
      <c r="BT303" s="167"/>
      <c r="BU303" s="167"/>
      <c r="BV303" s="167"/>
      <c r="BW303" s="167"/>
      <c r="BX303" s="167"/>
      <c r="BY303" s="167"/>
      <c r="BZ303" s="167"/>
      <c r="CA303" s="167"/>
      <c r="CB303" s="167"/>
      <c r="CC303" s="167"/>
      <c r="CD303" s="167"/>
      <c r="CE303" s="167"/>
      <c r="CF303" s="167"/>
      <c r="CG303" s="167"/>
      <c r="CH303" s="167"/>
      <c r="CI303" s="167"/>
      <c r="CJ303" s="167"/>
      <c r="CK303" s="167"/>
      <c r="CL303" s="167"/>
      <c r="CM303" s="167"/>
      <c r="CN303" s="167"/>
      <c r="CO303" s="167"/>
      <c r="CP303" s="167"/>
      <c r="CQ303" s="167"/>
      <c r="CR303" s="167"/>
      <c r="CS303" s="167"/>
      <c r="CT303" s="167"/>
      <c r="CU303" s="167"/>
      <c r="CV303" s="167"/>
      <c r="CW303" s="167"/>
      <c r="CX303" s="167"/>
      <c r="CY303" s="167"/>
      <c r="CZ303" s="167"/>
      <c r="DA303" s="167"/>
      <c r="DB303" s="167"/>
      <c r="DC303" s="167"/>
      <c r="DD303" s="167"/>
      <c r="DE303" s="167"/>
      <c r="DF303" s="167"/>
      <c r="DG303" s="167"/>
      <c r="DH303" s="167"/>
      <c r="DI303" s="167"/>
      <c r="DJ303" s="167"/>
      <c r="DK303" s="167"/>
      <c r="DL303" s="167"/>
      <c r="DM303" s="167"/>
      <c r="DN303" s="167"/>
      <c r="DO303" s="167"/>
      <c r="DP303" s="167"/>
      <c r="DQ303" s="167"/>
      <c r="DR303" s="167"/>
      <c r="DS303" s="167"/>
      <c r="DT303" s="167"/>
      <c r="DU303" s="167"/>
      <c r="DV303" s="167"/>
      <c r="DW303" s="167"/>
      <c r="DX303" s="167"/>
      <c r="DY303" s="167"/>
      <c r="DZ303" s="167"/>
      <c r="EA303" s="167"/>
      <c r="EB303" s="167"/>
      <c r="EC303" s="167"/>
      <c r="ED303" s="167"/>
      <c r="EE303" s="167"/>
      <c r="EF303" s="167"/>
      <c r="EG303" s="167"/>
      <c r="EH303" s="167"/>
      <c r="EI303" s="167"/>
      <c r="EJ303" s="167"/>
      <c r="EK303" s="167"/>
      <c r="EL303" s="167"/>
      <c r="EM303" s="167"/>
      <c r="EN303" s="167"/>
      <c r="EO303" s="167"/>
      <c r="EP303" s="167"/>
      <c r="EQ303" s="167"/>
      <c r="ER303" s="167"/>
      <c r="ES303" s="167"/>
      <c r="ET303" s="167"/>
      <c r="EU303" s="167"/>
      <c r="EV303" s="167"/>
      <c r="EW303" s="167"/>
      <c r="EX303" s="167"/>
      <c r="EY303" s="167"/>
      <c r="EZ303" s="167"/>
      <c r="FA303" s="167"/>
      <c r="FB303" s="167"/>
      <c r="FC303" s="167"/>
      <c r="FD303" s="167"/>
      <c r="FE303" s="167"/>
      <c r="FF303" s="167"/>
      <c r="FG303" s="167"/>
      <c r="FH303" s="167"/>
      <c r="FI303" s="167"/>
      <c r="FJ303" s="167"/>
      <c r="FK303" s="167"/>
      <c r="FL303" s="167"/>
      <c r="FM303" s="167"/>
      <c r="FN303" s="167"/>
      <c r="FO303" s="167"/>
      <c r="FP303" s="167"/>
      <c r="FQ303" s="167"/>
      <c r="FR303" s="167"/>
      <c r="FS303" s="167"/>
      <c r="FT303" s="167"/>
      <c r="FU303" s="167"/>
      <c r="FV303" s="167"/>
      <c r="FW303" s="167"/>
      <c r="FX303" s="167"/>
      <c r="FY303" s="167"/>
      <c r="FZ303" s="167"/>
      <c r="GA303" s="167"/>
      <c r="GB303" s="167"/>
      <c r="GC303" s="167"/>
      <c r="GD303" s="167"/>
      <c r="GE303" s="167"/>
      <c r="GF303" s="167"/>
      <c r="GG303" s="167"/>
      <c r="GH303" s="167"/>
      <c r="GI303" s="167"/>
      <c r="GJ303" s="167"/>
      <c r="GK303" s="167"/>
      <c r="GL303" s="167"/>
      <c r="GM303" s="167"/>
      <c r="GN303" s="167"/>
      <c r="GO303" s="167"/>
      <c r="GP303" s="167"/>
      <c r="GQ303" s="167"/>
      <c r="GR303" s="167"/>
      <c r="GS303" s="167"/>
      <c r="GT303" s="167"/>
      <c r="GU303" s="167"/>
      <c r="GV303" s="167"/>
      <c r="GW303" s="167"/>
      <c r="GX303" s="167"/>
      <c r="GY303" s="167"/>
      <c r="GZ303" s="167"/>
      <c r="HA303" s="167"/>
      <c r="HB303" s="167"/>
      <c r="HC303" s="167"/>
      <c r="HD303" s="167"/>
      <c r="HE303" s="167"/>
      <c r="HF303" s="167"/>
      <c r="HG303" s="167"/>
      <c r="HH303" s="167"/>
      <c r="HI303" s="167"/>
      <c r="HJ303" s="167"/>
      <c r="HK303" s="167"/>
      <c r="HL303" s="167"/>
      <c r="HM303" s="167"/>
      <c r="HN303" s="167"/>
      <c r="HO303" s="167"/>
      <c r="HP303" s="167"/>
      <c r="HQ303" s="167"/>
      <c r="HR303" s="167"/>
      <c r="HS303" s="167"/>
      <c r="HT303" s="167"/>
      <c r="HU303" s="167"/>
      <c r="HV303" s="167"/>
      <c r="HW303" s="167"/>
      <c r="HX303" s="167"/>
      <c r="HY303" s="167"/>
      <c r="HZ303" s="167"/>
      <c r="IA303" s="167"/>
      <c r="IB303" s="167"/>
      <c r="IC303" s="167"/>
      <c r="ID303" s="167"/>
      <c r="IE303" s="167"/>
      <c r="IF303" s="167"/>
      <c r="IG303" s="167"/>
      <c r="IH303" s="167"/>
      <c r="II303" s="167"/>
      <c r="IJ303" s="167"/>
      <c r="IK303" s="167"/>
      <c r="IL303" s="167"/>
      <c r="IM303" s="167"/>
      <c r="IN303" s="167"/>
      <c r="IO303" s="167"/>
      <c r="IP303" s="167"/>
      <c r="IQ303" s="167"/>
      <c r="IR303" s="167"/>
      <c r="IS303" s="167"/>
      <c r="IT303" s="167"/>
    </row>
    <row r="304" spans="1:254" ht="39" x14ac:dyDescent="0.25">
      <c r="A304" s="269" t="s">
        <v>520</v>
      </c>
      <c r="B304" s="216" t="s">
        <v>475</v>
      </c>
      <c r="C304" s="202" t="s">
        <v>385</v>
      </c>
      <c r="D304" s="202" t="s">
        <v>209</v>
      </c>
      <c r="E304" s="202" t="s">
        <v>400</v>
      </c>
      <c r="F304" s="202"/>
      <c r="G304" s="243">
        <f>SUM(G306+G305)</f>
        <v>274</v>
      </c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/>
      <c r="AA304" s="232"/>
      <c r="AB304" s="232"/>
      <c r="AC304" s="232"/>
      <c r="AD304" s="232"/>
      <c r="AE304" s="232"/>
      <c r="AF304" s="232"/>
      <c r="AG304" s="232"/>
      <c r="AH304" s="232"/>
      <c r="AI304" s="232"/>
      <c r="AJ304" s="232"/>
      <c r="AK304" s="232"/>
      <c r="AL304" s="232"/>
      <c r="AM304" s="232"/>
      <c r="AN304" s="232"/>
      <c r="AO304" s="232"/>
      <c r="AP304" s="232"/>
      <c r="AQ304" s="232"/>
      <c r="AR304" s="232"/>
      <c r="AS304" s="232"/>
      <c r="AT304" s="232"/>
      <c r="AU304" s="232"/>
      <c r="AV304" s="232"/>
      <c r="AW304" s="232"/>
      <c r="AX304" s="232"/>
      <c r="AY304" s="232"/>
      <c r="AZ304" s="232"/>
      <c r="BA304" s="232"/>
      <c r="BB304" s="232"/>
      <c r="BC304" s="232"/>
      <c r="BD304" s="232"/>
      <c r="BE304" s="232"/>
      <c r="BF304" s="232"/>
      <c r="BG304" s="232"/>
      <c r="BH304" s="232"/>
      <c r="BI304" s="232"/>
      <c r="BJ304" s="232"/>
      <c r="BK304" s="232"/>
      <c r="BL304" s="232"/>
      <c r="BM304" s="232"/>
      <c r="BN304" s="232"/>
      <c r="BO304" s="232"/>
      <c r="BP304" s="232"/>
      <c r="BQ304" s="232"/>
      <c r="BR304" s="232"/>
      <c r="BS304" s="232"/>
      <c r="BT304" s="232"/>
      <c r="BU304" s="232"/>
      <c r="BV304" s="232"/>
      <c r="BW304" s="232"/>
      <c r="BX304" s="232"/>
      <c r="BY304" s="232"/>
      <c r="BZ304" s="232"/>
      <c r="CA304" s="232"/>
      <c r="CB304" s="232"/>
      <c r="CC304" s="232"/>
      <c r="CD304" s="232"/>
      <c r="CE304" s="232"/>
      <c r="CF304" s="232"/>
      <c r="CG304" s="232"/>
      <c r="CH304" s="232"/>
      <c r="CI304" s="232"/>
      <c r="CJ304" s="232"/>
      <c r="CK304" s="232"/>
      <c r="CL304" s="232"/>
      <c r="CM304" s="232"/>
      <c r="CN304" s="232"/>
      <c r="CO304" s="232"/>
      <c r="CP304" s="232"/>
      <c r="CQ304" s="232"/>
      <c r="CR304" s="232"/>
      <c r="CS304" s="232"/>
      <c r="CT304" s="232"/>
      <c r="CU304" s="232"/>
      <c r="CV304" s="232"/>
      <c r="CW304" s="232"/>
      <c r="CX304" s="232"/>
      <c r="CY304" s="232"/>
      <c r="CZ304" s="232"/>
      <c r="DA304" s="232"/>
      <c r="DB304" s="232"/>
      <c r="DC304" s="232"/>
      <c r="DD304" s="232"/>
      <c r="DE304" s="232"/>
      <c r="DF304" s="232"/>
      <c r="DG304" s="232"/>
      <c r="DH304" s="232"/>
      <c r="DI304" s="232"/>
      <c r="DJ304" s="232"/>
      <c r="DK304" s="232"/>
      <c r="DL304" s="232"/>
      <c r="DM304" s="232"/>
      <c r="DN304" s="232"/>
      <c r="DO304" s="232"/>
      <c r="DP304" s="232"/>
      <c r="DQ304" s="232"/>
      <c r="DR304" s="232"/>
      <c r="DS304" s="232"/>
      <c r="DT304" s="232"/>
      <c r="DU304" s="232"/>
      <c r="DV304" s="232"/>
      <c r="DW304" s="232"/>
      <c r="DX304" s="232"/>
      <c r="DY304" s="232"/>
      <c r="DZ304" s="232"/>
      <c r="EA304" s="232"/>
      <c r="EB304" s="232"/>
      <c r="EC304" s="232"/>
      <c r="ED304" s="232"/>
      <c r="EE304" s="232"/>
      <c r="EF304" s="232"/>
      <c r="EG304" s="232"/>
      <c r="EH304" s="232"/>
      <c r="EI304" s="232"/>
      <c r="EJ304" s="232"/>
      <c r="EK304" s="232"/>
      <c r="EL304" s="232"/>
      <c r="EM304" s="232"/>
      <c r="EN304" s="232"/>
      <c r="EO304" s="232"/>
      <c r="EP304" s="232"/>
      <c r="EQ304" s="232"/>
      <c r="ER304" s="232"/>
      <c r="ES304" s="232"/>
      <c r="ET304" s="232"/>
      <c r="EU304" s="232"/>
      <c r="EV304" s="232"/>
      <c r="EW304" s="232"/>
      <c r="EX304" s="232"/>
      <c r="EY304" s="232"/>
      <c r="EZ304" s="232"/>
      <c r="FA304" s="232"/>
      <c r="FB304" s="232"/>
      <c r="FC304" s="232"/>
      <c r="FD304" s="232"/>
      <c r="FE304" s="232"/>
      <c r="FF304" s="232"/>
      <c r="FG304" s="232"/>
      <c r="FH304" s="232"/>
      <c r="FI304" s="232"/>
      <c r="FJ304" s="232"/>
      <c r="FK304" s="232"/>
      <c r="FL304" s="232"/>
      <c r="FM304" s="232"/>
      <c r="FN304" s="232"/>
      <c r="FO304" s="232"/>
      <c r="FP304" s="232"/>
      <c r="FQ304" s="232"/>
      <c r="FR304" s="232"/>
      <c r="FS304" s="232"/>
      <c r="FT304" s="232"/>
      <c r="FU304" s="232"/>
      <c r="FV304" s="232"/>
      <c r="FW304" s="232"/>
      <c r="FX304" s="232"/>
      <c r="FY304" s="232"/>
      <c r="FZ304" s="232"/>
      <c r="GA304" s="232"/>
      <c r="GB304" s="232"/>
      <c r="GC304" s="232"/>
      <c r="GD304" s="232"/>
      <c r="GE304" s="232"/>
      <c r="GF304" s="232"/>
      <c r="GG304" s="232"/>
      <c r="GH304" s="232"/>
      <c r="GI304" s="232"/>
      <c r="GJ304" s="232"/>
      <c r="GK304" s="232"/>
      <c r="GL304" s="232"/>
      <c r="GM304" s="232"/>
      <c r="GN304" s="232"/>
      <c r="GO304" s="232"/>
      <c r="GP304" s="232"/>
      <c r="GQ304" s="232"/>
      <c r="GR304" s="232"/>
      <c r="GS304" s="232"/>
      <c r="GT304" s="232"/>
      <c r="GU304" s="232"/>
      <c r="GV304" s="232"/>
      <c r="GW304" s="232"/>
      <c r="GX304" s="232"/>
      <c r="GY304" s="232"/>
      <c r="GZ304" s="232"/>
      <c r="HA304" s="232"/>
      <c r="HB304" s="232"/>
      <c r="HC304" s="232"/>
      <c r="HD304" s="232"/>
      <c r="HE304" s="232"/>
      <c r="HF304" s="232"/>
      <c r="HG304" s="232"/>
      <c r="HH304" s="232"/>
      <c r="HI304" s="232"/>
      <c r="HJ304" s="232"/>
      <c r="HK304" s="232"/>
      <c r="HL304" s="232"/>
      <c r="HM304" s="232"/>
      <c r="HN304" s="232"/>
      <c r="HO304" s="232"/>
      <c r="HP304" s="232"/>
      <c r="HQ304" s="232"/>
      <c r="HR304" s="232"/>
      <c r="HS304" s="232"/>
      <c r="HT304" s="232"/>
      <c r="HU304" s="232"/>
      <c r="HV304" s="232"/>
      <c r="HW304" s="232"/>
      <c r="HX304" s="232"/>
      <c r="HY304" s="232"/>
      <c r="HZ304" s="232"/>
      <c r="IA304" s="232"/>
      <c r="IB304" s="232"/>
      <c r="IC304" s="232"/>
      <c r="ID304" s="232"/>
      <c r="IE304" s="232"/>
      <c r="IF304" s="232"/>
      <c r="IG304" s="232"/>
      <c r="IH304" s="232"/>
      <c r="II304" s="232"/>
      <c r="IJ304" s="232"/>
      <c r="IK304" s="232"/>
      <c r="IL304" s="232"/>
      <c r="IM304" s="232"/>
      <c r="IN304" s="232"/>
      <c r="IO304" s="232"/>
      <c r="IP304" s="232"/>
      <c r="IQ304" s="232"/>
      <c r="IR304" s="232"/>
      <c r="IS304" s="232"/>
      <c r="IT304" s="232"/>
    </row>
    <row r="305" spans="1:254" ht="25.5" x14ac:dyDescent="0.2">
      <c r="A305" s="195" t="s">
        <v>477</v>
      </c>
      <c r="B305" s="207" t="s">
        <v>475</v>
      </c>
      <c r="C305" s="197" t="s">
        <v>385</v>
      </c>
      <c r="D305" s="197" t="s">
        <v>209</v>
      </c>
      <c r="E305" s="197" t="s">
        <v>400</v>
      </c>
      <c r="F305" s="197" t="s">
        <v>213</v>
      </c>
      <c r="G305" s="234">
        <v>1</v>
      </c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  <c r="AF305" s="215"/>
      <c r="AG305" s="215"/>
      <c r="AH305" s="215"/>
      <c r="AI305" s="215"/>
      <c r="AJ305" s="215"/>
      <c r="AK305" s="215"/>
      <c r="AL305" s="215"/>
      <c r="AM305" s="215"/>
      <c r="AN305" s="215"/>
      <c r="AO305" s="215"/>
      <c r="AP305" s="215"/>
      <c r="AQ305" s="215"/>
      <c r="AR305" s="215"/>
      <c r="AS305" s="215"/>
      <c r="AT305" s="215"/>
      <c r="AU305" s="215"/>
      <c r="AV305" s="215"/>
      <c r="AW305" s="215"/>
      <c r="AX305" s="215"/>
      <c r="AY305" s="215"/>
      <c r="AZ305" s="215"/>
      <c r="BA305" s="215"/>
      <c r="BB305" s="215"/>
      <c r="BC305" s="215"/>
      <c r="BD305" s="215"/>
      <c r="BE305" s="215"/>
      <c r="BF305" s="215"/>
      <c r="BG305" s="215"/>
      <c r="BH305" s="215"/>
      <c r="BI305" s="215"/>
      <c r="BJ305" s="215"/>
      <c r="BK305" s="215"/>
      <c r="BL305" s="215"/>
      <c r="BM305" s="215"/>
      <c r="BN305" s="215"/>
      <c r="BO305" s="215"/>
      <c r="BP305" s="215"/>
      <c r="BQ305" s="215"/>
      <c r="BR305" s="215"/>
      <c r="BS305" s="215"/>
      <c r="BT305" s="215"/>
      <c r="BU305" s="215"/>
      <c r="BV305" s="215"/>
      <c r="BW305" s="215"/>
      <c r="BX305" s="215"/>
      <c r="BY305" s="215"/>
      <c r="BZ305" s="215"/>
      <c r="CA305" s="215"/>
      <c r="CB305" s="215"/>
      <c r="CC305" s="215"/>
      <c r="CD305" s="215"/>
      <c r="CE305" s="215"/>
      <c r="CF305" s="215"/>
      <c r="CG305" s="215"/>
      <c r="CH305" s="215"/>
      <c r="CI305" s="215"/>
      <c r="CJ305" s="215"/>
      <c r="CK305" s="215"/>
      <c r="CL305" s="215"/>
      <c r="CM305" s="215"/>
      <c r="CN305" s="215"/>
      <c r="CO305" s="215"/>
      <c r="CP305" s="215"/>
      <c r="CQ305" s="215"/>
      <c r="CR305" s="215"/>
      <c r="CS305" s="215"/>
      <c r="CT305" s="215"/>
      <c r="CU305" s="215"/>
      <c r="CV305" s="215"/>
      <c r="CW305" s="215"/>
      <c r="CX305" s="215"/>
      <c r="CY305" s="215"/>
      <c r="CZ305" s="215"/>
      <c r="DA305" s="215"/>
      <c r="DB305" s="215"/>
      <c r="DC305" s="215"/>
      <c r="DD305" s="215"/>
      <c r="DE305" s="215"/>
      <c r="DF305" s="215"/>
      <c r="DG305" s="215"/>
      <c r="DH305" s="215"/>
      <c r="DI305" s="215"/>
      <c r="DJ305" s="215"/>
      <c r="DK305" s="215"/>
      <c r="DL305" s="215"/>
      <c r="DM305" s="215"/>
      <c r="DN305" s="215"/>
      <c r="DO305" s="215"/>
      <c r="DP305" s="215"/>
      <c r="DQ305" s="215"/>
      <c r="DR305" s="215"/>
      <c r="DS305" s="215"/>
      <c r="DT305" s="215"/>
      <c r="DU305" s="215"/>
      <c r="DV305" s="215"/>
      <c r="DW305" s="215"/>
      <c r="DX305" s="215"/>
      <c r="DY305" s="215"/>
      <c r="DZ305" s="215"/>
      <c r="EA305" s="215"/>
      <c r="EB305" s="215"/>
      <c r="EC305" s="215"/>
      <c r="ED305" s="215"/>
      <c r="EE305" s="215"/>
      <c r="EF305" s="215"/>
      <c r="EG305" s="215"/>
      <c r="EH305" s="215"/>
      <c r="EI305" s="215"/>
      <c r="EJ305" s="215"/>
      <c r="EK305" s="215"/>
      <c r="EL305" s="215"/>
      <c r="EM305" s="215"/>
      <c r="EN305" s="215"/>
      <c r="EO305" s="215"/>
      <c r="EP305" s="215"/>
      <c r="EQ305" s="215"/>
      <c r="ER305" s="215"/>
      <c r="ES305" s="215"/>
      <c r="ET305" s="215"/>
      <c r="EU305" s="215"/>
      <c r="EV305" s="215"/>
      <c r="EW305" s="215"/>
      <c r="EX305" s="215"/>
      <c r="EY305" s="215"/>
      <c r="EZ305" s="215"/>
      <c r="FA305" s="215"/>
      <c r="FB305" s="215"/>
      <c r="FC305" s="215"/>
      <c r="FD305" s="215"/>
      <c r="FE305" s="215"/>
      <c r="FF305" s="215"/>
      <c r="FG305" s="215"/>
      <c r="FH305" s="215"/>
      <c r="FI305" s="215"/>
      <c r="FJ305" s="215"/>
      <c r="FK305" s="215"/>
      <c r="FL305" s="215"/>
      <c r="FM305" s="215"/>
      <c r="FN305" s="215"/>
      <c r="FO305" s="215"/>
      <c r="FP305" s="215"/>
      <c r="FQ305" s="215"/>
      <c r="FR305" s="215"/>
      <c r="FS305" s="215"/>
      <c r="FT305" s="215"/>
      <c r="FU305" s="215"/>
      <c r="FV305" s="215"/>
      <c r="FW305" s="215"/>
      <c r="FX305" s="215"/>
      <c r="FY305" s="215"/>
      <c r="FZ305" s="215"/>
      <c r="GA305" s="215"/>
      <c r="GB305" s="215"/>
      <c r="GC305" s="215"/>
      <c r="GD305" s="215"/>
      <c r="GE305" s="215"/>
      <c r="GF305" s="215"/>
      <c r="GG305" s="215"/>
      <c r="GH305" s="215"/>
      <c r="GI305" s="215"/>
      <c r="GJ305" s="215"/>
      <c r="GK305" s="215"/>
      <c r="GL305" s="215"/>
      <c r="GM305" s="215"/>
      <c r="GN305" s="215"/>
      <c r="GO305" s="215"/>
      <c r="GP305" s="215"/>
      <c r="GQ305" s="215"/>
      <c r="GR305" s="215"/>
      <c r="GS305" s="215"/>
      <c r="GT305" s="215"/>
      <c r="GU305" s="215"/>
      <c r="GV305" s="215"/>
      <c r="GW305" s="215"/>
      <c r="GX305" s="215"/>
      <c r="GY305" s="215"/>
      <c r="GZ305" s="215"/>
      <c r="HA305" s="215"/>
      <c r="HB305" s="215"/>
      <c r="HC305" s="215"/>
      <c r="HD305" s="215"/>
      <c r="HE305" s="215"/>
      <c r="HF305" s="215"/>
      <c r="HG305" s="215"/>
      <c r="HH305" s="215"/>
      <c r="HI305" s="215"/>
      <c r="HJ305" s="215"/>
      <c r="HK305" s="215"/>
      <c r="HL305" s="215"/>
      <c r="HM305" s="215"/>
      <c r="HN305" s="215"/>
      <c r="HO305" s="215"/>
      <c r="HP305" s="215"/>
      <c r="HQ305" s="215"/>
      <c r="HR305" s="215"/>
      <c r="HS305" s="215"/>
      <c r="HT305" s="215"/>
      <c r="HU305" s="215"/>
      <c r="HV305" s="215"/>
      <c r="HW305" s="215"/>
      <c r="HX305" s="215"/>
      <c r="HY305" s="215"/>
      <c r="HZ305" s="215"/>
      <c r="IA305" s="215"/>
      <c r="IB305" s="215"/>
      <c r="IC305" s="215"/>
      <c r="ID305" s="215"/>
      <c r="IE305" s="215"/>
      <c r="IF305" s="215"/>
      <c r="IG305" s="215"/>
      <c r="IH305" s="215"/>
      <c r="II305" s="215"/>
      <c r="IJ305" s="215"/>
      <c r="IK305" s="215"/>
      <c r="IL305" s="215"/>
      <c r="IM305" s="215"/>
      <c r="IN305" s="215"/>
      <c r="IO305" s="215"/>
      <c r="IP305" s="215"/>
      <c r="IQ305" s="215"/>
      <c r="IR305" s="215"/>
      <c r="IS305" s="215"/>
      <c r="IT305" s="215"/>
    </row>
    <row r="306" spans="1:254" x14ac:dyDescent="0.2">
      <c r="A306" s="195" t="s">
        <v>358</v>
      </c>
      <c r="B306" s="207" t="s">
        <v>475</v>
      </c>
      <c r="C306" s="197" t="s">
        <v>385</v>
      </c>
      <c r="D306" s="197" t="s">
        <v>209</v>
      </c>
      <c r="E306" s="197" t="s">
        <v>400</v>
      </c>
      <c r="F306" s="197" t="s">
        <v>359</v>
      </c>
      <c r="G306" s="234">
        <v>273</v>
      </c>
    </row>
    <row r="307" spans="1:254" ht="39" x14ac:dyDescent="0.25">
      <c r="A307" s="269" t="s">
        <v>521</v>
      </c>
      <c r="B307" s="207" t="s">
        <v>475</v>
      </c>
      <c r="C307" s="197" t="s">
        <v>385</v>
      </c>
      <c r="D307" s="197" t="s">
        <v>209</v>
      </c>
      <c r="E307" s="197" t="s">
        <v>402</v>
      </c>
      <c r="F307" s="197"/>
      <c r="G307" s="234">
        <f>SUM(G309+G308)</f>
        <v>252.6</v>
      </c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F307" s="232"/>
      <c r="AG307" s="232"/>
      <c r="AH307" s="232"/>
      <c r="AI307" s="232"/>
      <c r="AJ307" s="232"/>
      <c r="AK307" s="232"/>
      <c r="AL307" s="232"/>
      <c r="AM307" s="232"/>
      <c r="AN307" s="232"/>
      <c r="AO307" s="232"/>
      <c r="AP307" s="232"/>
      <c r="AQ307" s="232"/>
      <c r="AR307" s="232"/>
      <c r="AS307" s="232"/>
      <c r="AT307" s="232"/>
      <c r="AU307" s="232"/>
      <c r="AV307" s="232"/>
      <c r="AW307" s="232"/>
      <c r="AX307" s="232"/>
      <c r="AY307" s="232"/>
      <c r="AZ307" s="232"/>
      <c r="BA307" s="232"/>
      <c r="BB307" s="232"/>
      <c r="BC307" s="232"/>
      <c r="BD307" s="232"/>
      <c r="BE307" s="232"/>
      <c r="BF307" s="232"/>
      <c r="BG307" s="232"/>
      <c r="BH307" s="232"/>
      <c r="BI307" s="232"/>
      <c r="BJ307" s="232"/>
      <c r="BK307" s="232"/>
      <c r="BL307" s="232"/>
      <c r="BM307" s="232"/>
      <c r="BN307" s="232"/>
      <c r="BO307" s="232"/>
      <c r="BP307" s="232"/>
      <c r="BQ307" s="232"/>
      <c r="BR307" s="232"/>
      <c r="BS307" s="232"/>
      <c r="BT307" s="232"/>
      <c r="BU307" s="232"/>
      <c r="BV307" s="232"/>
      <c r="BW307" s="232"/>
      <c r="BX307" s="232"/>
      <c r="BY307" s="232"/>
      <c r="BZ307" s="232"/>
      <c r="CA307" s="232"/>
      <c r="CB307" s="232"/>
      <c r="CC307" s="232"/>
      <c r="CD307" s="232"/>
      <c r="CE307" s="232"/>
      <c r="CF307" s="232"/>
      <c r="CG307" s="232"/>
      <c r="CH307" s="232"/>
      <c r="CI307" s="232"/>
      <c r="CJ307" s="232"/>
      <c r="CK307" s="232"/>
      <c r="CL307" s="232"/>
      <c r="CM307" s="232"/>
      <c r="CN307" s="232"/>
      <c r="CO307" s="232"/>
      <c r="CP307" s="232"/>
      <c r="CQ307" s="232"/>
      <c r="CR307" s="232"/>
      <c r="CS307" s="232"/>
      <c r="CT307" s="232"/>
      <c r="CU307" s="232"/>
      <c r="CV307" s="232"/>
      <c r="CW307" s="232"/>
      <c r="CX307" s="232"/>
      <c r="CY307" s="232"/>
      <c r="CZ307" s="232"/>
      <c r="DA307" s="232"/>
      <c r="DB307" s="232"/>
      <c r="DC307" s="232"/>
      <c r="DD307" s="232"/>
      <c r="DE307" s="232"/>
      <c r="DF307" s="232"/>
      <c r="DG307" s="232"/>
      <c r="DH307" s="232"/>
      <c r="DI307" s="232"/>
      <c r="DJ307" s="232"/>
      <c r="DK307" s="232"/>
      <c r="DL307" s="232"/>
      <c r="DM307" s="232"/>
      <c r="DN307" s="232"/>
      <c r="DO307" s="232"/>
      <c r="DP307" s="232"/>
      <c r="DQ307" s="232"/>
      <c r="DR307" s="232"/>
      <c r="DS307" s="232"/>
      <c r="DT307" s="232"/>
      <c r="DU307" s="232"/>
      <c r="DV307" s="232"/>
      <c r="DW307" s="232"/>
      <c r="DX307" s="232"/>
      <c r="DY307" s="232"/>
      <c r="DZ307" s="232"/>
      <c r="EA307" s="232"/>
      <c r="EB307" s="232"/>
      <c r="EC307" s="232"/>
      <c r="ED307" s="232"/>
      <c r="EE307" s="232"/>
      <c r="EF307" s="232"/>
      <c r="EG307" s="232"/>
      <c r="EH307" s="232"/>
      <c r="EI307" s="232"/>
      <c r="EJ307" s="232"/>
      <c r="EK307" s="232"/>
      <c r="EL307" s="232"/>
      <c r="EM307" s="232"/>
      <c r="EN307" s="232"/>
      <c r="EO307" s="232"/>
      <c r="EP307" s="232"/>
      <c r="EQ307" s="232"/>
      <c r="ER307" s="232"/>
      <c r="ES307" s="232"/>
      <c r="ET307" s="232"/>
      <c r="EU307" s="232"/>
      <c r="EV307" s="232"/>
      <c r="EW307" s="232"/>
      <c r="EX307" s="232"/>
      <c r="EY307" s="232"/>
      <c r="EZ307" s="232"/>
      <c r="FA307" s="232"/>
      <c r="FB307" s="232"/>
      <c r="FC307" s="232"/>
      <c r="FD307" s="232"/>
      <c r="FE307" s="232"/>
      <c r="FF307" s="232"/>
      <c r="FG307" s="232"/>
      <c r="FH307" s="232"/>
      <c r="FI307" s="232"/>
      <c r="FJ307" s="232"/>
      <c r="FK307" s="232"/>
      <c r="FL307" s="232"/>
      <c r="FM307" s="232"/>
      <c r="FN307" s="232"/>
      <c r="FO307" s="232"/>
      <c r="FP307" s="232"/>
      <c r="FQ307" s="232"/>
      <c r="FR307" s="232"/>
      <c r="FS307" s="232"/>
      <c r="FT307" s="232"/>
      <c r="FU307" s="232"/>
      <c r="FV307" s="232"/>
      <c r="FW307" s="232"/>
      <c r="FX307" s="232"/>
      <c r="FY307" s="232"/>
      <c r="FZ307" s="232"/>
      <c r="GA307" s="232"/>
      <c r="GB307" s="232"/>
      <c r="GC307" s="232"/>
      <c r="GD307" s="232"/>
      <c r="GE307" s="232"/>
      <c r="GF307" s="232"/>
      <c r="GG307" s="232"/>
      <c r="GH307" s="232"/>
      <c r="GI307" s="232"/>
      <c r="GJ307" s="232"/>
      <c r="GK307" s="232"/>
      <c r="GL307" s="232"/>
      <c r="GM307" s="232"/>
      <c r="GN307" s="232"/>
      <c r="GO307" s="232"/>
      <c r="GP307" s="232"/>
      <c r="GQ307" s="232"/>
      <c r="GR307" s="232"/>
      <c r="GS307" s="232"/>
      <c r="GT307" s="232"/>
      <c r="GU307" s="232"/>
      <c r="GV307" s="232"/>
      <c r="GW307" s="232"/>
      <c r="GX307" s="232"/>
      <c r="GY307" s="232"/>
      <c r="GZ307" s="232"/>
      <c r="HA307" s="232"/>
      <c r="HB307" s="232"/>
      <c r="HC307" s="232"/>
      <c r="HD307" s="232"/>
      <c r="HE307" s="232"/>
      <c r="HF307" s="232"/>
      <c r="HG307" s="232"/>
      <c r="HH307" s="232"/>
      <c r="HI307" s="232"/>
      <c r="HJ307" s="232"/>
      <c r="HK307" s="232"/>
      <c r="HL307" s="232"/>
      <c r="HM307" s="232"/>
      <c r="HN307" s="232"/>
      <c r="HO307" s="232"/>
      <c r="HP307" s="232"/>
      <c r="HQ307" s="232"/>
      <c r="HR307" s="232"/>
      <c r="HS307" s="232"/>
      <c r="HT307" s="232"/>
      <c r="HU307" s="232"/>
      <c r="HV307" s="232"/>
      <c r="HW307" s="232"/>
      <c r="HX307" s="232"/>
      <c r="HY307" s="232"/>
      <c r="HZ307" s="232"/>
      <c r="IA307" s="232"/>
      <c r="IB307" s="232"/>
      <c r="IC307" s="232"/>
      <c r="ID307" s="232"/>
      <c r="IE307" s="232"/>
      <c r="IF307" s="232"/>
      <c r="IG307" s="232"/>
      <c r="IH307" s="232"/>
      <c r="II307" s="232"/>
      <c r="IJ307" s="232"/>
      <c r="IK307" s="232"/>
      <c r="IL307" s="232"/>
      <c r="IM307" s="232"/>
      <c r="IN307" s="232"/>
      <c r="IO307" s="232"/>
      <c r="IP307" s="232"/>
      <c r="IQ307" s="232"/>
      <c r="IR307" s="232"/>
      <c r="IS307" s="232"/>
      <c r="IT307" s="232"/>
    </row>
    <row r="308" spans="1:254" ht="25.5" x14ac:dyDescent="0.2">
      <c r="A308" s="195" t="s">
        <v>477</v>
      </c>
      <c r="B308" s="207" t="s">
        <v>475</v>
      </c>
      <c r="C308" s="197" t="s">
        <v>385</v>
      </c>
      <c r="D308" s="197" t="s">
        <v>209</v>
      </c>
      <c r="E308" s="197" t="s">
        <v>402</v>
      </c>
      <c r="F308" s="197" t="s">
        <v>213</v>
      </c>
      <c r="G308" s="234">
        <v>0.6</v>
      </c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  <c r="AF308" s="215"/>
      <c r="AG308" s="215"/>
      <c r="AH308" s="215"/>
      <c r="AI308" s="215"/>
      <c r="AJ308" s="215"/>
      <c r="AK308" s="215"/>
      <c r="AL308" s="215"/>
      <c r="AM308" s="215"/>
      <c r="AN308" s="215"/>
      <c r="AO308" s="215"/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5"/>
      <c r="AZ308" s="215"/>
      <c r="BA308" s="215"/>
      <c r="BB308" s="215"/>
      <c r="BC308" s="215"/>
      <c r="BD308" s="215"/>
      <c r="BE308" s="215"/>
      <c r="BF308" s="215"/>
      <c r="BG308" s="215"/>
      <c r="BH308" s="215"/>
      <c r="BI308" s="215"/>
      <c r="BJ308" s="215"/>
      <c r="BK308" s="215"/>
      <c r="BL308" s="215"/>
      <c r="BM308" s="215"/>
      <c r="BN308" s="215"/>
      <c r="BO308" s="215"/>
      <c r="BP308" s="215"/>
      <c r="BQ308" s="215"/>
      <c r="BR308" s="215"/>
      <c r="BS308" s="215"/>
      <c r="BT308" s="215"/>
      <c r="BU308" s="215"/>
      <c r="BV308" s="215"/>
      <c r="BW308" s="215"/>
      <c r="BX308" s="215"/>
      <c r="BY308" s="215"/>
      <c r="BZ308" s="215"/>
      <c r="CA308" s="215"/>
      <c r="CB308" s="215"/>
      <c r="CC308" s="215"/>
      <c r="CD308" s="215"/>
      <c r="CE308" s="215"/>
      <c r="CF308" s="215"/>
      <c r="CG308" s="215"/>
      <c r="CH308" s="215"/>
      <c r="CI308" s="215"/>
      <c r="CJ308" s="215"/>
      <c r="CK308" s="215"/>
      <c r="CL308" s="215"/>
      <c r="CM308" s="215"/>
      <c r="CN308" s="215"/>
      <c r="CO308" s="215"/>
      <c r="CP308" s="215"/>
      <c r="CQ308" s="215"/>
      <c r="CR308" s="215"/>
      <c r="CS308" s="215"/>
      <c r="CT308" s="215"/>
      <c r="CU308" s="215"/>
      <c r="CV308" s="215"/>
      <c r="CW308" s="215"/>
      <c r="CX308" s="215"/>
      <c r="CY308" s="215"/>
      <c r="CZ308" s="215"/>
      <c r="DA308" s="215"/>
      <c r="DB308" s="215"/>
      <c r="DC308" s="215"/>
      <c r="DD308" s="215"/>
      <c r="DE308" s="215"/>
      <c r="DF308" s="215"/>
      <c r="DG308" s="215"/>
      <c r="DH308" s="215"/>
      <c r="DI308" s="215"/>
      <c r="DJ308" s="215"/>
      <c r="DK308" s="215"/>
      <c r="DL308" s="215"/>
      <c r="DM308" s="215"/>
      <c r="DN308" s="215"/>
      <c r="DO308" s="215"/>
      <c r="DP308" s="215"/>
      <c r="DQ308" s="215"/>
      <c r="DR308" s="215"/>
      <c r="DS308" s="215"/>
      <c r="DT308" s="215"/>
      <c r="DU308" s="215"/>
      <c r="DV308" s="215"/>
      <c r="DW308" s="215"/>
      <c r="DX308" s="215"/>
      <c r="DY308" s="215"/>
      <c r="DZ308" s="215"/>
      <c r="EA308" s="215"/>
      <c r="EB308" s="215"/>
      <c r="EC308" s="215"/>
      <c r="ED308" s="215"/>
      <c r="EE308" s="215"/>
      <c r="EF308" s="215"/>
      <c r="EG308" s="215"/>
      <c r="EH308" s="215"/>
      <c r="EI308" s="215"/>
      <c r="EJ308" s="215"/>
      <c r="EK308" s="215"/>
      <c r="EL308" s="215"/>
      <c r="EM308" s="215"/>
      <c r="EN308" s="215"/>
      <c r="EO308" s="215"/>
      <c r="EP308" s="215"/>
      <c r="EQ308" s="215"/>
      <c r="ER308" s="215"/>
      <c r="ES308" s="215"/>
      <c r="ET308" s="215"/>
      <c r="EU308" s="215"/>
      <c r="EV308" s="215"/>
      <c r="EW308" s="215"/>
      <c r="EX308" s="215"/>
      <c r="EY308" s="215"/>
      <c r="EZ308" s="215"/>
      <c r="FA308" s="215"/>
      <c r="FB308" s="215"/>
      <c r="FC308" s="215"/>
      <c r="FD308" s="215"/>
      <c r="FE308" s="215"/>
      <c r="FF308" s="215"/>
      <c r="FG308" s="215"/>
      <c r="FH308" s="215"/>
      <c r="FI308" s="215"/>
      <c r="FJ308" s="215"/>
      <c r="FK308" s="215"/>
      <c r="FL308" s="215"/>
      <c r="FM308" s="215"/>
      <c r="FN308" s="215"/>
      <c r="FO308" s="215"/>
      <c r="FP308" s="215"/>
      <c r="FQ308" s="215"/>
      <c r="FR308" s="215"/>
      <c r="FS308" s="215"/>
      <c r="FT308" s="215"/>
      <c r="FU308" s="215"/>
      <c r="FV308" s="215"/>
      <c r="FW308" s="215"/>
      <c r="FX308" s="215"/>
      <c r="FY308" s="215"/>
      <c r="FZ308" s="215"/>
      <c r="GA308" s="215"/>
      <c r="GB308" s="215"/>
      <c r="GC308" s="215"/>
      <c r="GD308" s="215"/>
      <c r="GE308" s="215"/>
      <c r="GF308" s="215"/>
      <c r="GG308" s="215"/>
      <c r="GH308" s="215"/>
      <c r="GI308" s="215"/>
      <c r="GJ308" s="215"/>
      <c r="GK308" s="215"/>
      <c r="GL308" s="215"/>
      <c r="GM308" s="215"/>
      <c r="GN308" s="215"/>
      <c r="GO308" s="215"/>
      <c r="GP308" s="215"/>
      <c r="GQ308" s="215"/>
      <c r="GR308" s="215"/>
      <c r="GS308" s="215"/>
      <c r="GT308" s="215"/>
      <c r="GU308" s="215"/>
      <c r="GV308" s="215"/>
      <c r="GW308" s="215"/>
      <c r="GX308" s="215"/>
      <c r="GY308" s="215"/>
      <c r="GZ308" s="215"/>
      <c r="HA308" s="215"/>
      <c r="HB308" s="215"/>
      <c r="HC308" s="215"/>
      <c r="HD308" s="215"/>
      <c r="HE308" s="215"/>
      <c r="HF308" s="215"/>
      <c r="HG308" s="215"/>
      <c r="HH308" s="215"/>
      <c r="HI308" s="215"/>
      <c r="HJ308" s="215"/>
      <c r="HK308" s="215"/>
      <c r="HL308" s="215"/>
      <c r="HM308" s="215"/>
      <c r="HN308" s="215"/>
      <c r="HO308" s="215"/>
      <c r="HP308" s="215"/>
      <c r="HQ308" s="215"/>
      <c r="HR308" s="215"/>
      <c r="HS308" s="215"/>
      <c r="HT308" s="215"/>
      <c r="HU308" s="215"/>
      <c r="HV308" s="215"/>
      <c r="HW308" s="215"/>
      <c r="HX308" s="215"/>
      <c r="HY308" s="215"/>
      <c r="HZ308" s="215"/>
      <c r="IA308" s="215"/>
      <c r="IB308" s="215"/>
      <c r="IC308" s="215"/>
      <c r="ID308" s="215"/>
      <c r="IE308" s="215"/>
      <c r="IF308" s="215"/>
      <c r="IG308" s="215"/>
      <c r="IH308" s="215"/>
      <c r="II308" s="215"/>
      <c r="IJ308" s="215"/>
      <c r="IK308" s="215"/>
      <c r="IL308" s="215"/>
      <c r="IM308" s="215"/>
      <c r="IN308" s="215"/>
      <c r="IO308" s="215"/>
      <c r="IP308" s="215"/>
      <c r="IQ308" s="215"/>
      <c r="IR308" s="215"/>
      <c r="IS308" s="215"/>
      <c r="IT308" s="215"/>
    </row>
    <row r="309" spans="1:254" x14ac:dyDescent="0.2">
      <c r="A309" s="195" t="s">
        <v>358</v>
      </c>
      <c r="B309" s="207" t="s">
        <v>475</v>
      </c>
      <c r="C309" s="197" t="s">
        <v>385</v>
      </c>
      <c r="D309" s="197" t="s">
        <v>209</v>
      </c>
      <c r="E309" s="197" t="s">
        <v>402</v>
      </c>
      <c r="F309" s="197" t="s">
        <v>359</v>
      </c>
      <c r="G309" s="234">
        <v>252</v>
      </c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199"/>
      <c r="AK309" s="199"/>
      <c r="AL309" s="199"/>
      <c r="AM309" s="199"/>
      <c r="AN309" s="199"/>
      <c r="AO309" s="199"/>
      <c r="AP309" s="199"/>
      <c r="AQ309" s="199"/>
      <c r="AR309" s="199"/>
      <c r="AS309" s="199"/>
      <c r="AT309" s="199"/>
      <c r="AU309" s="199"/>
      <c r="AV309" s="199"/>
      <c r="AW309" s="199"/>
      <c r="AX309" s="199"/>
      <c r="AY309" s="199"/>
      <c r="AZ309" s="199"/>
      <c r="BA309" s="199"/>
      <c r="BB309" s="199"/>
      <c r="BC309" s="199"/>
      <c r="BD309" s="199"/>
      <c r="BE309" s="199"/>
      <c r="BF309" s="199"/>
      <c r="BG309" s="199"/>
      <c r="BH309" s="199"/>
      <c r="BI309" s="199"/>
      <c r="BJ309" s="199"/>
      <c r="BK309" s="199"/>
      <c r="BL309" s="199"/>
      <c r="BM309" s="199"/>
      <c r="BN309" s="199"/>
      <c r="BO309" s="199"/>
      <c r="BP309" s="199"/>
      <c r="BQ309" s="199"/>
      <c r="BR309" s="199"/>
      <c r="BS309" s="199"/>
      <c r="BT309" s="199"/>
      <c r="BU309" s="199"/>
      <c r="BV309" s="199"/>
      <c r="BW309" s="199"/>
      <c r="BX309" s="199"/>
      <c r="BY309" s="199"/>
      <c r="BZ309" s="199"/>
      <c r="CA309" s="199"/>
      <c r="CB309" s="199"/>
      <c r="CC309" s="199"/>
      <c r="CD309" s="199"/>
      <c r="CE309" s="199"/>
      <c r="CF309" s="199"/>
      <c r="CG309" s="199"/>
      <c r="CH309" s="199"/>
      <c r="CI309" s="199"/>
      <c r="CJ309" s="199"/>
      <c r="CK309" s="199"/>
      <c r="CL309" s="199"/>
      <c r="CM309" s="199"/>
      <c r="CN309" s="199"/>
      <c r="CO309" s="199"/>
      <c r="CP309" s="199"/>
      <c r="CQ309" s="199"/>
      <c r="CR309" s="199"/>
      <c r="CS309" s="199"/>
      <c r="CT309" s="199"/>
      <c r="CU309" s="199"/>
      <c r="CV309" s="199"/>
      <c r="CW309" s="199"/>
      <c r="CX309" s="199"/>
      <c r="CY309" s="199"/>
      <c r="CZ309" s="199"/>
      <c r="DA309" s="199"/>
      <c r="DB309" s="199"/>
      <c r="DC309" s="199"/>
      <c r="DD309" s="199"/>
      <c r="DE309" s="199"/>
      <c r="DF309" s="199"/>
      <c r="DG309" s="199"/>
      <c r="DH309" s="199"/>
      <c r="DI309" s="199"/>
      <c r="DJ309" s="199"/>
      <c r="DK309" s="199"/>
      <c r="DL309" s="199"/>
      <c r="DM309" s="199"/>
      <c r="DN309" s="199"/>
      <c r="DO309" s="199"/>
      <c r="DP309" s="199"/>
      <c r="DQ309" s="199"/>
      <c r="DR309" s="199"/>
      <c r="DS309" s="199"/>
      <c r="DT309" s="199"/>
      <c r="DU309" s="199"/>
      <c r="DV309" s="199"/>
      <c r="DW309" s="199"/>
      <c r="DX309" s="199"/>
      <c r="DY309" s="199"/>
      <c r="DZ309" s="199"/>
      <c r="EA309" s="199"/>
      <c r="EB309" s="199"/>
      <c r="EC309" s="199"/>
      <c r="ED309" s="199"/>
      <c r="EE309" s="199"/>
      <c r="EF309" s="199"/>
      <c r="EG309" s="199"/>
      <c r="EH309" s="199"/>
      <c r="EI309" s="199"/>
      <c r="EJ309" s="199"/>
      <c r="EK309" s="199"/>
      <c r="EL309" s="199"/>
      <c r="EM309" s="199"/>
      <c r="EN309" s="199"/>
      <c r="EO309" s="199"/>
      <c r="EP309" s="199"/>
      <c r="EQ309" s="199"/>
      <c r="ER309" s="199"/>
      <c r="ES309" s="199"/>
      <c r="ET309" s="199"/>
      <c r="EU309" s="199"/>
      <c r="EV309" s="199"/>
      <c r="EW309" s="199"/>
      <c r="EX309" s="199"/>
      <c r="EY309" s="199"/>
      <c r="EZ309" s="199"/>
      <c r="FA309" s="199"/>
      <c r="FB309" s="199"/>
      <c r="FC309" s="199"/>
      <c r="FD309" s="199"/>
      <c r="FE309" s="199"/>
      <c r="FF309" s="199"/>
      <c r="FG309" s="199"/>
      <c r="FH309" s="199"/>
      <c r="FI309" s="199"/>
      <c r="FJ309" s="199"/>
      <c r="FK309" s="199"/>
      <c r="FL309" s="199"/>
      <c r="FM309" s="199"/>
      <c r="FN309" s="199"/>
      <c r="FO309" s="199"/>
      <c r="FP309" s="199"/>
      <c r="FQ309" s="199"/>
      <c r="FR309" s="199"/>
      <c r="FS309" s="199"/>
      <c r="FT309" s="199"/>
      <c r="FU309" s="199"/>
      <c r="FV309" s="199"/>
      <c r="FW309" s="199"/>
      <c r="FX309" s="199"/>
      <c r="FY309" s="199"/>
      <c r="FZ309" s="199"/>
      <c r="GA309" s="199"/>
      <c r="GB309" s="199"/>
      <c r="GC309" s="199"/>
      <c r="GD309" s="199"/>
      <c r="GE309" s="199"/>
      <c r="GF309" s="199"/>
      <c r="GG309" s="199"/>
      <c r="GH309" s="199"/>
      <c r="GI309" s="199"/>
      <c r="GJ309" s="199"/>
      <c r="GK309" s="199"/>
      <c r="GL309" s="199"/>
      <c r="GM309" s="199"/>
      <c r="GN309" s="199"/>
      <c r="GO309" s="199"/>
      <c r="GP309" s="199"/>
      <c r="GQ309" s="199"/>
      <c r="GR309" s="199"/>
      <c r="GS309" s="199"/>
      <c r="GT309" s="199"/>
      <c r="GU309" s="199"/>
      <c r="GV309" s="199"/>
      <c r="GW309" s="199"/>
      <c r="GX309" s="199"/>
      <c r="GY309" s="199"/>
      <c r="GZ309" s="199"/>
      <c r="HA309" s="199"/>
      <c r="HB309" s="199"/>
      <c r="HC309" s="199"/>
      <c r="HD309" s="199"/>
      <c r="HE309" s="199"/>
      <c r="HF309" s="199"/>
      <c r="HG309" s="199"/>
      <c r="HH309" s="199"/>
      <c r="HI309" s="199"/>
      <c r="HJ309" s="199"/>
      <c r="HK309" s="199"/>
      <c r="HL309" s="199"/>
      <c r="HM309" s="199"/>
      <c r="HN309" s="199"/>
      <c r="HO309" s="199"/>
      <c r="HP309" s="199"/>
      <c r="HQ309" s="199"/>
      <c r="HR309" s="199"/>
      <c r="HS309" s="199"/>
      <c r="HT309" s="199"/>
      <c r="HU309" s="199"/>
      <c r="HV309" s="199"/>
      <c r="HW309" s="199"/>
      <c r="HX309" s="199"/>
      <c r="HY309" s="199"/>
      <c r="HZ309" s="199"/>
      <c r="IA309" s="199"/>
      <c r="IB309" s="199"/>
      <c r="IC309" s="199"/>
      <c r="ID309" s="199"/>
      <c r="IE309" s="199"/>
      <c r="IF309" s="199"/>
      <c r="IG309" s="199"/>
      <c r="IH309" s="199"/>
      <c r="II309" s="199"/>
      <c r="IJ309" s="199"/>
      <c r="IK309" s="199"/>
      <c r="IL309" s="199"/>
      <c r="IM309" s="199"/>
      <c r="IN309" s="199"/>
      <c r="IO309" s="199"/>
      <c r="IP309" s="199"/>
      <c r="IQ309" s="199"/>
      <c r="IR309" s="199"/>
      <c r="IS309" s="199"/>
      <c r="IT309" s="199"/>
    </row>
    <row r="310" spans="1:254" ht="51" x14ac:dyDescent="0.2">
      <c r="A310" s="200" t="s">
        <v>522</v>
      </c>
      <c r="B310" s="216" t="s">
        <v>475</v>
      </c>
      <c r="C310" s="202" t="s">
        <v>385</v>
      </c>
      <c r="D310" s="202" t="s">
        <v>209</v>
      </c>
      <c r="E310" s="202" t="s">
        <v>404</v>
      </c>
      <c r="F310" s="202"/>
      <c r="G310" s="243">
        <f>SUM(G311:G312)</f>
        <v>500</v>
      </c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58"/>
      <c r="AT310" s="158"/>
      <c r="AU310" s="158"/>
      <c r="AV310" s="158"/>
      <c r="AW310" s="158"/>
      <c r="AX310" s="158"/>
      <c r="AY310" s="158"/>
      <c r="AZ310" s="158"/>
      <c r="BA310" s="158"/>
      <c r="BB310" s="158"/>
      <c r="BC310" s="158"/>
      <c r="BD310" s="158"/>
      <c r="BE310" s="158"/>
      <c r="BF310" s="158"/>
      <c r="BG310" s="158"/>
      <c r="BH310" s="158"/>
      <c r="BI310" s="158"/>
      <c r="BJ310" s="158"/>
      <c r="BK310" s="158"/>
      <c r="BL310" s="158"/>
      <c r="BM310" s="158"/>
      <c r="BN310" s="158"/>
      <c r="BO310" s="158"/>
      <c r="BP310" s="158"/>
      <c r="BQ310" s="158"/>
      <c r="BR310" s="158"/>
      <c r="BS310" s="158"/>
      <c r="BT310" s="158"/>
      <c r="BU310" s="158"/>
      <c r="BV310" s="158"/>
      <c r="BW310" s="158"/>
      <c r="BX310" s="158"/>
      <c r="BY310" s="158"/>
      <c r="BZ310" s="158"/>
      <c r="CA310" s="158"/>
      <c r="CB310" s="158"/>
      <c r="CC310" s="158"/>
      <c r="CD310" s="158"/>
      <c r="CE310" s="158"/>
      <c r="CF310" s="158"/>
      <c r="CG310" s="158"/>
      <c r="CH310" s="158"/>
      <c r="CI310" s="158"/>
      <c r="CJ310" s="158"/>
      <c r="CK310" s="158"/>
      <c r="CL310" s="158"/>
      <c r="CM310" s="158"/>
      <c r="CN310" s="158"/>
      <c r="CO310" s="158"/>
      <c r="CP310" s="158"/>
      <c r="CQ310" s="158"/>
      <c r="CR310" s="158"/>
      <c r="CS310" s="158"/>
      <c r="CT310" s="158"/>
      <c r="CU310" s="158"/>
      <c r="CV310" s="158"/>
      <c r="CW310" s="158"/>
      <c r="CX310" s="158"/>
      <c r="CY310" s="158"/>
      <c r="CZ310" s="158"/>
      <c r="DA310" s="158"/>
      <c r="DB310" s="158"/>
      <c r="DC310" s="158"/>
      <c r="DD310" s="158"/>
      <c r="DE310" s="158"/>
      <c r="DF310" s="158"/>
      <c r="DG310" s="158"/>
      <c r="DH310" s="158"/>
      <c r="DI310" s="158"/>
      <c r="DJ310" s="158"/>
      <c r="DK310" s="158"/>
      <c r="DL310" s="158"/>
      <c r="DM310" s="158"/>
      <c r="DN310" s="158"/>
      <c r="DO310" s="158"/>
      <c r="DP310" s="158"/>
      <c r="DQ310" s="158"/>
      <c r="DR310" s="158"/>
      <c r="DS310" s="158"/>
      <c r="DT310" s="158"/>
      <c r="DU310" s="158"/>
      <c r="DV310" s="158"/>
      <c r="DW310" s="158"/>
      <c r="DX310" s="158"/>
      <c r="DY310" s="158"/>
      <c r="DZ310" s="158"/>
      <c r="EA310" s="158"/>
      <c r="EB310" s="158"/>
      <c r="EC310" s="158"/>
      <c r="ED310" s="158"/>
      <c r="EE310" s="158"/>
      <c r="EF310" s="158"/>
      <c r="EG310" s="158"/>
      <c r="EH310" s="158"/>
      <c r="EI310" s="158"/>
      <c r="EJ310" s="158"/>
      <c r="EK310" s="158"/>
      <c r="EL310" s="158"/>
      <c r="EM310" s="158"/>
      <c r="EN310" s="158"/>
      <c r="EO310" s="158"/>
      <c r="EP310" s="158"/>
      <c r="EQ310" s="158"/>
      <c r="ER310" s="158"/>
      <c r="ES310" s="158"/>
      <c r="ET310" s="158"/>
      <c r="EU310" s="158"/>
      <c r="EV310" s="158"/>
      <c r="EW310" s="158"/>
      <c r="EX310" s="158"/>
      <c r="EY310" s="158"/>
      <c r="EZ310" s="158"/>
      <c r="FA310" s="158"/>
      <c r="FB310" s="158"/>
      <c r="FC310" s="158"/>
      <c r="FD310" s="158"/>
      <c r="FE310" s="158"/>
      <c r="FF310" s="158"/>
      <c r="FG310" s="158"/>
      <c r="FH310" s="158"/>
      <c r="FI310" s="158"/>
      <c r="FJ310" s="158"/>
      <c r="FK310" s="158"/>
      <c r="FL310" s="158"/>
      <c r="FM310" s="158"/>
      <c r="FN310" s="158"/>
      <c r="FO310" s="158"/>
      <c r="FP310" s="158"/>
      <c r="FQ310" s="158"/>
      <c r="FR310" s="158"/>
      <c r="FS310" s="158"/>
      <c r="FT310" s="158"/>
      <c r="FU310" s="158"/>
      <c r="FV310" s="158"/>
      <c r="FW310" s="158"/>
      <c r="FX310" s="158"/>
      <c r="FY310" s="158"/>
      <c r="FZ310" s="158"/>
      <c r="GA310" s="158"/>
      <c r="GB310" s="158"/>
      <c r="GC310" s="158"/>
      <c r="GD310" s="158"/>
      <c r="GE310" s="158"/>
      <c r="GF310" s="158"/>
      <c r="GG310" s="158"/>
      <c r="GH310" s="158"/>
      <c r="GI310" s="158"/>
      <c r="GJ310" s="158"/>
      <c r="GK310" s="158"/>
      <c r="GL310" s="158"/>
      <c r="GM310" s="158"/>
      <c r="GN310" s="158"/>
      <c r="GO310" s="158"/>
      <c r="GP310" s="158"/>
      <c r="GQ310" s="158"/>
      <c r="GR310" s="158"/>
      <c r="GS310" s="158"/>
      <c r="GT310" s="158"/>
      <c r="GU310" s="158"/>
      <c r="GV310" s="158"/>
      <c r="GW310" s="158"/>
      <c r="GX310" s="158"/>
      <c r="GY310" s="158"/>
      <c r="GZ310" s="158"/>
      <c r="HA310" s="158"/>
      <c r="HB310" s="158"/>
      <c r="HC310" s="158"/>
      <c r="HD310" s="158"/>
      <c r="HE310" s="158"/>
      <c r="HF310" s="158"/>
      <c r="HG310" s="158"/>
      <c r="HH310" s="158"/>
      <c r="HI310" s="158"/>
      <c r="HJ310" s="158"/>
      <c r="HK310" s="158"/>
      <c r="HL310" s="158"/>
      <c r="HM310" s="158"/>
      <c r="HN310" s="158"/>
      <c r="HO310" s="158"/>
      <c r="HP310" s="158"/>
      <c r="HQ310" s="158"/>
      <c r="HR310" s="158"/>
      <c r="HS310" s="158"/>
      <c r="HT310" s="158"/>
      <c r="HU310" s="158"/>
      <c r="HV310" s="158"/>
      <c r="HW310" s="158"/>
      <c r="HX310" s="158"/>
      <c r="HY310" s="158"/>
      <c r="HZ310" s="158"/>
      <c r="IA310" s="158"/>
      <c r="IB310" s="158"/>
      <c r="IC310" s="158"/>
      <c r="ID310" s="158"/>
      <c r="IE310" s="158"/>
      <c r="IF310" s="158"/>
      <c r="IG310" s="158"/>
      <c r="IH310" s="158"/>
      <c r="II310" s="158"/>
      <c r="IJ310" s="158"/>
      <c r="IK310" s="158"/>
      <c r="IL310" s="158"/>
      <c r="IM310" s="158"/>
      <c r="IN310" s="158"/>
      <c r="IO310" s="158"/>
      <c r="IP310" s="158"/>
      <c r="IQ310" s="158"/>
      <c r="IR310" s="158"/>
      <c r="IS310" s="158"/>
      <c r="IT310" s="158"/>
    </row>
    <row r="311" spans="1:254" ht="25.5" x14ac:dyDescent="0.2">
      <c r="A311" s="195" t="s">
        <v>477</v>
      </c>
      <c r="B311" s="207" t="s">
        <v>475</v>
      </c>
      <c r="C311" s="197" t="s">
        <v>385</v>
      </c>
      <c r="D311" s="197" t="s">
        <v>209</v>
      </c>
      <c r="E311" s="197" t="s">
        <v>404</v>
      </c>
      <c r="F311" s="197" t="s">
        <v>213</v>
      </c>
      <c r="G311" s="234">
        <v>2</v>
      </c>
    </row>
    <row r="312" spans="1:254" x14ac:dyDescent="0.2">
      <c r="A312" s="195" t="s">
        <v>358</v>
      </c>
      <c r="B312" s="207" t="s">
        <v>475</v>
      </c>
      <c r="C312" s="197" t="s">
        <v>385</v>
      </c>
      <c r="D312" s="197" t="s">
        <v>209</v>
      </c>
      <c r="E312" s="197" t="s">
        <v>404</v>
      </c>
      <c r="F312" s="197" t="s">
        <v>359</v>
      </c>
      <c r="G312" s="234">
        <v>498</v>
      </c>
    </row>
    <row r="313" spans="1:254" ht="51.6" customHeight="1" x14ac:dyDescent="0.2">
      <c r="A313" s="200" t="s">
        <v>522</v>
      </c>
      <c r="B313" s="216" t="s">
        <v>475</v>
      </c>
      <c r="C313" s="202" t="s">
        <v>385</v>
      </c>
      <c r="D313" s="202" t="s">
        <v>209</v>
      </c>
      <c r="E313" s="202" t="s">
        <v>406</v>
      </c>
      <c r="F313" s="197"/>
      <c r="G313" s="234">
        <f>SUM(G314:G315)</f>
        <v>50</v>
      </c>
    </row>
    <row r="314" spans="1:254" ht="25.5" x14ac:dyDescent="0.2">
      <c r="A314" s="195" t="s">
        <v>477</v>
      </c>
      <c r="B314" s="207" t="s">
        <v>475</v>
      </c>
      <c r="C314" s="197" t="s">
        <v>385</v>
      </c>
      <c r="D314" s="197" t="s">
        <v>209</v>
      </c>
      <c r="E314" s="197" t="s">
        <v>406</v>
      </c>
      <c r="F314" s="197" t="s">
        <v>213</v>
      </c>
      <c r="G314" s="234">
        <v>1</v>
      </c>
    </row>
    <row r="315" spans="1:254" ht="19.5" customHeight="1" x14ac:dyDescent="0.2">
      <c r="A315" s="195" t="s">
        <v>358</v>
      </c>
      <c r="B315" s="207" t="s">
        <v>475</v>
      </c>
      <c r="C315" s="197" t="s">
        <v>385</v>
      </c>
      <c r="D315" s="197" t="s">
        <v>209</v>
      </c>
      <c r="E315" s="197" t="s">
        <v>406</v>
      </c>
      <c r="F315" s="197" t="s">
        <v>359</v>
      </c>
      <c r="G315" s="234">
        <v>49</v>
      </c>
    </row>
    <row r="316" spans="1:254" ht="20.25" customHeight="1" x14ac:dyDescent="0.25">
      <c r="A316" s="190" t="s">
        <v>257</v>
      </c>
      <c r="B316" s="270" t="s">
        <v>475</v>
      </c>
      <c r="C316" s="192" t="s">
        <v>385</v>
      </c>
      <c r="D316" s="192" t="s">
        <v>209</v>
      </c>
      <c r="E316" s="192" t="s">
        <v>523</v>
      </c>
      <c r="F316" s="192"/>
      <c r="G316" s="239">
        <f>SUM(G317)</f>
        <v>400</v>
      </c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2"/>
      <c r="AH316" s="232"/>
      <c r="AI316" s="232"/>
      <c r="AJ316" s="232"/>
      <c r="AK316" s="232"/>
      <c r="AL316" s="232"/>
      <c r="AM316" s="232"/>
      <c r="AN316" s="232"/>
      <c r="AO316" s="232"/>
      <c r="AP316" s="232"/>
      <c r="AQ316" s="232"/>
      <c r="AR316" s="232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  <c r="BC316" s="232"/>
      <c r="BD316" s="232"/>
      <c r="BE316" s="232"/>
      <c r="BF316" s="232"/>
      <c r="BG316" s="232"/>
      <c r="BH316" s="232"/>
      <c r="BI316" s="232"/>
      <c r="BJ316" s="232"/>
      <c r="BK316" s="232"/>
      <c r="BL316" s="232"/>
      <c r="BM316" s="232"/>
      <c r="BN316" s="232"/>
      <c r="BO316" s="232"/>
      <c r="BP316" s="232"/>
      <c r="BQ316" s="232"/>
      <c r="BR316" s="232"/>
      <c r="BS316" s="232"/>
      <c r="BT316" s="232"/>
      <c r="BU316" s="232"/>
      <c r="BV316" s="232"/>
      <c r="BW316" s="232"/>
      <c r="BX316" s="232"/>
      <c r="BY316" s="232"/>
      <c r="BZ316" s="232"/>
      <c r="CA316" s="232"/>
      <c r="CB316" s="232"/>
      <c r="CC316" s="232"/>
      <c r="CD316" s="232"/>
      <c r="CE316" s="232"/>
      <c r="CF316" s="232"/>
      <c r="CG316" s="232"/>
      <c r="CH316" s="232"/>
      <c r="CI316" s="232"/>
      <c r="CJ316" s="232"/>
      <c r="CK316" s="232"/>
      <c r="CL316" s="232"/>
      <c r="CM316" s="232"/>
      <c r="CN316" s="232"/>
      <c r="CO316" s="232"/>
      <c r="CP316" s="232"/>
      <c r="CQ316" s="232"/>
      <c r="CR316" s="232"/>
      <c r="CS316" s="232"/>
      <c r="CT316" s="232"/>
      <c r="CU316" s="232"/>
      <c r="CV316" s="232"/>
      <c r="CW316" s="232"/>
      <c r="CX316" s="232"/>
      <c r="CY316" s="232"/>
      <c r="CZ316" s="232"/>
      <c r="DA316" s="232"/>
      <c r="DB316" s="232"/>
      <c r="DC316" s="232"/>
      <c r="DD316" s="232"/>
      <c r="DE316" s="232"/>
      <c r="DF316" s="232"/>
      <c r="DG316" s="232"/>
      <c r="DH316" s="232"/>
      <c r="DI316" s="232"/>
      <c r="DJ316" s="232"/>
      <c r="DK316" s="232"/>
      <c r="DL316" s="232"/>
      <c r="DM316" s="232"/>
      <c r="DN316" s="232"/>
      <c r="DO316" s="232"/>
      <c r="DP316" s="232"/>
      <c r="DQ316" s="232"/>
      <c r="DR316" s="232"/>
      <c r="DS316" s="232"/>
      <c r="DT316" s="232"/>
      <c r="DU316" s="232"/>
      <c r="DV316" s="232"/>
      <c r="DW316" s="232"/>
      <c r="DX316" s="232"/>
      <c r="DY316" s="232"/>
      <c r="DZ316" s="232"/>
      <c r="EA316" s="232"/>
      <c r="EB316" s="232"/>
      <c r="EC316" s="232"/>
      <c r="ED316" s="232"/>
      <c r="EE316" s="232"/>
      <c r="EF316" s="232"/>
      <c r="EG316" s="232"/>
      <c r="EH316" s="232"/>
      <c r="EI316" s="232"/>
      <c r="EJ316" s="232"/>
      <c r="EK316" s="232"/>
      <c r="EL316" s="232"/>
      <c r="EM316" s="232"/>
      <c r="EN316" s="232"/>
      <c r="EO316" s="232"/>
      <c r="EP316" s="232"/>
      <c r="EQ316" s="232"/>
      <c r="ER316" s="232"/>
      <c r="ES316" s="232"/>
      <c r="ET316" s="232"/>
      <c r="EU316" s="232"/>
      <c r="EV316" s="232"/>
      <c r="EW316" s="232"/>
      <c r="EX316" s="232"/>
      <c r="EY316" s="232"/>
      <c r="EZ316" s="232"/>
      <c r="FA316" s="232"/>
      <c r="FB316" s="232"/>
      <c r="FC316" s="232"/>
      <c r="FD316" s="232"/>
      <c r="FE316" s="232"/>
      <c r="FF316" s="232"/>
      <c r="FG316" s="232"/>
      <c r="FH316" s="232"/>
      <c r="FI316" s="232"/>
      <c r="FJ316" s="232"/>
      <c r="FK316" s="232"/>
      <c r="FL316" s="232"/>
      <c r="FM316" s="232"/>
      <c r="FN316" s="232"/>
      <c r="FO316" s="232"/>
      <c r="FP316" s="232"/>
      <c r="FQ316" s="232"/>
      <c r="FR316" s="232"/>
      <c r="FS316" s="232"/>
      <c r="FT316" s="232"/>
      <c r="FU316" s="232"/>
      <c r="FV316" s="232"/>
      <c r="FW316" s="232"/>
      <c r="FX316" s="232"/>
      <c r="FY316" s="232"/>
      <c r="FZ316" s="232"/>
      <c r="GA316" s="232"/>
      <c r="GB316" s="232"/>
      <c r="GC316" s="232"/>
      <c r="GD316" s="232"/>
      <c r="GE316" s="232"/>
      <c r="GF316" s="232"/>
      <c r="GG316" s="232"/>
      <c r="GH316" s="232"/>
      <c r="GI316" s="232"/>
      <c r="GJ316" s="232"/>
      <c r="GK316" s="232"/>
      <c r="GL316" s="232"/>
      <c r="GM316" s="232"/>
      <c r="GN316" s="232"/>
      <c r="GO316" s="232"/>
      <c r="GP316" s="232"/>
      <c r="GQ316" s="232"/>
      <c r="GR316" s="232"/>
      <c r="GS316" s="232"/>
      <c r="GT316" s="232"/>
      <c r="GU316" s="232"/>
      <c r="GV316" s="232"/>
      <c r="GW316" s="232"/>
      <c r="GX316" s="232"/>
      <c r="GY316" s="232"/>
      <c r="GZ316" s="232"/>
      <c r="HA316" s="232"/>
      <c r="HB316" s="232"/>
      <c r="HC316" s="232"/>
      <c r="HD316" s="232"/>
      <c r="HE316" s="232"/>
      <c r="HF316" s="232"/>
      <c r="HG316" s="232"/>
      <c r="HH316" s="232"/>
      <c r="HI316" s="232"/>
      <c r="HJ316" s="232"/>
      <c r="HK316" s="232"/>
      <c r="HL316" s="232"/>
      <c r="HM316" s="232"/>
      <c r="HN316" s="232"/>
      <c r="HO316" s="232"/>
      <c r="HP316" s="232"/>
      <c r="HQ316" s="232"/>
      <c r="HR316" s="232"/>
      <c r="HS316" s="232"/>
      <c r="HT316" s="232"/>
      <c r="HU316" s="232"/>
      <c r="HV316" s="232"/>
      <c r="HW316" s="232"/>
      <c r="HX316" s="232"/>
      <c r="HY316" s="232"/>
      <c r="HZ316" s="232"/>
      <c r="IA316" s="232"/>
      <c r="IB316" s="232"/>
      <c r="IC316" s="232"/>
      <c r="ID316" s="232"/>
      <c r="IE316" s="232"/>
      <c r="IF316" s="232"/>
      <c r="IG316" s="232"/>
      <c r="IH316" s="232"/>
      <c r="II316" s="232"/>
      <c r="IJ316" s="232"/>
      <c r="IK316" s="232"/>
      <c r="IL316" s="232"/>
      <c r="IM316" s="232"/>
      <c r="IN316" s="232"/>
      <c r="IO316" s="232"/>
      <c r="IP316" s="232"/>
      <c r="IQ316" s="232"/>
      <c r="IR316" s="232"/>
      <c r="IS316" s="232"/>
      <c r="IT316" s="232"/>
    </row>
    <row r="317" spans="1:254" ht="64.900000000000006" customHeight="1" x14ac:dyDescent="0.2">
      <c r="A317" s="244" t="s">
        <v>524</v>
      </c>
      <c r="B317" s="216" t="s">
        <v>475</v>
      </c>
      <c r="C317" s="216" t="s">
        <v>385</v>
      </c>
      <c r="D317" s="216" t="s">
        <v>209</v>
      </c>
      <c r="E317" s="216" t="s">
        <v>410</v>
      </c>
      <c r="F317" s="216"/>
      <c r="G317" s="203">
        <f>SUM(G318)</f>
        <v>400</v>
      </c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8"/>
      <c r="AS317" s="158"/>
      <c r="AT317" s="158"/>
      <c r="AU317" s="158"/>
      <c r="AV317" s="158"/>
      <c r="AW317" s="158"/>
      <c r="AX317" s="158"/>
      <c r="AY317" s="158"/>
      <c r="AZ317" s="158"/>
      <c r="BA317" s="158"/>
      <c r="BB317" s="158"/>
      <c r="BC317" s="158"/>
      <c r="BD317" s="158"/>
      <c r="BE317" s="158"/>
      <c r="BF317" s="158"/>
      <c r="BG317" s="158"/>
      <c r="BH317" s="158"/>
      <c r="BI317" s="158"/>
      <c r="BJ317" s="158"/>
      <c r="BK317" s="158"/>
      <c r="BL317" s="158"/>
      <c r="BM317" s="158"/>
      <c r="BN317" s="158"/>
      <c r="BO317" s="158"/>
      <c r="BP317" s="158"/>
      <c r="BQ317" s="158"/>
      <c r="BR317" s="158"/>
      <c r="BS317" s="158"/>
      <c r="BT317" s="158"/>
      <c r="BU317" s="158"/>
      <c r="BV317" s="158"/>
      <c r="BW317" s="158"/>
      <c r="BX317" s="158"/>
      <c r="BY317" s="158"/>
      <c r="BZ317" s="158"/>
      <c r="CA317" s="158"/>
      <c r="CB317" s="158"/>
      <c r="CC317" s="158"/>
      <c r="CD317" s="158"/>
      <c r="CE317" s="158"/>
      <c r="CF317" s="158"/>
      <c r="CG317" s="158"/>
      <c r="CH317" s="158"/>
      <c r="CI317" s="158"/>
      <c r="CJ317" s="158"/>
      <c r="CK317" s="158"/>
      <c r="CL317" s="158"/>
      <c r="CM317" s="158"/>
      <c r="CN317" s="158"/>
      <c r="CO317" s="158"/>
      <c r="CP317" s="158"/>
      <c r="CQ317" s="158"/>
      <c r="CR317" s="158"/>
      <c r="CS317" s="158"/>
      <c r="CT317" s="158"/>
      <c r="CU317" s="158"/>
      <c r="CV317" s="158"/>
      <c r="CW317" s="158"/>
      <c r="CX317" s="158"/>
      <c r="CY317" s="158"/>
      <c r="CZ317" s="158"/>
      <c r="DA317" s="158"/>
      <c r="DB317" s="158"/>
      <c r="DC317" s="158"/>
      <c r="DD317" s="158"/>
      <c r="DE317" s="158"/>
      <c r="DF317" s="158"/>
      <c r="DG317" s="158"/>
      <c r="DH317" s="158"/>
      <c r="DI317" s="158"/>
      <c r="DJ317" s="158"/>
      <c r="DK317" s="158"/>
      <c r="DL317" s="158"/>
      <c r="DM317" s="158"/>
      <c r="DN317" s="158"/>
      <c r="DO317" s="158"/>
      <c r="DP317" s="158"/>
      <c r="DQ317" s="158"/>
      <c r="DR317" s="158"/>
      <c r="DS317" s="158"/>
      <c r="DT317" s="158"/>
      <c r="DU317" s="158"/>
      <c r="DV317" s="158"/>
      <c r="DW317" s="158"/>
      <c r="DX317" s="158"/>
      <c r="DY317" s="158"/>
      <c r="DZ317" s="158"/>
      <c r="EA317" s="158"/>
      <c r="EB317" s="158"/>
      <c r="EC317" s="158"/>
      <c r="ED317" s="158"/>
      <c r="EE317" s="158"/>
      <c r="EF317" s="158"/>
      <c r="EG317" s="158"/>
      <c r="EH317" s="158"/>
      <c r="EI317" s="158"/>
      <c r="EJ317" s="158"/>
      <c r="EK317" s="158"/>
      <c r="EL317" s="158"/>
      <c r="EM317" s="158"/>
      <c r="EN317" s="158"/>
      <c r="EO317" s="158"/>
      <c r="EP317" s="158"/>
      <c r="EQ317" s="158"/>
      <c r="ER317" s="158"/>
      <c r="ES317" s="158"/>
      <c r="ET317" s="158"/>
      <c r="EU317" s="158"/>
      <c r="EV317" s="158"/>
      <c r="EW317" s="158"/>
      <c r="EX317" s="158"/>
      <c r="EY317" s="158"/>
      <c r="EZ317" s="158"/>
      <c r="FA317" s="158"/>
      <c r="FB317" s="158"/>
      <c r="FC317" s="158"/>
      <c r="FD317" s="158"/>
      <c r="FE317" s="158"/>
      <c r="FF317" s="158"/>
      <c r="FG317" s="158"/>
      <c r="FH317" s="158"/>
      <c r="FI317" s="158"/>
      <c r="FJ317" s="158"/>
      <c r="FK317" s="158"/>
      <c r="FL317" s="158"/>
      <c r="FM317" s="158"/>
      <c r="FN317" s="158"/>
      <c r="FO317" s="158"/>
      <c r="FP317" s="158"/>
      <c r="FQ317" s="158"/>
      <c r="FR317" s="158"/>
      <c r="FS317" s="158"/>
      <c r="FT317" s="158"/>
      <c r="FU317" s="158"/>
      <c r="FV317" s="158"/>
      <c r="FW317" s="158"/>
      <c r="FX317" s="158"/>
      <c r="FY317" s="158"/>
      <c r="FZ317" s="158"/>
      <c r="GA317" s="158"/>
      <c r="GB317" s="158"/>
      <c r="GC317" s="158"/>
      <c r="GD317" s="158"/>
      <c r="GE317" s="158"/>
      <c r="GF317" s="158"/>
      <c r="GG317" s="158"/>
      <c r="GH317" s="158"/>
      <c r="GI317" s="158"/>
      <c r="GJ317" s="158"/>
      <c r="GK317" s="158"/>
      <c r="GL317" s="158"/>
      <c r="GM317" s="158"/>
      <c r="GN317" s="158"/>
      <c r="GO317" s="158"/>
      <c r="GP317" s="158"/>
      <c r="GQ317" s="158"/>
      <c r="GR317" s="158"/>
      <c r="GS317" s="158"/>
      <c r="GT317" s="158"/>
      <c r="GU317" s="158"/>
      <c r="GV317" s="158"/>
      <c r="GW317" s="158"/>
      <c r="GX317" s="158"/>
      <c r="GY317" s="158"/>
      <c r="GZ317" s="158"/>
      <c r="HA317" s="158"/>
      <c r="HB317" s="158"/>
      <c r="HC317" s="158"/>
      <c r="HD317" s="158"/>
      <c r="HE317" s="158"/>
      <c r="HF317" s="158"/>
      <c r="HG317" s="158"/>
      <c r="HH317" s="158"/>
      <c r="HI317" s="158"/>
      <c r="HJ317" s="158"/>
      <c r="HK317" s="158"/>
      <c r="HL317" s="158"/>
      <c r="HM317" s="158"/>
      <c r="HN317" s="158"/>
      <c r="HO317" s="158"/>
      <c r="HP317" s="158"/>
      <c r="HQ317" s="158"/>
      <c r="HR317" s="158"/>
      <c r="HS317" s="158"/>
      <c r="HT317" s="158"/>
      <c r="HU317" s="158"/>
      <c r="HV317" s="158"/>
      <c r="HW317" s="158"/>
      <c r="HX317" s="158"/>
      <c r="HY317" s="158"/>
      <c r="HZ317" s="158"/>
      <c r="IA317" s="158"/>
      <c r="IB317" s="158"/>
      <c r="IC317" s="158"/>
      <c r="ID317" s="158"/>
      <c r="IE317" s="158"/>
      <c r="IF317" s="158"/>
      <c r="IG317" s="158"/>
      <c r="IH317" s="158"/>
      <c r="II317" s="158"/>
      <c r="IJ317" s="158"/>
      <c r="IK317" s="158"/>
      <c r="IL317" s="158"/>
      <c r="IM317" s="158"/>
      <c r="IN317" s="158"/>
      <c r="IO317" s="158"/>
      <c r="IP317" s="158"/>
      <c r="IQ317" s="158"/>
      <c r="IR317" s="158"/>
      <c r="IS317" s="158"/>
      <c r="IT317" s="158"/>
    </row>
    <row r="318" spans="1:254" ht="25.5" x14ac:dyDescent="0.2">
      <c r="A318" s="195" t="s">
        <v>477</v>
      </c>
      <c r="B318" s="207" t="s">
        <v>475</v>
      </c>
      <c r="C318" s="207" t="s">
        <v>385</v>
      </c>
      <c r="D318" s="207" t="s">
        <v>209</v>
      </c>
      <c r="E318" s="207" t="s">
        <v>410</v>
      </c>
      <c r="F318" s="207" t="s">
        <v>213</v>
      </c>
      <c r="G318" s="198">
        <v>400</v>
      </c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199"/>
      <c r="AT318" s="199"/>
      <c r="AU318" s="199"/>
      <c r="AV318" s="199"/>
      <c r="AW318" s="199"/>
      <c r="AX318" s="199"/>
      <c r="AY318" s="199"/>
      <c r="AZ318" s="199"/>
      <c r="BA318" s="199"/>
      <c r="BB318" s="199"/>
      <c r="BC318" s="199"/>
      <c r="BD318" s="199"/>
      <c r="BE318" s="199"/>
      <c r="BF318" s="199"/>
      <c r="BG318" s="199"/>
      <c r="BH318" s="199"/>
      <c r="BI318" s="199"/>
      <c r="BJ318" s="199"/>
      <c r="BK318" s="199"/>
      <c r="BL318" s="199"/>
      <c r="BM318" s="199"/>
      <c r="BN318" s="199"/>
      <c r="BO318" s="199"/>
      <c r="BP318" s="199"/>
      <c r="BQ318" s="199"/>
      <c r="BR318" s="199"/>
      <c r="BS318" s="199"/>
      <c r="BT318" s="199"/>
      <c r="BU318" s="199"/>
      <c r="BV318" s="199"/>
      <c r="BW318" s="199"/>
      <c r="BX318" s="199"/>
      <c r="BY318" s="199"/>
      <c r="BZ318" s="199"/>
      <c r="CA318" s="199"/>
      <c r="CB318" s="199"/>
      <c r="CC318" s="199"/>
      <c r="CD318" s="199"/>
      <c r="CE318" s="199"/>
      <c r="CF318" s="199"/>
      <c r="CG318" s="199"/>
      <c r="CH318" s="199"/>
      <c r="CI318" s="199"/>
      <c r="CJ318" s="199"/>
      <c r="CK318" s="199"/>
      <c r="CL318" s="199"/>
      <c r="CM318" s="199"/>
      <c r="CN318" s="199"/>
      <c r="CO318" s="199"/>
      <c r="CP318" s="199"/>
      <c r="CQ318" s="199"/>
      <c r="CR318" s="199"/>
      <c r="CS318" s="199"/>
      <c r="CT318" s="199"/>
      <c r="CU318" s="199"/>
      <c r="CV318" s="199"/>
      <c r="CW318" s="199"/>
      <c r="CX318" s="199"/>
      <c r="CY318" s="199"/>
      <c r="CZ318" s="199"/>
      <c r="DA318" s="199"/>
      <c r="DB318" s="199"/>
      <c r="DC318" s="199"/>
      <c r="DD318" s="199"/>
      <c r="DE318" s="199"/>
      <c r="DF318" s="199"/>
      <c r="DG318" s="199"/>
      <c r="DH318" s="199"/>
      <c r="DI318" s="199"/>
      <c r="DJ318" s="199"/>
      <c r="DK318" s="199"/>
      <c r="DL318" s="199"/>
      <c r="DM318" s="199"/>
      <c r="DN318" s="199"/>
      <c r="DO318" s="199"/>
      <c r="DP318" s="199"/>
      <c r="DQ318" s="199"/>
      <c r="DR318" s="199"/>
      <c r="DS318" s="199"/>
      <c r="DT318" s="199"/>
      <c r="DU318" s="199"/>
      <c r="DV318" s="199"/>
      <c r="DW318" s="199"/>
      <c r="DX318" s="199"/>
      <c r="DY318" s="199"/>
      <c r="DZ318" s="199"/>
      <c r="EA318" s="199"/>
      <c r="EB318" s="199"/>
      <c r="EC318" s="199"/>
      <c r="ED318" s="199"/>
      <c r="EE318" s="199"/>
      <c r="EF318" s="199"/>
      <c r="EG318" s="199"/>
      <c r="EH318" s="199"/>
      <c r="EI318" s="199"/>
      <c r="EJ318" s="199"/>
      <c r="EK318" s="199"/>
      <c r="EL318" s="199"/>
      <c r="EM318" s="199"/>
      <c r="EN318" s="199"/>
      <c r="EO318" s="199"/>
      <c r="EP318" s="199"/>
      <c r="EQ318" s="199"/>
      <c r="ER318" s="199"/>
      <c r="ES318" s="199"/>
      <c r="ET318" s="199"/>
      <c r="EU318" s="199"/>
      <c r="EV318" s="199"/>
      <c r="EW318" s="199"/>
      <c r="EX318" s="199"/>
      <c r="EY318" s="199"/>
      <c r="EZ318" s="199"/>
      <c r="FA318" s="199"/>
      <c r="FB318" s="199"/>
      <c r="FC318" s="199"/>
      <c r="FD318" s="199"/>
      <c r="FE318" s="199"/>
      <c r="FF318" s="199"/>
      <c r="FG318" s="199"/>
      <c r="FH318" s="199"/>
      <c r="FI318" s="199"/>
      <c r="FJ318" s="199"/>
      <c r="FK318" s="199"/>
      <c r="FL318" s="199"/>
      <c r="FM318" s="199"/>
      <c r="FN318" s="199"/>
      <c r="FO318" s="199"/>
      <c r="FP318" s="199"/>
      <c r="FQ318" s="199"/>
      <c r="FR318" s="199"/>
      <c r="FS318" s="199"/>
      <c r="FT318" s="199"/>
      <c r="FU318" s="199"/>
      <c r="FV318" s="199"/>
      <c r="FW318" s="199"/>
      <c r="FX318" s="199"/>
      <c r="FY318" s="199"/>
      <c r="FZ318" s="199"/>
      <c r="GA318" s="199"/>
      <c r="GB318" s="199"/>
      <c r="GC318" s="199"/>
      <c r="GD318" s="199"/>
      <c r="GE318" s="199"/>
      <c r="GF318" s="199"/>
      <c r="GG318" s="199"/>
      <c r="GH318" s="199"/>
      <c r="GI318" s="199"/>
      <c r="GJ318" s="199"/>
      <c r="GK318" s="199"/>
      <c r="GL318" s="199"/>
      <c r="GM318" s="199"/>
      <c r="GN318" s="199"/>
      <c r="GO318" s="199"/>
      <c r="GP318" s="199"/>
      <c r="GQ318" s="199"/>
      <c r="GR318" s="199"/>
      <c r="GS318" s="199"/>
      <c r="GT318" s="199"/>
      <c r="GU318" s="199"/>
      <c r="GV318" s="199"/>
      <c r="GW318" s="199"/>
      <c r="GX318" s="199"/>
      <c r="GY318" s="199"/>
      <c r="GZ318" s="199"/>
      <c r="HA318" s="199"/>
      <c r="HB318" s="199"/>
      <c r="HC318" s="199"/>
      <c r="HD318" s="199"/>
      <c r="HE318" s="199"/>
      <c r="HF318" s="199"/>
      <c r="HG318" s="199"/>
      <c r="HH318" s="199"/>
      <c r="HI318" s="199"/>
      <c r="HJ318" s="199"/>
      <c r="HK318" s="199"/>
      <c r="HL318" s="199"/>
      <c r="HM318" s="199"/>
      <c r="HN318" s="199"/>
      <c r="HO318" s="199"/>
      <c r="HP318" s="199"/>
      <c r="HQ318" s="199"/>
      <c r="HR318" s="199"/>
      <c r="HS318" s="199"/>
      <c r="HT318" s="199"/>
      <c r="HU318" s="199"/>
      <c r="HV318" s="199"/>
      <c r="HW318" s="199"/>
      <c r="HX318" s="199"/>
      <c r="HY318" s="199"/>
      <c r="HZ318" s="199"/>
      <c r="IA318" s="199"/>
      <c r="IB318" s="199"/>
      <c r="IC318" s="199"/>
      <c r="ID318" s="199"/>
      <c r="IE318" s="199"/>
      <c r="IF318" s="199"/>
      <c r="IG318" s="199"/>
      <c r="IH318" s="199"/>
      <c r="II318" s="199"/>
      <c r="IJ318" s="199"/>
      <c r="IK318" s="199"/>
      <c r="IL318" s="199"/>
      <c r="IM318" s="199"/>
      <c r="IN318" s="199"/>
      <c r="IO318" s="199"/>
      <c r="IP318" s="199"/>
      <c r="IQ318" s="199"/>
      <c r="IR318" s="199"/>
      <c r="IS318" s="199"/>
      <c r="IT318" s="199"/>
    </row>
    <row r="319" spans="1:254" s="158" customFormat="1" ht="14.25" x14ac:dyDescent="0.2">
      <c r="A319" s="266" t="s">
        <v>411</v>
      </c>
      <c r="B319" s="187" t="s">
        <v>475</v>
      </c>
      <c r="C319" s="211" t="s">
        <v>385</v>
      </c>
      <c r="D319" s="211" t="s">
        <v>215</v>
      </c>
      <c r="E319" s="211"/>
      <c r="F319" s="211"/>
      <c r="G319" s="267">
        <f>SUM(G320)</f>
        <v>34270</v>
      </c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7"/>
      <c r="BQ319" s="167"/>
      <c r="BR319" s="167"/>
      <c r="BS319" s="167"/>
      <c r="BT319" s="167"/>
      <c r="BU319" s="167"/>
      <c r="BV319" s="167"/>
      <c r="BW319" s="167"/>
      <c r="BX319" s="167"/>
      <c r="BY319" s="167"/>
      <c r="BZ319" s="167"/>
      <c r="CA319" s="167"/>
      <c r="CB319" s="167"/>
      <c r="CC319" s="167"/>
      <c r="CD319" s="167"/>
      <c r="CE319" s="167"/>
      <c r="CF319" s="167"/>
      <c r="CG319" s="167"/>
      <c r="CH319" s="167"/>
      <c r="CI319" s="167"/>
      <c r="CJ319" s="167"/>
      <c r="CK319" s="167"/>
      <c r="CL319" s="167"/>
      <c r="CM319" s="167"/>
      <c r="CN319" s="167"/>
      <c r="CO319" s="167"/>
      <c r="CP319" s="167"/>
      <c r="CQ319" s="167"/>
      <c r="CR319" s="167"/>
      <c r="CS319" s="167"/>
      <c r="CT319" s="167"/>
      <c r="CU319" s="167"/>
      <c r="CV319" s="167"/>
      <c r="CW319" s="167"/>
      <c r="CX319" s="167"/>
      <c r="CY319" s="167"/>
      <c r="CZ319" s="167"/>
      <c r="DA319" s="167"/>
      <c r="DB319" s="167"/>
      <c r="DC319" s="167"/>
      <c r="DD319" s="167"/>
      <c r="DE319" s="167"/>
      <c r="DF319" s="167"/>
      <c r="DG319" s="167"/>
      <c r="DH319" s="167"/>
      <c r="DI319" s="167"/>
      <c r="DJ319" s="167"/>
      <c r="DK319" s="167"/>
      <c r="DL319" s="167"/>
      <c r="DM319" s="167"/>
      <c r="DN319" s="167"/>
      <c r="DO319" s="167"/>
      <c r="DP319" s="167"/>
      <c r="DQ319" s="167"/>
      <c r="DR319" s="167"/>
      <c r="DS319" s="167"/>
      <c r="DT319" s="167"/>
      <c r="DU319" s="167"/>
      <c r="DV319" s="167"/>
      <c r="DW319" s="167"/>
      <c r="DX319" s="167"/>
      <c r="DY319" s="167"/>
      <c r="DZ319" s="167"/>
      <c r="EA319" s="167"/>
      <c r="EB319" s="167"/>
      <c r="EC319" s="167"/>
      <c r="ED319" s="167"/>
      <c r="EE319" s="167"/>
      <c r="EF319" s="167"/>
      <c r="EG319" s="167"/>
      <c r="EH319" s="167"/>
      <c r="EI319" s="167"/>
      <c r="EJ319" s="167"/>
      <c r="EK319" s="167"/>
      <c r="EL319" s="167"/>
      <c r="EM319" s="167"/>
      <c r="EN319" s="167"/>
      <c r="EO319" s="167"/>
      <c r="EP319" s="167"/>
      <c r="EQ319" s="167"/>
      <c r="ER319" s="167"/>
      <c r="ES319" s="167"/>
      <c r="ET319" s="167"/>
      <c r="EU319" s="167"/>
      <c r="EV319" s="167"/>
      <c r="EW319" s="167"/>
      <c r="EX319" s="167"/>
      <c r="EY319" s="167"/>
      <c r="EZ319" s="167"/>
      <c r="FA319" s="167"/>
      <c r="FB319" s="167"/>
      <c r="FC319" s="167"/>
      <c r="FD319" s="167"/>
      <c r="FE319" s="167"/>
      <c r="FF319" s="167"/>
      <c r="FG319" s="167"/>
      <c r="FH319" s="167"/>
      <c r="FI319" s="167"/>
      <c r="FJ319" s="167"/>
      <c r="FK319" s="167"/>
      <c r="FL319" s="167"/>
      <c r="FM319" s="167"/>
      <c r="FN319" s="167"/>
      <c r="FO319" s="167"/>
      <c r="FP319" s="167"/>
      <c r="FQ319" s="167"/>
      <c r="FR319" s="167"/>
      <c r="FS319" s="167"/>
      <c r="FT319" s="167"/>
      <c r="FU319" s="167"/>
      <c r="FV319" s="167"/>
      <c r="FW319" s="167"/>
      <c r="FX319" s="167"/>
      <c r="FY319" s="167"/>
      <c r="FZ319" s="167"/>
      <c r="GA319" s="167"/>
      <c r="GB319" s="167"/>
      <c r="GC319" s="167"/>
      <c r="GD319" s="167"/>
      <c r="GE319" s="167"/>
      <c r="GF319" s="167"/>
      <c r="GG319" s="167"/>
      <c r="GH319" s="167"/>
      <c r="GI319" s="167"/>
      <c r="GJ319" s="167"/>
      <c r="GK319" s="167"/>
      <c r="GL319" s="167"/>
      <c r="GM319" s="167"/>
      <c r="GN319" s="167"/>
      <c r="GO319" s="167"/>
      <c r="GP319" s="167"/>
      <c r="GQ319" s="167"/>
      <c r="GR319" s="167"/>
      <c r="GS319" s="167"/>
      <c r="GT319" s="167"/>
      <c r="GU319" s="167"/>
      <c r="GV319" s="167"/>
      <c r="GW319" s="167"/>
      <c r="GX319" s="167"/>
      <c r="GY319" s="167"/>
      <c r="GZ319" s="167"/>
      <c r="HA319" s="167"/>
      <c r="HB319" s="167"/>
      <c r="HC319" s="167"/>
      <c r="HD319" s="167"/>
      <c r="HE319" s="167"/>
      <c r="HF319" s="167"/>
      <c r="HG319" s="167"/>
      <c r="HH319" s="167"/>
      <c r="HI319" s="167"/>
      <c r="HJ319" s="167"/>
      <c r="HK319" s="167"/>
      <c r="HL319" s="167"/>
      <c r="HM319" s="167"/>
      <c r="HN319" s="167"/>
      <c r="HO319" s="167"/>
      <c r="HP319" s="167"/>
      <c r="HQ319" s="167"/>
      <c r="HR319" s="167"/>
      <c r="HS319" s="167"/>
      <c r="HT319" s="167"/>
      <c r="HU319" s="167"/>
      <c r="HV319" s="167"/>
      <c r="HW319" s="167"/>
      <c r="HX319" s="167"/>
      <c r="HY319" s="167"/>
      <c r="HZ319" s="167"/>
      <c r="IA319" s="167"/>
      <c r="IB319" s="167"/>
      <c r="IC319" s="167"/>
      <c r="ID319" s="167"/>
      <c r="IE319" s="167"/>
      <c r="IF319" s="167"/>
      <c r="IG319" s="167"/>
      <c r="IH319" s="167"/>
      <c r="II319" s="167"/>
      <c r="IJ319" s="167"/>
      <c r="IK319" s="167"/>
      <c r="IL319" s="167"/>
      <c r="IM319" s="167"/>
      <c r="IN319" s="167"/>
      <c r="IO319" s="167"/>
      <c r="IP319" s="167"/>
      <c r="IQ319" s="167"/>
      <c r="IR319" s="167"/>
      <c r="IS319" s="167"/>
      <c r="IT319" s="167"/>
    </row>
    <row r="320" spans="1:254" ht="28.5" x14ac:dyDescent="0.2">
      <c r="A320" s="266" t="s">
        <v>412</v>
      </c>
      <c r="B320" s="271">
        <v>510</v>
      </c>
      <c r="C320" s="211" t="s">
        <v>385</v>
      </c>
      <c r="D320" s="211" t="s">
        <v>215</v>
      </c>
      <c r="E320" s="211"/>
      <c r="F320" s="211"/>
      <c r="G320" s="267">
        <f>SUM(G323+G321)</f>
        <v>34270</v>
      </c>
    </row>
    <row r="321" spans="1:254" ht="80.25" customHeight="1" x14ac:dyDescent="0.2">
      <c r="A321" s="200" t="s">
        <v>407</v>
      </c>
      <c r="B321" s="201" t="s">
        <v>475</v>
      </c>
      <c r="C321" s="202" t="s">
        <v>385</v>
      </c>
      <c r="D321" s="202" t="s">
        <v>215</v>
      </c>
      <c r="E321" s="202" t="s">
        <v>408</v>
      </c>
      <c r="F321" s="202"/>
      <c r="G321" s="243">
        <f>SUM(G322)</f>
        <v>11025</v>
      </c>
    </row>
    <row r="322" spans="1:254" ht="13.5" x14ac:dyDescent="0.25">
      <c r="A322" s="195" t="s">
        <v>358</v>
      </c>
      <c r="B322" s="207" t="s">
        <v>475</v>
      </c>
      <c r="C322" s="197" t="s">
        <v>385</v>
      </c>
      <c r="D322" s="197" t="s">
        <v>215</v>
      </c>
      <c r="E322" s="202" t="s">
        <v>408</v>
      </c>
      <c r="F322" s="197" t="s">
        <v>359</v>
      </c>
      <c r="G322" s="234">
        <v>11025</v>
      </c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  <c r="AF322" s="232"/>
      <c r="AG322" s="232"/>
      <c r="AH322" s="232"/>
      <c r="AI322" s="232"/>
      <c r="AJ322" s="232"/>
      <c r="AK322" s="232"/>
      <c r="AL322" s="232"/>
      <c r="AM322" s="232"/>
      <c r="AN322" s="232"/>
      <c r="AO322" s="232"/>
      <c r="AP322" s="232"/>
      <c r="AQ322" s="232"/>
      <c r="AR322" s="232"/>
      <c r="AS322" s="232"/>
      <c r="AT322" s="232"/>
      <c r="AU322" s="232"/>
      <c r="AV322" s="232"/>
      <c r="AW322" s="232"/>
      <c r="AX322" s="232"/>
      <c r="AY322" s="232"/>
      <c r="AZ322" s="232"/>
      <c r="BA322" s="232"/>
      <c r="BB322" s="232"/>
      <c r="BC322" s="232"/>
      <c r="BD322" s="232"/>
      <c r="BE322" s="232"/>
      <c r="BF322" s="232"/>
      <c r="BG322" s="232"/>
      <c r="BH322" s="232"/>
      <c r="BI322" s="232"/>
      <c r="BJ322" s="232"/>
      <c r="BK322" s="232"/>
      <c r="BL322" s="232"/>
      <c r="BM322" s="232"/>
      <c r="BN322" s="232"/>
      <c r="BO322" s="232"/>
      <c r="BP322" s="232"/>
      <c r="BQ322" s="232"/>
      <c r="BR322" s="232"/>
      <c r="BS322" s="232"/>
      <c r="BT322" s="232"/>
      <c r="BU322" s="232"/>
      <c r="BV322" s="232"/>
      <c r="BW322" s="232"/>
      <c r="BX322" s="232"/>
      <c r="BY322" s="232"/>
      <c r="BZ322" s="232"/>
      <c r="CA322" s="232"/>
      <c r="CB322" s="232"/>
      <c r="CC322" s="232"/>
      <c r="CD322" s="232"/>
      <c r="CE322" s="232"/>
      <c r="CF322" s="232"/>
      <c r="CG322" s="232"/>
      <c r="CH322" s="232"/>
      <c r="CI322" s="232"/>
      <c r="CJ322" s="232"/>
      <c r="CK322" s="232"/>
      <c r="CL322" s="232"/>
      <c r="CM322" s="232"/>
      <c r="CN322" s="232"/>
      <c r="CO322" s="232"/>
      <c r="CP322" s="232"/>
      <c r="CQ322" s="232"/>
      <c r="CR322" s="232"/>
      <c r="CS322" s="232"/>
      <c r="CT322" s="232"/>
      <c r="CU322" s="232"/>
      <c r="CV322" s="232"/>
      <c r="CW322" s="232"/>
      <c r="CX322" s="232"/>
      <c r="CY322" s="232"/>
      <c r="CZ322" s="232"/>
      <c r="DA322" s="232"/>
      <c r="DB322" s="232"/>
      <c r="DC322" s="232"/>
      <c r="DD322" s="232"/>
      <c r="DE322" s="232"/>
      <c r="DF322" s="232"/>
      <c r="DG322" s="232"/>
      <c r="DH322" s="232"/>
      <c r="DI322" s="232"/>
      <c r="DJ322" s="232"/>
      <c r="DK322" s="232"/>
      <c r="DL322" s="232"/>
      <c r="DM322" s="232"/>
      <c r="DN322" s="232"/>
      <c r="DO322" s="232"/>
      <c r="DP322" s="232"/>
      <c r="DQ322" s="232"/>
      <c r="DR322" s="232"/>
      <c r="DS322" s="232"/>
      <c r="DT322" s="232"/>
      <c r="DU322" s="232"/>
      <c r="DV322" s="232"/>
      <c r="DW322" s="232"/>
      <c r="DX322" s="232"/>
      <c r="DY322" s="232"/>
      <c r="DZ322" s="232"/>
      <c r="EA322" s="232"/>
      <c r="EB322" s="232"/>
      <c r="EC322" s="232"/>
      <c r="ED322" s="232"/>
      <c r="EE322" s="232"/>
      <c r="EF322" s="232"/>
      <c r="EG322" s="232"/>
      <c r="EH322" s="232"/>
      <c r="EI322" s="232"/>
      <c r="EJ322" s="232"/>
      <c r="EK322" s="232"/>
      <c r="EL322" s="232"/>
      <c r="EM322" s="232"/>
      <c r="EN322" s="232"/>
      <c r="EO322" s="232"/>
      <c r="EP322" s="232"/>
      <c r="EQ322" s="232"/>
      <c r="ER322" s="232"/>
      <c r="ES322" s="232"/>
      <c r="ET322" s="232"/>
      <c r="EU322" s="232"/>
      <c r="EV322" s="232"/>
      <c r="EW322" s="232"/>
      <c r="EX322" s="232"/>
      <c r="EY322" s="232"/>
      <c r="EZ322" s="232"/>
      <c r="FA322" s="232"/>
      <c r="FB322" s="232"/>
      <c r="FC322" s="232"/>
      <c r="FD322" s="232"/>
      <c r="FE322" s="232"/>
      <c r="FF322" s="232"/>
      <c r="FG322" s="232"/>
      <c r="FH322" s="232"/>
      <c r="FI322" s="232"/>
      <c r="FJ322" s="232"/>
      <c r="FK322" s="232"/>
      <c r="FL322" s="232"/>
      <c r="FM322" s="232"/>
      <c r="FN322" s="232"/>
      <c r="FO322" s="232"/>
      <c r="FP322" s="232"/>
      <c r="FQ322" s="232"/>
      <c r="FR322" s="232"/>
      <c r="FS322" s="232"/>
      <c r="FT322" s="232"/>
      <c r="FU322" s="232"/>
      <c r="FV322" s="232"/>
      <c r="FW322" s="232"/>
      <c r="FX322" s="232"/>
      <c r="FY322" s="232"/>
      <c r="FZ322" s="232"/>
      <c r="GA322" s="232"/>
      <c r="GB322" s="232"/>
      <c r="GC322" s="232"/>
      <c r="GD322" s="232"/>
      <c r="GE322" s="232"/>
      <c r="GF322" s="232"/>
      <c r="GG322" s="232"/>
      <c r="GH322" s="232"/>
      <c r="GI322" s="232"/>
      <c r="GJ322" s="232"/>
      <c r="GK322" s="232"/>
      <c r="GL322" s="232"/>
      <c r="GM322" s="232"/>
      <c r="GN322" s="232"/>
      <c r="GO322" s="232"/>
      <c r="GP322" s="232"/>
      <c r="GQ322" s="232"/>
      <c r="GR322" s="232"/>
      <c r="GS322" s="232"/>
      <c r="GT322" s="232"/>
      <c r="GU322" s="232"/>
      <c r="GV322" s="232"/>
      <c r="GW322" s="232"/>
      <c r="GX322" s="232"/>
      <c r="GY322" s="232"/>
      <c r="GZ322" s="232"/>
      <c r="HA322" s="232"/>
      <c r="HB322" s="232"/>
      <c r="HC322" s="232"/>
      <c r="HD322" s="232"/>
      <c r="HE322" s="232"/>
      <c r="HF322" s="232"/>
      <c r="HG322" s="232"/>
      <c r="HH322" s="232"/>
      <c r="HI322" s="232"/>
      <c r="HJ322" s="232"/>
      <c r="HK322" s="232"/>
      <c r="HL322" s="232"/>
      <c r="HM322" s="232"/>
      <c r="HN322" s="232"/>
      <c r="HO322" s="232"/>
      <c r="HP322" s="232"/>
      <c r="HQ322" s="232"/>
      <c r="HR322" s="232"/>
      <c r="HS322" s="232"/>
      <c r="HT322" s="232"/>
      <c r="HU322" s="232"/>
      <c r="HV322" s="232"/>
      <c r="HW322" s="232"/>
      <c r="HX322" s="232"/>
      <c r="HY322" s="232"/>
      <c r="HZ322" s="232"/>
      <c r="IA322" s="232"/>
      <c r="IB322" s="232"/>
      <c r="IC322" s="232"/>
      <c r="ID322" s="232"/>
      <c r="IE322" s="232"/>
      <c r="IF322" s="232"/>
      <c r="IG322" s="232"/>
      <c r="IH322" s="232"/>
      <c r="II322" s="232"/>
      <c r="IJ322" s="232"/>
      <c r="IK322" s="232"/>
      <c r="IL322" s="232"/>
      <c r="IM322" s="232"/>
      <c r="IN322" s="232"/>
      <c r="IO322" s="232"/>
      <c r="IP322" s="232"/>
      <c r="IQ322" s="232"/>
      <c r="IR322" s="232"/>
      <c r="IS322" s="232"/>
      <c r="IT322" s="232"/>
    </row>
    <row r="323" spans="1:254" ht="13.5" x14ac:dyDescent="0.25">
      <c r="A323" s="268" t="s">
        <v>413</v>
      </c>
      <c r="B323" s="247">
        <v>510</v>
      </c>
      <c r="C323" s="192" t="s">
        <v>385</v>
      </c>
      <c r="D323" s="192" t="s">
        <v>215</v>
      </c>
      <c r="E323" s="192"/>
      <c r="F323" s="192"/>
      <c r="G323" s="239">
        <f>SUM(G324+G326+G328)</f>
        <v>23245</v>
      </c>
    </row>
    <row r="324" spans="1:254" x14ac:dyDescent="0.2">
      <c r="A324" s="250" t="s">
        <v>414</v>
      </c>
      <c r="B324" s="252">
        <v>510</v>
      </c>
      <c r="C324" s="197" t="s">
        <v>385</v>
      </c>
      <c r="D324" s="197" t="s">
        <v>215</v>
      </c>
      <c r="E324" s="197" t="s">
        <v>415</v>
      </c>
      <c r="F324" s="197"/>
      <c r="G324" s="234">
        <f>SUM(G325)</f>
        <v>6000</v>
      </c>
    </row>
    <row r="325" spans="1:254" s="199" customFormat="1" x14ac:dyDescent="0.2">
      <c r="A325" s="200" t="s">
        <v>358</v>
      </c>
      <c r="B325" s="260">
        <v>510</v>
      </c>
      <c r="C325" s="202" t="s">
        <v>385</v>
      </c>
      <c r="D325" s="202" t="s">
        <v>215</v>
      </c>
      <c r="E325" s="202" t="s">
        <v>415</v>
      </c>
      <c r="F325" s="202" t="s">
        <v>359</v>
      </c>
      <c r="G325" s="243">
        <v>6000</v>
      </c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7"/>
      <c r="BQ325" s="167"/>
      <c r="BR325" s="167"/>
      <c r="BS325" s="167"/>
      <c r="BT325" s="167"/>
      <c r="BU325" s="167"/>
      <c r="BV325" s="167"/>
      <c r="BW325" s="167"/>
      <c r="BX325" s="167"/>
      <c r="BY325" s="167"/>
      <c r="BZ325" s="167"/>
      <c r="CA325" s="167"/>
      <c r="CB325" s="167"/>
      <c r="CC325" s="167"/>
      <c r="CD325" s="167"/>
      <c r="CE325" s="167"/>
      <c r="CF325" s="167"/>
      <c r="CG325" s="167"/>
      <c r="CH325" s="167"/>
      <c r="CI325" s="167"/>
      <c r="CJ325" s="167"/>
      <c r="CK325" s="167"/>
      <c r="CL325" s="167"/>
      <c r="CM325" s="167"/>
      <c r="CN325" s="167"/>
      <c r="CO325" s="167"/>
      <c r="CP325" s="167"/>
      <c r="CQ325" s="167"/>
      <c r="CR325" s="167"/>
      <c r="CS325" s="167"/>
      <c r="CT325" s="167"/>
      <c r="CU325" s="167"/>
      <c r="CV325" s="167"/>
      <c r="CW325" s="167"/>
      <c r="CX325" s="167"/>
      <c r="CY325" s="167"/>
      <c r="CZ325" s="167"/>
      <c r="DA325" s="167"/>
      <c r="DB325" s="167"/>
      <c r="DC325" s="167"/>
      <c r="DD325" s="167"/>
      <c r="DE325" s="167"/>
      <c r="DF325" s="167"/>
      <c r="DG325" s="167"/>
      <c r="DH325" s="167"/>
      <c r="DI325" s="167"/>
      <c r="DJ325" s="167"/>
      <c r="DK325" s="167"/>
      <c r="DL325" s="167"/>
      <c r="DM325" s="167"/>
      <c r="DN325" s="167"/>
      <c r="DO325" s="167"/>
      <c r="DP325" s="167"/>
      <c r="DQ325" s="167"/>
      <c r="DR325" s="167"/>
      <c r="DS325" s="167"/>
      <c r="DT325" s="167"/>
      <c r="DU325" s="167"/>
      <c r="DV325" s="167"/>
      <c r="DW325" s="167"/>
      <c r="DX325" s="167"/>
      <c r="DY325" s="167"/>
      <c r="DZ325" s="167"/>
      <c r="EA325" s="167"/>
      <c r="EB325" s="167"/>
      <c r="EC325" s="167"/>
      <c r="ED325" s="167"/>
      <c r="EE325" s="167"/>
      <c r="EF325" s="167"/>
      <c r="EG325" s="167"/>
      <c r="EH325" s="167"/>
      <c r="EI325" s="167"/>
      <c r="EJ325" s="167"/>
      <c r="EK325" s="167"/>
      <c r="EL325" s="167"/>
      <c r="EM325" s="167"/>
      <c r="EN325" s="167"/>
      <c r="EO325" s="167"/>
      <c r="EP325" s="167"/>
      <c r="EQ325" s="167"/>
      <c r="ER325" s="167"/>
      <c r="ES325" s="167"/>
      <c r="ET325" s="167"/>
      <c r="EU325" s="167"/>
      <c r="EV325" s="167"/>
      <c r="EW325" s="167"/>
      <c r="EX325" s="167"/>
      <c r="EY325" s="167"/>
      <c r="EZ325" s="167"/>
      <c r="FA325" s="167"/>
      <c r="FB325" s="167"/>
      <c r="FC325" s="167"/>
      <c r="FD325" s="167"/>
      <c r="FE325" s="167"/>
      <c r="FF325" s="167"/>
      <c r="FG325" s="167"/>
      <c r="FH325" s="167"/>
      <c r="FI325" s="167"/>
      <c r="FJ325" s="167"/>
      <c r="FK325" s="167"/>
      <c r="FL325" s="167"/>
      <c r="FM325" s="167"/>
      <c r="FN325" s="167"/>
      <c r="FO325" s="167"/>
      <c r="FP325" s="167"/>
      <c r="FQ325" s="167"/>
      <c r="FR325" s="167"/>
      <c r="FS325" s="167"/>
      <c r="FT325" s="167"/>
      <c r="FU325" s="167"/>
      <c r="FV325" s="167"/>
      <c r="FW325" s="167"/>
      <c r="FX325" s="167"/>
      <c r="FY325" s="167"/>
      <c r="FZ325" s="167"/>
      <c r="GA325" s="167"/>
      <c r="GB325" s="167"/>
      <c r="GC325" s="167"/>
      <c r="GD325" s="167"/>
      <c r="GE325" s="167"/>
      <c r="GF325" s="167"/>
      <c r="GG325" s="167"/>
      <c r="GH325" s="167"/>
      <c r="GI325" s="167"/>
      <c r="GJ325" s="167"/>
      <c r="GK325" s="167"/>
      <c r="GL325" s="167"/>
      <c r="GM325" s="167"/>
      <c r="GN325" s="167"/>
      <c r="GO325" s="167"/>
      <c r="GP325" s="167"/>
      <c r="GQ325" s="167"/>
      <c r="GR325" s="167"/>
      <c r="GS325" s="167"/>
      <c r="GT325" s="167"/>
      <c r="GU325" s="167"/>
      <c r="GV325" s="167"/>
      <c r="GW325" s="167"/>
      <c r="GX325" s="167"/>
      <c r="GY325" s="167"/>
      <c r="GZ325" s="167"/>
      <c r="HA325" s="167"/>
      <c r="HB325" s="167"/>
      <c r="HC325" s="167"/>
      <c r="HD325" s="167"/>
      <c r="HE325" s="167"/>
      <c r="HF325" s="167"/>
      <c r="HG325" s="167"/>
      <c r="HH325" s="167"/>
      <c r="HI325" s="167"/>
      <c r="HJ325" s="167"/>
      <c r="HK325" s="167"/>
      <c r="HL325" s="167"/>
      <c r="HM325" s="167"/>
      <c r="HN325" s="167"/>
      <c r="HO325" s="167"/>
      <c r="HP325" s="167"/>
      <c r="HQ325" s="167"/>
      <c r="HR325" s="167"/>
      <c r="HS325" s="167"/>
      <c r="HT325" s="167"/>
      <c r="HU325" s="167"/>
      <c r="HV325" s="167"/>
      <c r="HW325" s="167"/>
      <c r="HX325" s="167"/>
      <c r="HY325" s="167"/>
      <c r="HZ325" s="167"/>
      <c r="IA325" s="167"/>
      <c r="IB325" s="167"/>
      <c r="IC325" s="167"/>
      <c r="ID325" s="167"/>
      <c r="IE325" s="167"/>
      <c r="IF325" s="167"/>
      <c r="IG325" s="167"/>
      <c r="IH325" s="167"/>
      <c r="II325" s="167"/>
      <c r="IJ325" s="167"/>
      <c r="IK325" s="167"/>
      <c r="IL325" s="167"/>
      <c r="IM325" s="167"/>
      <c r="IN325" s="167"/>
      <c r="IO325" s="167"/>
      <c r="IP325" s="167"/>
      <c r="IQ325" s="167"/>
      <c r="IR325" s="167"/>
      <c r="IS325" s="167"/>
      <c r="IT325" s="167"/>
    </row>
    <row r="326" spans="1:254" x14ac:dyDescent="0.2">
      <c r="A326" s="250" t="s">
        <v>416</v>
      </c>
      <c r="B326" s="252">
        <v>510</v>
      </c>
      <c r="C326" s="197" t="s">
        <v>385</v>
      </c>
      <c r="D326" s="197" t="s">
        <v>215</v>
      </c>
      <c r="E326" s="197" t="s">
        <v>417</v>
      </c>
      <c r="F326" s="197"/>
      <c r="G326" s="234">
        <f>SUM(G327)</f>
        <v>5750</v>
      </c>
    </row>
    <row r="327" spans="1:254" x14ac:dyDescent="0.2">
      <c r="A327" s="200" t="s">
        <v>358</v>
      </c>
      <c r="B327" s="260">
        <v>510</v>
      </c>
      <c r="C327" s="202" t="s">
        <v>385</v>
      </c>
      <c r="D327" s="202" t="s">
        <v>215</v>
      </c>
      <c r="E327" s="202" t="s">
        <v>417</v>
      </c>
      <c r="F327" s="202" t="s">
        <v>359</v>
      </c>
      <c r="G327" s="243">
        <v>5750</v>
      </c>
    </row>
    <row r="328" spans="1:254" s="217" customFormat="1" ht="14.25" x14ac:dyDescent="0.2">
      <c r="A328" s="250" t="s">
        <v>414</v>
      </c>
      <c r="B328" s="252">
        <v>510</v>
      </c>
      <c r="C328" s="197" t="s">
        <v>385</v>
      </c>
      <c r="D328" s="197" t="s">
        <v>215</v>
      </c>
      <c r="E328" s="197" t="s">
        <v>418</v>
      </c>
      <c r="F328" s="197"/>
      <c r="G328" s="234">
        <f>SUM(G329)</f>
        <v>11495</v>
      </c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7"/>
      <c r="BQ328" s="167"/>
      <c r="BR328" s="167"/>
      <c r="BS328" s="167"/>
      <c r="BT328" s="167"/>
      <c r="BU328" s="167"/>
      <c r="BV328" s="167"/>
      <c r="BW328" s="167"/>
      <c r="BX328" s="167"/>
      <c r="BY328" s="167"/>
      <c r="BZ328" s="167"/>
      <c r="CA328" s="167"/>
      <c r="CB328" s="167"/>
      <c r="CC328" s="167"/>
      <c r="CD328" s="167"/>
      <c r="CE328" s="167"/>
      <c r="CF328" s="167"/>
      <c r="CG328" s="167"/>
      <c r="CH328" s="167"/>
      <c r="CI328" s="167"/>
      <c r="CJ328" s="167"/>
      <c r="CK328" s="167"/>
      <c r="CL328" s="167"/>
      <c r="CM328" s="167"/>
      <c r="CN328" s="167"/>
      <c r="CO328" s="167"/>
      <c r="CP328" s="167"/>
      <c r="CQ328" s="167"/>
      <c r="CR328" s="167"/>
      <c r="CS328" s="167"/>
      <c r="CT328" s="167"/>
      <c r="CU328" s="167"/>
      <c r="CV328" s="167"/>
      <c r="CW328" s="167"/>
      <c r="CX328" s="167"/>
      <c r="CY328" s="167"/>
      <c r="CZ328" s="167"/>
      <c r="DA328" s="167"/>
      <c r="DB328" s="167"/>
      <c r="DC328" s="167"/>
      <c r="DD328" s="167"/>
      <c r="DE328" s="167"/>
      <c r="DF328" s="167"/>
      <c r="DG328" s="167"/>
      <c r="DH328" s="167"/>
      <c r="DI328" s="167"/>
      <c r="DJ328" s="167"/>
      <c r="DK328" s="167"/>
      <c r="DL328" s="167"/>
      <c r="DM328" s="167"/>
      <c r="DN328" s="167"/>
      <c r="DO328" s="167"/>
      <c r="DP328" s="167"/>
      <c r="DQ328" s="167"/>
      <c r="DR328" s="167"/>
      <c r="DS328" s="167"/>
      <c r="DT328" s="167"/>
      <c r="DU328" s="167"/>
      <c r="DV328" s="167"/>
      <c r="DW328" s="167"/>
      <c r="DX328" s="167"/>
      <c r="DY328" s="167"/>
      <c r="DZ328" s="167"/>
      <c r="EA328" s="167"/>
      <c r="EB328" s="167"/>
      <c r="EC328" s="167"/>
      <c r="ED328" s="167"/>
      <c r="EE328" s="167"/>
      <c r="EF328" s="167"/>
      <c r="EG328" s="167"/>
      <c r="EH328" s="167"/>
      <c r="EI328" s="167"/>
      <c r="EJ328" s="167"/>
      <c r="EK328" s="167"/>
      <c r="EL328" s="167"/>
      <c r="EM328" s="167"/>
      <c r="EN328" s="167"/>
      <c r="EO328" s="167"/>
      <c r="EP328" s="167"/>
      <c r="EQ328" s="167"/>
      <c r="ER328" s="167"/>
      <c r="ES328" s="167"/>
      <c r="ET328" s="167"/>
      <c r="EU328" s="167"/>
      <c r="EV328" s="167"/>
      <c r="EW328" s="167"/>
      <c r="EX328" s="167"/>
      <c r="EY328" s="167"/>
      <c r="EZ328" s="167"/>
      <c r="FA328" s="167"/>
      <c r="FB328" s="167"/>
      <c r="FC328" s="167"/>
      <c r="FD328" s="167"/>
      <c r="FE328" s="167"/>
      <c r="FF328" s="167"/>
      <c r="FG328" s="167"/>
      <c r="FH328" s="167"/>
      <c r="FI328" s="167"/>
      <c r="FJ328" s="167"/>
      <c r="FK328" s="167"/>
      <c r="FL328" s="167"/>
      <c r="FM328" s="167"/>
      <c r="FN328" s="167"/>
      <c r="FO328" s="167"/>
      <c r="FP328" s="167"/>
      <c r="FQ328" s="167"/>
      <c r="FR328" s="167"/>
      <c r="FS328" s="167"/>
      <c r="FT328" s="167"/>
      <c r="FU328" s="167"/>
      <c r="FV328" s="167"/>
      <c r="FW328" s="167"/>
      <c r="FX328" s="167"/>
      <c r="FY328" s="167"/>
      <c r="FZ328" s="167"/>
      <c r="GA328" s="167"/>
      <c r="GB328" s="167"/>
      <c r="GC328" s="167"/>
      <c r="GD328" s="167"/>
      <c r="GE328" s="167"/>
      <c r="GF328" s="167"/>
      <c r="GG328" s="167"/>
      <c r="GH328" s="167"/>
      <c r="GI328" s="167"/>
      <c r="GJ328" s="167"/>
      <c r="GK328" s="167"/>
      <c r="GL328" s="167"/>
      <c r="GM328" s="167"/>
      <c r="GN328" s="167"/>
      <c r="GO328" s="167"/>
      <c r="GP328" s="167"/>
      <c r="GQ328" s="167"/>
      <c r="GR328" s="167"/>
      <c r="GS328" s="167"/>
      <c r="GT328" s="167"/>
      <c r="GU328" s="167"/>
      <c r="GV328" s="167"/>
      <c r="GW328" s="167"/>
      <c r="GX328" s="167"/>
      <c r="GY328" s="167"/>
      <c r="GZ328" s="167"/>
      <c r="HA328" s="167"/>
      <c r="HB328" s="167"/>
      <c r="HC328" s="167"/>
      <c r="HD328" s="167"/>
      <c r="HE328" s="167"/>
      <c r="HF328" s="167"/>
      <c r="HG328" s="167"/>
      <c r="HH328" s="167"/>
      <c r="HI328" s="167"/>
      <c r="HJ328" s="167"/>
      <c r="HK328" s="167"/>
      <c r="HL328" s="167"/>
      <c r="HM328" s="167"/>
      <c r="HN328" s="167"/>
      <c r="HO328" s="167"/>
      <c r="HP328" s="167"/>
      <c r="HQ328" s="167"/>
      <c r="HR328" s="167"/>
      <c r="HS328" s="167"/>
      <c r="HT328" s="167"/>
      <c r="HU328" s="167"/>
      <c r="HV328" s="167"/>
      <c r="HW328" s="167"/>
      <c r="HX328" s="167"/>
      <c r="HY328" s="167"/>
      <c r="HZ328" s="167"/>
      <c r="IA328" s="167"/>
      <c r="IB328" s="167"/>
      <c r="IC328" s="167"/>
      <c r="ID328" s="167"/>
      <c r="IE328" s="167"/>
      <c r="IF328" s="167"/>
      <c r="IG328" s="167"/>
      <c r="IH328" s="167"/>
      <c r="II328" s="167"/>
      <c r="IJ328" s="167"/>
      <c r="IK328" s="167"/>
      <c r="IL328" s="167"/>
      <c r="IM328" s="167"/>
      <c r="IN328" s="167"/>
      <c r="IO328" s="167"/>
      <c r="IP328" s="167"/>
      <c r="IQ328" s="167"/>
      <c r="IR328" s="167"/>
      <c r="IS328" s="167"/>
      <c r="IT328" s="167"/>
    </row>
    <row r="329" spans="1:254" x14ac:dyDescent="0.2">
      <c r="A329" s="200" t="s">
        <v>358</v>
      </c>
      <c r="B329" s="260">
        <v>510</v>
      </c>
      <c r="C329" s="202" t="s">
        <v>385</v>
      </c>
      <c r="D329" s="202" t="s">
        <v>215</v>
      </c>
      <c r="E329" s="202" t="s">
        <v>418</v>
      </c>
      <c r="F329" s="202" t="s">
        <v>359</v>
      </c>
      <c r="G329" s="243">
        <v>11495</v>
      </c>
    </row>
    <row r="330" spans="1:254" s="158" customFormat="1" ht="31.5" x14ac:dyDescent="0.25">
      <c r="A330" s="230" t="s">
        <v>419</v>
      </c>
      <c r="B330" s="246">
        <v>510</v>
      </c>
      <c r="C330" s="226" t="s">
        <v>385</v>
      </c>
      <c r="D330" s="226" t="s">
        <v>331</v>
      </c>
      <c r="E330" s="226"/>
      <c r="F330" s="226"/>
      <c r="G330" s="227">
        <f>SUM(G331)</f>
        <v>6968.6600000000008</v>
      </c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7"/>
      <c r="BQ330" s="167"/>
      <c r="BR330" s="167"/>
      <c r="BS330" s="167"/>
      <c r="BT330" s="167"/>
      <c r="BU330" s="167"/>
      <c r="BV330" s="167"/>
      <c r="BW330" s="167"/>
      <c r="BX330" s="167"/>
      <c r="BY330" s="167"/>
      <c r="BZ330" s="167"/>
      <c r="CA330" s="167"/>
      <c r="CB330" s="167"/>
      <c r="CC330" s="167"/>
      <c r="CD330" s="167"/>
      <c r="CE330" s="167"/>
      <c r="CF330" s="167"/>
      <c r="CG330" s="167"/>
      <c r="CH330" s="167"/>
      <c r="CI330" s="167"/>
      <c r="CJ330" s="167"/>
      <c r="CK330" s="167"/>
      <c r="CL330" s="167"/>
      <c r="CM330" s="167"/>
      <c r="CN330" s="167"/>
      <c r="CO330" s="167"/>
      <c r="CP330" s="167"/>
      <c r="CQ330" s="167"/>
      <c r="CR330" s="167"/>
      <c r="CS330" s="167"/>
      <c r="CT330" s="167"/>
      <c r="CU330" s="167"/>
      <c r="CV330" s="167"/>
      <c r="CW330" s="167"/>
      <c r="CX330" s="167"/>
      <c r="CY330" s="167"/>
      <c r="CZ330" s="167"/>
      <c r="DA330" s="167"/>
      <c r="DB330" s="167"/>
      <c r="DC330" s="167"/>
      <c r="DD330" s="167"/>
      <c r="DE330" s="167"/>
      <c r="DF330" s="167"/>
      <c r="DG330" s="167"/>
      <c r="DH330" s="167"/>
      <c r="DI330" s="167"/>
      <c r="DJ330" s="167"/>
      <c r="DK330" s="167"/>
      <c r="DL330" s="167"/>
      <c r="DM330" s="167"/>
      <c r="DN330" s="167"/>
      <c r="DO330" s="167"/>
      <c r="DP330" s="167"/>
      <c r="DQ330" s="167"/>
      <c r="DR330" s="167"/>
      <c r="DS330" s="167"/>
      <c r="DT330" s="167"/>
      <c r="DU330" s="167"/>
      <c r="DV330" s="167"/>
      <c r="DW330" s="167"/>
      <c r="DX330" s="167"/>
      <c r="DY330" s="167"/>
      <c r="DZ330" s="167"/>
      <c r="EA330" s="167"/>
      <c r="EB330" s="167"/>
      <c r="EC330" s="167"/>
      <c r="ED330" s="167"/>
      <c r="EE330" s="167"/>
      <c r="EF330" s="167"/>
      <c r="EG330" s="167"/>
      <c r="EH330" s="167"/>
      <c r="EI330" s="167"/>
      <c r="EJ330" s="167"/>
      <c r="EK330" s="167"/>
      <c r="EL330" s="167"/>
      <c r="EM330" s="167"/>
      <c r="EN330" s="167"/>
      <c r="EO330" s="167"/>
      <c r="EP330" s="167"/>
      <c r="EQ330" s="167"/>
      <c r="ER330" s="167"/>
      <c r="ES330" s="167"/>
      <c r="ET330" s="167"/>
      <c r="EU330" s="167"/>
      <c r="EV330" s="167"/>
      <c r="EW330" s="167"/>
      <c r="EX330" s="167"/>
      <c r="EY330" s="167"/>
      <c r="EZ330" s="167"/>
      <c r="FA330" s="167"/>
      <c r="FB330" s="167"/>
      <c r="FC330" s="167"/>
      <c r="FD330" s="167"/>
      <c r="FE330" s="167"/>
      <c r="FF330" s="167"/>
      <c r="FG330" s="167"/>
      <c r="FH330" s="167"/>
      <c r="FI330" s="167"/>
      <c r="FJ330" s="167"/>
      <c r="FK330" s="167"/>
      <c r="FL330" s="167"/>
      <c r="FM330" s="167"/>
      <c r="FN330" s="167"/>
      <c r="FO330" s="167"/>
      <c r="FP330" s="167"/>
      <c r="FQ330" s="167"/>
      <c r="FR330" s="167"/>
      <c r="FS330" s="167"/>
      <c r="FT330" s="167"/>
      <c r="FU330" s="167"/>
      <c r="FV330" s="167"/>
      <c r="FW330" s="167"/>
      <c r="FX330" s="167"/>
      <c r="FY330" s="167"/>
      <c r="FZ330" s="167"/>
      <c r="GA330" s="167"/>
      <c r="GB330" s="167"/>
      <c r="GC330" s="167"/>
      <c r="GD330" s="167"/>
      <c r="GE330" s="167"/>
      <c r="GF330" s="167"/>
      <c r="GG330" s="167"/>
      <c r="GH330" s="167"/>
      <c r="GI330" s="167"/>
      <c r="GJ330" s="167"/>
      <c r="GK330" s="167"/>
      <c r="GL330" s="167"/>
      <c r="GM330" s="167"/>
      <c r="GN330" s="167"/>
      <c r="GO330" s="167"/>
      <c r="GP330" s="167"/>
      <c r="GQ330" s="167"/>
      <c r="GR330" s="167"/>
      <c r="GS330" s="167"/>
      <c r="GT330" s="167"/>
      <c r="GU330" s="167"/>
      <c r="GV330" s="167"/>
      <c r="GW330" s="167"/>
      <c r="GX330" s="167"/>
      <c r="GY330" s="167"/>
      <c r="GZ330" s="167"/>
      <c r="HA330" s="167"/>
      <c r="HB330" s="167"/>
      <c r="HC330" s="167"/>
      <c r="HD330" s="167"/>
      <c r="HE330" s="167"/>
      <c r="HF330" s="167"/>
      <c r="HG330" s="167"/>
      <c r="HH330" s="167"/>
      <c r="HI330" s="167"/>
      <c r="HJ330" s="167"/>
      <c r="HK330" s="167"/>
      <c r="HL330" s="167"/>
      <c r="HM330" s="167"/>
      <c r="HN330" s="167"/>
      <c r="HO330" s="167"/>
      <c r="HP330" s="167"/>
      <c r="HQ330" s="167"/>
      <c r="HR330" s="167"/>
      <c r="HS330" s="167"/>
      <c r="HT330" s="167"/>
      <c r="HU330" s="167"/>
      <c r="HV330" s="167"/>
      <c r="HW330" s="167"/>
      <c r="HX330" s="167"/>
      <c r="HY330" s="167"/>
      <c r="HZ330" s="167"/>
      <c r="IA330" s="167"/>
      <c r="IB330" s="167"/>
      <c r="IC330" s="167"/>
      <c r="ID330" s="167"/>
      <c r="IE330" s="167"/>
      <c r="IF330" s="167"/>
      <c r="IG330" s="167"/>
      <c r="IH330" s="167"/>
      <c r="II330" s="167"/>
      <c r="IJ330" s="167"/>
      <c r="IK330" s="167"/>
      <c r="IL330" s="167"/>
      <c r="IM330" s="167"/>
      <c r="IN330" s="167"/>
      <c r="IO330" s="167"/>
      <c r="IP330" s="167"/>
      <c r="IQ330" s="167"/>
      <c r="IR330" s="167"/>
      <c r="IS330" s="167"/>
      <c r="IT330" s="167"/>
    </row>
    <row r="331" spans="1:254" ht="25.5" x14ac:dyDescent="0.2">
      <c r="A331" s="185" t="s">
        <v>241</v>
      </c>
      <c r="B331" s="246">
        <v>510</v>
      </c>
      <c r="C331" s="186" t="s">
        <v>385</v>
      </c>
      <c r="D331" s="186" t="s">
        <v>331</v>
      </c>
      <c r="E331" s="186"/>
      <c r="F331" s="186"/>
      <c r="G331" s="188">
        <f>SUM(G332+G338+G341)</f>
        <v>6968.6600000000008</v>
      </c>
    </row>
    <row r="332" spans="1:254" s="199" customFormat="1" x14ac:dyDescent="0.2">
      <c r="A332" s="200" t="s">
        <v>211</v>
      </c>
      <c r="B332" s="260">
        <v>510</v>
      </c>
      <c r="C332" s="216" t="s">
        <v>385</v>
      </c>
      <c r="D332" s="216" t="s">
        <v>331</v>
      </c>
      <c r="E332" s="216"/>
      <c r="F332" s="216"/>
      <c r="G332" s="203">
        <f>SUM(G335+G333)</f>
        <v>2831.9100000000003</v>
      </c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7"/>
      <c r="BQ332" s="167"/>
      <c r="BR332" s="167"/>
      <c r="BS332" s="167"/>
      <c r="BT332" s="167"/>
      <c r="BU332" s="167"/>
      <c r="BV332" s="167"/>
      <c r="BW332" s="167"/>
      <c r="BX332" s="167"/>
      <c r="BY332" s="167"/>
      <c r="BZ332" s="167"/>
      <c r="CA332" s="167"/>
      <c r="CB332" s="167"/>
      <c r="CC332" s="167"/>
      <c r="CD332" s="167"/>
      <c r="CE332" s="167"/>
      <c r="CF332" s="167"/>
      <c r="CG332" s="167"/>
      <c r="CH332" s="167"/>
      <c r="CI332" s="167"/>
      <c r="CJ332" s="167"/>
      <c r="CK332" s="167"/>
      <c r="CL332" s="167"/>
      <c r="CM332" s="167"/>
      <c r="CN332" s="167"/>
      <c r="CO332" s="167"/>
      <c r="CP332" s="167"/>
      <c r="CQ332" s="167"/>
      <c r="CR332" s="167"/>
      <c r="CS332" s="167"/>
      <c r="CT332" s="167"/>
      <c r="CU332" s="167"/>
      <c r="CV332" s="167"/>
      <c r="CW332" s="167"/>
      <c r="CX332" s="167"/>
      <c r="CY332" s="167"/>
      <c r="CZ332" s="167"/>
      <c r="DA332" s="167"/>
      <c r="DB332" s="167"/>
      <c r="DC332" s="167"/>
      <c r="DD332" s="167"/>
      <c r="DE332" s="167"/>
      <c r="DF332" s="167"/>
      <c r="DG332" s="167"/>
      <c r="DH332" s="167"/>
      <c r="DI332" s="167"/>
      <c r="DJ332" s="167"/>
      <c r="DK332" s="167"/>
      <c r="DL332" s="167"/>
      <c r="DM332" s="167"/>
      <c r="DN332" s="167"/>
      <c r="DO332" s="167"/>
      <c r="DP332" s="167"/>
      <c r="DQ332" s="167"/>
      <c r="DR332" s="167"/>
      <c r="DS332" s="167"/>
      <c r="DT332" s="167"/>
      <c r="DU332" s="167"/>
      <c r="DV332" s="167"/>
      <c r="DW332" s="167"/>
      <c r="DX332" s="167"/>
      <c r="DY332" s="167"/>
      <c r="DZ332" s="167"/>
      <c r="EA332" s="167"/>
      <c r="EB332" s="167"/>
      <c r="EC332" s="167"/>
      <c r="ED332" s="167"/>
      <c r="EE332" s="167"/>
      <c r="EF332" s="167"/>
      <c r="EG332" s="167"/>
      <c r="EH332" s="167"/>
      <c r="EI332" s="167"/>
      <c r="EJ332" s="167"/>
      <c r="EK332" s="167"/>
      <c r="EL332" s="167"/>
      <c r="EM332" s="167"/>
      <c r="EN332" s="167"/>
      <c r="EO332" s="167"/>
      <c r="EP332" s="167"/>
      <c r="EQ332" s="167"/>
      <c r="ER332" s="167"/>
      <c r="ES332" s="167"/>
      <c r="ET332" s="167"/>
      <c r="EU332" s="167"/>
      <c r="EV332" s="167"/>
      <c r="EW332" s="167"/>
      <c r="EX332" s="167"/>
      <c r="EY332" s="167"/>
      <c r="EZ332" s="167"/>
      <c r="FA332" s="167"/>
      <c r="FB332" s="167"/>
      <c r="FC332" s="167"/>
      <c r="FD332" s="167"/>
      <c r="FE332" s="167"/>
      <c r="FF332" s="167"/>
      <c r="FG332" s="167"/>
      <c r="FH332" s="167"/>
      <c r="FI332" s="167"/>
      <c r="FJ332" s="167"/>
      <c r="FK332" s="167"/>
      <c r="FL332" s="167"/>
      <c r="FM332" s="167"/>
      <c r="FN332" s="167"/>
      <c r="FO332" s="167"/>
      <c r="FP332" s="167"/>
      <c r="FQ332" s="167"/>
      <c r="FR332" s="167"/>
      <c r="FS332" s="167"/>
      <c r="FT332" s="167"/>
      <c r="FU332" s="167"/>
      <c r="FV332" s="167"/>
      <c r="FW332" s="167"/>
      <c r="FX332" s="167"/>
      <c r="FY332" s="167"/>
      <c r="FZ332" s="167"/>
      <c r="GA332" s="167"/>
      <c r="GB332" s="167"/>
      <c r="GC332" s="167"/>
      <c r="GD332" s="167"/>
      <c r="GE332" s="167"/>
      <c r="GF332" s="167"/>
      <c r="GG332" s="167"/>
      <c r="GH332" s="167"/>
      <c r="GI332" s="167"/>
      <c r="GJ332" s="167"/>
      <c r="GK332" s="167"/>
      <c r="GL332" s="167"/>
      <c r="GM332" s="167"/>
      <c r="GN332" s="167"/>
      <c r="GO332" s="167"/>
      <c r="GP332" s="167"/>
      <c r="GQ332" s="167"/>
      <c r="GR332" s="167"/>
      <c r="GS332" s="167"/>
      <c r="GT332" s="167"/>
      <c r="GU332" s="167"/>
      <c r="GV332" s="167"/>
      <c r="GW332" s="167"/>
      <c r="GX332" s="167"/>
      <c r="GY332" s="167"/>
      <c r="GZ332" s="167"/>
      <c r="HA332" s="167"/>
      <c r="HB332" s="167"/>
      <c r="HC332" s="167"/>
      <c r="HD332" s="167"/>
      <c r="HE332" s="167"/>
      <c r="HF332" s="167"/>
      <c r="HG332" s="167"/>
      <c r="HH332" s="167"/>
      <c r="HI332" s="167"/>
      <c r="HJ332" s="167"/>
      <c r="HK332" s="167"/>
      <c r="HL332" s="167"/>
      <c r="HM332" s="167"/>
      <c r="HN332" s="167"/>
      <c r="HO332" s="167"/>
      <c r="HP332" s="167"/>
      <c r="HQ332" s="167"/>
      <c r="HR332" s="167"/>
      <c r="HS332" s="167"/>
      <c r="HT332" s="167"/>
      <c r="HU332" s="167"/>
      <c r="HV332" s="167"/>
      <c r="HW332" s="167"/>
      <c r="HX332" s="167"/>
      <c r="HY332" s="167"/>
      <c r="HZ332" s="167"/>
      <c r="IA332" s="167"/>
      <c r="IB332" s="167"/>
      <c r="IC332" s="167"/>
      <c r="ID332" s="167"/>
      <c r="IE332" s="167"/>
      <c r="IF332" s="167"/>
      <c r="IG332" s="167"/>
      <c r="IH332" s="167"/>
      <c r="II332" s="167"/>
      <c r="IJ332" s="167"/>
      <c r="IK332" s="167"/>
      <c r="IL332" s="167"/>
      <c r="IM332" s="167"/>
      <c r="IN332" s="167"/>
      <c r="IO332" s="167"/>
      <c r="IP332" s="167"/>
      <c r="IQ332" s="167"/>
      <c r="IR332" s="167"/>
      <c r="IS332" s="167"/>
      <c r="IT332" s="167"/>
    </row>
    <row r="333" spans="1:254" s="158" customFormat="1" ht="38.25" x14ac:dyDescent="0.2">
      <c r="A333" s="200" t="s">
        <v>420</v>
      </c>
      <c r="B333" s="253">
        <v>510</v>
      </c>
      <c r="C333" s="216" t="s">
        <v>385</v>
      </c>
      <c r="D333" s="216" t="s">
        <v>331</v>
      </c>
      <c r="E333" s="216" t="s">
        <v>421</v>
      </c>
      <c r="F333" s="216"/>
      <c r="G333" s="203">
        <f>SUM(G334)</f>
        <v>250</v>
      </c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1:254" ht="25.5" x14ac:dyDescent="0.2">
      <c r="A334" s="195" t="s">
        <v>477</v>
      </c>
      <c r="B334" s="252">
        <v>510</v>
      </c>
      <c r="C334" s="207" t="s">
        <v>385</v>
      </c>
      <c r="D334" s="207" t="s">
        <v>331</v>
      </c>
      <c r="E334" s="207" t="s">
        <v>421</v>
      </c>
      <c r="F334" s="197" t="s">
        <v>213</v>
      </c>
      <c r="G334" s="198">
        <v>250</v>
      </c>
    </row>
    <row r="335" spans="1:254" ht="38.25" x14ac:dyDescent="0.2">
      <c r="A335" s="272" t="s">
        <v>424</v>
      </c>
      <c r="B335" s="253">
        <v>510</v>
      </c>
      <c r="C335" s="216" t="s">
        <v>385</v>
      </c>
      <c r="D335" s="216" t="s">
        <v>331</v>
      </c>
      <c r="E335" s="216" t="s">
        <v>425</v>
      </c>
      <c r="F335" s="216"/>
      <c r="G335" s="203">
        <f>SUM(G336+G337)</f>
        <v>2581.9100000000003</v>
      </c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  <c r="AN335" s="158"/>
      <c r="AO335" s="158"/>
      <c r="AP335" s="158"/>
      <c r="AQ335" s="158"/>
      <c r="AR335" s="158"/>
      <c r="AS335" s="158"/>
      <c r="AT335" s="158"/>
      <c r="AU335" s="158"/>
      <c r="AV335" s="158"/>
      <c r="AW335" s="158"/>
      <c r="AX335" s="158"/>
      <c r="AY335" s="158"/>
      <c r="AZ335" s="158"/>
      <c r="BA335" s="158"/>
      <c r="BB335" s="158"/>
      <c r="BC335" s="158"/>
      <c r="BD335" s="158"/>
      <c r="BE335" s="158"/>
      <c r="BF335" s="158"/>
      <c r="BG335" s="158"/>
      <c r="BH335" s="158"/>
      <c r="BI335" s="158"/>
      <c r="BJ335" s="158"/>
      <c r="BK335" s="158"/>
      <c r="BL335" s="158"/>
      <c r="BM335" s="158"/>
      <c r="BN335" s="158"/>
      <c r="BO335" s="158"/>
      <c r="BP335" s="158"/>
      <c r="BQ335" s="158"/>
      <c r="BR335" s="158"/>
      <c r="BS335" s="158"/>
      <c r="BT335" s="158"/>
      <c r="BU335" s="158"/>
      <c r="BV335" s="158"/>
      <c r="BW335" s="158"/>
      <c r="BX335" s="158"/>
      <c r="BY335" s="158"/>
      <c r="BZ335" s="158"/>
      <c r="CA335" s="158"/>
      <c r="CB335" s="158"/>
      <c r="CC335" s="158"/>
      <c r="CD335" s="158"/>
      <c r="CE335" s="158"/>
      <c r="CF335" s="158"/>
      <c r="CG335" s="158"/>
      <c r="CH335" s="158"/>
      <c r="CI335" s="158"/>
      <c r="CJ335" s="158"/>
      <c r="CK335" s="158"/>
      <c r="CL335" s="158"/>
      <c r="CM335" s="158"/>
      <c r="CN335" s="158"/>
      <c r="CO335" s="158"/>
      <c r="CP335" s="158"/>
      <c r="CQ335" s="158"/>
      <c r="CR335" s="158"/>
      <c r="CS335" s="158"/>
      <c r="CT335" s="158"/>
      <c r="CU335" s="158"/>
      <c r="CV335" s="158"/>
      <c r="CW335" s="158"/>
      <c r="CX335" s="158"/>
      <c r="CY335" s="158"/>
      <c r="CZ335" s="158"/>
      <c r="DA335" s="158"/>
      <c r="DB335" s="158"/>
      <c r="DC335" s="158"/>
      <c r="DD335" s="158"/>
      <c r="DE335" s="158"/>
      <c r="DF335" s="158"/>
      <c r="DG335" s="158"/>
      <c r="DH335" s="158"/>
      <c r="DI335" s="158"/>
      <c r="DJ335" s="158"/>
      <c r="DK335" s="158"/>
      <c r="DL335" s="158"/>
      <c r="DM335" s="158"/>
      <c r="DN335" s="158"/>
      <c r="DO335" s="158"/>
      <c r="DP335" s="158"/>
      <c r="DQ335" s="158"/>
      <c r="DR335" s="158"/>
      <c r="DS335" s="158"/>
      <c r="DT335" s="158"/>
      <c r="DU335" s="158"/>
      <c r="DV335" s="158"/>
      <c r="DW335" s="158"/>
      <c r="DX335" s="158"/>
      <c r="DY335" s="158"/>
      <c r="DZ335" s="158"/>
      <c r="EA335" s="158"/>
      <c r="EB335" s="158"/>
      <c r="EC335" s="158"/>
      <c r="ED335" s="158"/>
      <c r="EE335" s="158"/>
      <c r="EF335" s="158"/>
      <c r="EG335" s="158"/>
      <c r="EH335" s="158"/>
      <c r="EI335" s="158"/>
      <c r="EJ335" s="158"/>
      <c r="EK335" s="158"/>
      <c r="EL335" s="158"/>
      <c r="EM335" s="158"/>
      <c r="EN335" s="158"/>
      <c r="EO335" s="158"/>
      <c r="EP335" s="158"/>
      <c r="EQ335" s="158"/>
      <c r="ER335" s="158"/>
      <c r="ES335" s="158"/>
      <c r="ET335" s="158"/>
      <c r="EU335" s="158"/>
      <c r="EV335" s="158"/>
      <c r="EW335" s="158"/>
      <c r="EX335" s="158"/>
      <c r="EY335" s="158"/>
      <c r="EZ335" s="158"/>
      <c r="FA335" s="158"/>
      <c r="FB335" s="158"/>
      <c r="FC335" s="158"/>
      <c r="FD335" s="158"/>
      <c r="FE335" s="158"/>
      <c r="FF335" s="158"/>
      <c r="FG335" s="158"/>
      <c r="FH335" s="158"/>
      <c r="FI335" s="158"/>
      <c r="FJ335" s="158"/>
      <c r="FK335" s="158"/>
      <c r="FL335" s="158"/>
      <c r="FM335" s="158"/>
      <c r="FN335" s="158"/>
      <c r="FO335" s="158"/>
      <c r="FP335" s="158"/>
      <c r="FQ335" s="158"/>
      <c r="FR335" s="158"/>
      <c r="FS335" s="158"/>
      <c r="FT335" s="158"/>
      <c r="FU335" s="158"/>
      <c r="FV335" s="158"/>
      <c r="FW335" s="158"/>
      <c r="FX335" s="158"/>
      <c r="FY335" s="158"/>
      <c r="FZ335" s="158"/>
      <c r="GA335" s="158"/>
      <c r="GB335" s="158"/>
      <c r="GC335" s="158"/>
      <c r="GD335" s="158"/>
      <c r="GE335" s="158"/>
      <c r="GF335" s="158"/>
      <c r="GG335" s="158"/>
      <c r="GH335" s="158"/>
      <c r="GI335" s="158"/>
      <c r="GJ335" s="158"/>
      <c r="GK335" s="158"/>
      <c r="GL335" s="158"/>
      <c r="GM335" s="158"/>
      <c r="GN335" s="158"/>
      <c r="GO335" s="158"/>
      <c r="GP335" s="158"/>
      <c r="GQ335" s="158"/>
      <c r="GR335" s="158"/>
      <c r="GS335" s="158"/>
      <c r="GT335" s="158"/>
      <c r="GU335" s="158"/>
      <c r="GV335" s="158"/>
      <c r="GW335" s="158"/>
      <c r="GX335" s="158"/>
      <c r="GY335" s="158"/>
      <c r="GZ335" s="158"/>
      <c r="HA335" s="158"/>
      <c r="HB335" s="158"/>
      <c r="HC335" s="158"/>
      <c r="HD335" s="158"/>
      <c r="HE335" s="158"/>
      <c r="HF335" s="158"/>
      <c r="HG335" s="158"/>
      <c r="HH335" s="158"/>
      <c r="HI335" s="158"/>
      <c r="HJ335" s="158"/>
      <c r="HK335" s="158"/>
      <c r="HL335" s="158"/>
      <c r="HM335" s="158"/>
      <c r="HN335" s="158"/>
      <c r="HO335" s="158"/>
      <c r="HP335" s="158"/>
      <c r="HQ335" s="158"/>
      <c r="HR335" s="158"/>
      <c r="HS335" s="158"/>
      <c r="HT335" s="158"/>
      <c r="HU335" s="158"/>
      <c r="HV335" s="158"/>
      <c r="HW335" s="158"/>
      <c r="HX335" s="158"/>
      <c r="HY335" s="158"/>
      <c r="HZ335" s="158"/>
      <c r="IA335" s="158"/>
      <c r="IB335" s="158"/>
      <c r="IC335" s="158"/>
      <c r="ID335" s="158"/>
      <c r="IE335" s="158"/>
      <c r="IF335" s="158"/>
      <c r="IG335" s="158"/>
      <c r="IH335" s="158"/>
      <c r="II335" s="158"/>
      <c r="IJ335" s="158"/>
      <c r="IK335" s="158"/>
      <c r="IL335" s="158"/>
      <c r="IM335" s="158"/>
      <c r="IN335" s="158"/>
      <c r="IO335" s="158"/>
      <c r="IP335" s="158"/>
      <c r="IQ335" s="158"/>
      <c r="IR335" s="158"/>
      <c r="IS335" s="158"/>
      <c r="IT335" s="158"/>
    </row>
    <row r="336" spans="1:254" ht="51" x14ac:dyDescent="0.2">
      <c r="A336" s="195" t="s">
        <v>476</v>
      </c>
      <c r="B336" s="252">
        <v>510</v>
      </c>
      <c r="C336" s="207" t="s">
        <v>385</v>
      </c>
      <c r="D336" s="207" t="s">
        <v>331</v>
      </c>
      <c r="E336" s="207" t="s">
        <v>425</v>
      </c>
      <c r="F336" s="197" t="s">
        <v>207</v>
      </c>
      <c r="G336" s="198">
        <v>2573.34</v>
      </c>
    </row>
    <row r="337" spans="1:254" ht="25.5" x14ac:dyDescent="0.2">
      <c r="A337" s="195" t="s">
        <v>477</v>
      </c>
      <c r="B337" s="252">
        <v>510</v>
      </c>
      <c r="C337" s="207" t="s">
        <v>385</v>
      </c>
      <c r="D337" s="207" t="s">
        <v>331</v>
      </c>
      <c r="E337" s="207" t="s">
        <v>425</v>
      </c>
      <c r="F337" s="197" t="s">
        <v>213</v>
      </c>
      <c r="G337" s="198">
        <v>8.57</v>
      </c>
    </row>
    <row r="338" spans="1:254" ht="25.5" x14ac:dyDescent="0.2">
      <c r="A338" s="200" t="s">
        <v>525</v>
      </c>
      <c r="B338" s="253">
        <v>510</v>
      </c>
      <c r="C338" s="216" t="s">
        <v>385</v>
      </c>
      <c r="D338" s="216" t="s">
        <v>331</v>
      </c>
      <c r="E338" s="216" t="s">
        <v>427</v>
      </c>
      <c r="F338" s="216"/>
      <c r="G338" s="203">
        <f>SUM(G339+G340)</f>
        <v>1300.4100000000001</v>
      </c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  <c r="AN338" s="158"/>
      <c r="AO338" s="158"/>
      <c r="AP338" s="158"/>
      <c r="AQ338" s="158"/>
      <c r="AR338" s="158"/>
      <c r="AS338" s="158"/>
      <c r="AT338" s="158"/>
      <c r="AU338" s="158"/>
      <c r="AV338" s="158"/>
      <c r="AW338" s="158"/>
      <c r="AX338" s="158"/>
      <c r="AY338" s="158"/>
      <c r="AZ338" s="158"/>
      <c r="BA338" s="158"/>
      <c r="BB338" s="158"/>
      <c r="BC338" s="158"/>
      <c r="BD338" s="158"/>
      <c r="BE338" s="158"/>
      <c r="BF338" s="158"/>
      <c r="BG338" s="158"/>
      <c r="BH338" s="158"/>
      <c r="BI338" s="158"/>
      <c r="BJ338" s="158"/>
      <c r="BK338" s="158"/>
      <c r="BL338" s="158"/>
      <c r="BM338" s="158"/>
      <c r="BN338" s="158"/>
      <c r="BO338" s="158"/>
      <c r="BP338" s="158"/>
      <c r="BQ338" s="158"/>
      <c r="BR338" s="158"/>
      <c r="BS338" s="158"/>
      <c r="BT338" s="158"/>
      <c r="BU338" s="158"/>
      <c r="BV338" s="158"/>
      <c r="BW338" s="158"/>
      <c r="BX338" s="158"/>
      <c r="BY338" s="158"/>
      <c r="BZ338" s="158"/>
      <c r="CA338" s="158"/>
      <c r="CB338" s="158"/>
      <c r="CC338" s="158"/>
      <c r="CD338" s="158"/>
      <c r="CE338" s="158"/>
      <c r="CF338" s="158"/>
      <c r="CG338" s="158"/>
      <c r="CH338" s="158"/>
      <c r="CI338" s="158"/>
      <c r="CJ338" s="158"/>
      <c r="CK338" s="158"/>
      <c r="CL338" s="158"/>
      <c r="CM338" s="158"/>
      <c r="CN338" s="158"/>
      <c r="CO338" s="158"/>
      <c r="CP338" s="158"/>
      <c r="CQ338" s="158"/>
      <c r="CR338" s="158"/>
      <c r="CS338" s="158"/>
      <c r="CT338" s="158"/>
      <c r="CU338" s="158"/>
      <c r="CV338" s="158"/>
      <c r="CW338" s="158"/>
      <c r="CX338" s="158"/>
      <c r="CY338" s="158"/>
      <c r="CZ338" s="158"/>
      <c r="DA338" s="158"/>
      <c r="DB338" s="158"/>
      <c r="DC338" s="158"/>
      <c r="DD338" s="158"/>
      <c r="DE338" s="158"/>
      <c r="DF338" s="158"/>
      <c r="DG338" s="158"/>
      <c r="DH338" s="158"/>
      <c r="DI338" s="158"/>
      <c r="DJ338" s="158"/>
      <c r="DK338" s="158"/>
      <c r="DL338" s="158"/>
      <c r="DM338" s="158"/>
      <c r="DN338" s="158"/>
      <c r="DO338" s="158"/>
      <c r="DP338" s="158"/>
      <c r="DQ338" s="158"/>
      <c r="DR338" s="158"/>
      <c r="DS338" s="158"/>
      <c r="DT338" s="158"/>
      <c r="DU338" s="158"/>
      <c r="DV338" s="158"/>
      <c r="DW338" s="158"/>
      <c r="DX338" s="158"/>
      <c r="DY338" s="158"/>
      <c r="DZ338" s="158"/>
      <c r="EA338" s="158"/>
      <c r="EB338" s="158"/>
      <c r="EC338" s="158"/>
      <c r="ED338" s="158"/>
      <c r="EE338" s="158"/>
      <c r="EF338" s="158"/>
      <c r="EG338" s="158"/>
      <c r="EH338" s="158"/>
      <c r="EI338" s="158"/>
      <c r="EJ338" s="158"/>
      <c r="EK338" s="158"/>
      <c r="EL338" s="158"/>
      <c r="EM338" s="158"/>
      <c r="EN338" s="158"/>
      <c r="EO338" s="158"/>
      <c r="EP338" s="158"/>
      <c r="EQ338" s="158"/>
      <c r="ER338" s="158"/>
      <c r="ES338" s="158"/>
      <c r="ET338" s="158"/>
      <c r="EU338" s="158"/>
      <c r="EV338" s="158"/>
      <c r="EW338" s="158"/>
      <c r="EX338" s="158"/>
      <c r="EY338" s="158"/>
      <c r="EZ338" s="158"/>
      <c r="FA338" s="158"/>
      <c r="FB338" s="158"/>
      <c r="FC338" s="158"/>
      <c r="FD338" s="158"/>
      <c r="FE338" s="158"/>
      <c r="FF338" s="158"/>
      <c r="FG338" s="158"/>
      <c r="FH338" s="158"/>
      <c r="FI338" s="158"/>
      <c r="FJ338" s="158"/>
      <c r="FK338" s="158"/>
      <c r="FL338" s="158"/>
      <c r="FM338" s="158"/>
      <c r="FN338" s="158"/>
      <c r="FO338" s="158"/>
      <c r="FP338" s="158"/>
      <c r="FQ338" s="158"/>
      <c r="FR338" s="158"/>
      <c r="FS338" s="158"/>
      <c r="FT338" s="158"/>
      <c r="FU338" s="158"/>
      <c r="FV338" s="158"/>
      <c r="FW338" s="158"/>
      <c r="FX338" s="158"/>
      <c r="FY338" s="158"/>
      <c r="FZ338" s="158"/>
      <c r="GA338" s="158"/>
      <c r="GB338" s="158"/>
      <c r="GC338" s="158"/>
      <c r="GD338" s="158"/>
      <c r="GE338" s="158"/>
      <c r="GF338" s="158"/>
      <c r="GG338" s="158"/>
      <c r="GH338" s="158"/>
      <c r="GI338" s="158"/>
      <c r="GJ338" s="158"/>
      <c r="GK338" s="158"/>
      <c r="GL338" s="158"/>
      <c r="GM338" s="158"/>
      <c r="GN338" s="158"/>
      <c r="GO338" s="158"/>
      <c r="GP338" s="158"/>
      <c r="GQ338" s="158"/>
      <c r="GR338" s="158"/>
      <c r="GS338" s="158"/>
      <c r="GT338" s="158"/>
      <c r="GU338" s="158"/>
      <c r="GV338" s="158"/>
      <c r="GW338" s="158"/>
      <c r="GX338" s="158"/>
      <c r="GY338" s="158"/>
      <c r="GZ338" s="158"/>
      <c r="HA338" s="158"/>
      <c r="HB338" s="158"/>
      <c r="HC338" s="158"/>
      <c r="HD338" s="158"/>
      <c r="HE338" s="158"/>
      <c r="HF338" s="158"/>
      <c r="HG338" s="158"/>
      <c r="HH338" s="158"/>
      <c r="HI338" s="158"/>
      <c r="HJ338" s="158"/>
      <c r="HK338" s="158"/>
      <c r="HL338" s="158"/>
      <c r="HM338" s="158"/>
      <c r="HN338" s="158"/>
      <c r="HO338" s="158"/>
      <c r="HP338" s="158"/>
      <c r="HQ338" s="158"/>
      <c r="HR338" s="158"/>
      <c r="HS338" s="158"/>
      <c r="HT338" s="158"/>
      <c r="HU338" s="158"/>
      <c r="HV338" s="158"/>
      <c r="HW338" s="158"/>
      <c r="HX338" s="158"/>
      <c r="HY338" s="158"/>
      <c r="HZ338" s="158"/>
      <c r="IA338" s="158"/>
      <c r="IB338" s="158"/>
      <c r="IC338" s="158"/>
      <c r="ID338" s="158"/>
      <c r="IE338" s="158"/>
      <c r="IF338" s="158"/>
      <c r="IG338" s="158"/>
      <c r="IH338" s="158"/>
      <c r="II338" s="158"/>
      <c r="IJ338" s="158"/>
      <c r="IK338" s="158"/>
      <c r="IL338" s="158"/>
      <c r="IM338" s="158"/>
      <c r="IN338" s="158"/>
      <c r="IO338" s="158"/>
      <c r="IP338" s="158"/>
      <c r="IQ338" s="158"/>
      <c r="IR338" s="158"/>
      <c r="IS338" s="158"/>
      <c r="IT338" s="158"/>
    </row>
    <row r="339" spans="1:254" ht="51" x14ac:dyDescent="0.2">
      <c r="A339" s="195" t="s">
        <v>476</v>
      </c>
      <c r="B339" s="260">
        <v>510</v>
      </c>
      <c r="C339" s="216" t="s">
        <v>385</v>
      </c>
      <c r="D339" s="216" t="s">
        <v>331</v>
      </c>
      <c r="E339" s="207" t="s">
        <v>427</v>
      </c>
      <c r="F339" s="202" t="s">
        <v>207</v>
      </c>
      <c r="G339" s="203">
        <v>1129.96</v>
      </c>
    </row>
    <row r="340" spans="1:254" ht="25.5" x14ac:dyDescent="0.2">
      <c r="A340" s="195" t="s">
        <v>477</v>
      </c>
      <c r="B340" s="260">
        <v>510</v>
      </c>
      <c r="C340" s="216" t="s">
        <v>385</v>
      </c>
      <c r="D340" s="216" t="s">
        <v>331</v>
      </c>
      <c r="E340" s="207" t="s">
        <v>427</v>
      </c>
      <c r="F340" s="202" t="s">
        <v>213</v>
      </c>
      <c r="G340" s="203">
        <v>170.45</v>
      </c>
    </row>
    <row r="341" spans="1:254" ht="32.25" customHeight="1" x14ac:dyDescent="0.25">
      <c r="A341" s="190" t="s">
        <v>203</v>
      </c>
      <c r="B341" s="220" t="s">
        <v>475</v>
      </c>
      <c r="C341" s="192" t="s">
        <v>385</v>
      </c>
      <c r="D341" s="192" t="s">
        <v>331</v>
      </c>
      <c r="E341" s="192" t="s">
        <v>423</v>
      </c>
      <c r="F341" s="192"/>
      <c r="G341" s="193">
        <f>SUM(G342)</f>
        <v>2836.34</v>
      </c>
    </row>
    <row r="342" spans="1:254" ht="38.25" x14ac:dyDescent="0.2">
      <c r="A342" s="222" t="s">
        <v>422</v>
      </c>
      <c r="B342" s="197" t="s">
        <v>475</v>
      </c>
      <c r="C342" s="207" t="s">
        <v>385</v>
      </c>
      <c r="D342" s="207" t="s">
        <v>331</v>
      </c>
      <c r="E342" s="207" t="s">
        <v>423</v>
      </c>
      <c r="F342" s="207"/>
      <c r="G342" s="198">
        <f>SUM(G343+G344)</f>
        <v>2836.34</v>
      </c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  <c r="AO342" s="199"/>
      <c r="AP342" s="199"/>
      <c r="AQ342" s="199"/>
      <c r="AR342" s="199"/>
      <c r="AS342" s="199"/>
      <c r="AT342" s="199"/>
      <c r="AU342" s="199"/>
      <c r="AV342" s="199"/>
      <c r="AW342" s="199"/>
      <c r="AX342" s="199"/>
      <c r="AY342" s="199"/>
      <c r="AZ342" s="199"/>
      <c r="BA342" s="199"/>
      <c r="BB342" s="199"/>
      <c r="BC342" s="199"/>
      <c r="BD342" s="199"/>
      <c r="BE342" s="199"/>
      <c r="BF342" s="199"/>
      <c r="BG342" s="199"/>
      <c r="BH342" s="199"/>
      <c r="BI342" s="199"/>
      <c r="BJ342" s="199"/>
      <c r="BK342" s="199"/>
      <c r="BL342" s="199"/>
      <c r="BM342" s="199"/>
      <c r="BN342" s="199"/>
      <c r="BO342" s="199"/>
      <c r="BP342" s="199"/>
      <c r="BQ342" s="199"/>
      <c r="BR342" s="199"/>
      <c r="BS342" s="199"/>
      <c r="BT342" s="199"/>
      <c r="BU342" s="199"/>
      <c r="BV342" s="199"/>
      <c r="BW342" s="199"/>
      <c r="BX342" s="199"/>
      <c r="BY342" s="199"/>
      <c r="BZ342" s="199"/>
      <c r="CA342" s="199"/>
      <c r="CB342" s="199"/>
      <c r="CC342" s="199"/>
      <c r="CD342" s="199"/>
      <c r="CE342" s="199"/>
      <c r="CF342" s="199"/>
      <c r="CG342" s="199"/>
      <c r="CH342" s="199"/>
      <c r="CI342" s="199"/>
      <c r="CJ342" s="199"/>
      <c r="CK342" s="199"/>
      <c r="CL342" s="199"/>
      <c r="CM342" s="199"/>
      <c r="CN342" s="199"/>
      <c r="CO342" s="199"/>
      <c r="CP342" s="199"/>
      <c r="CQ342" s="199"/>
      <c r="CR342" s="199"/>
      <c r="CS342" s="199"/>
      <c r="CT342" s="199"/>
      <c r="CU342" s="199"/>
      <c r="CV342" s="199"/>
      <c r="CW342" s="199"/>
      <c r="CX342" s="199"/>
      <c r="CY342" s="199"/>
      <c r="CZ342" s="199"/>
      <c r="DA342" s="199"/>
      <c r="DB342" s="199"/>
      <c r="DC342" s="199"/>
      <c r="DD342" s="199"/>
      <c r="DE342" s="199"/>
      <c r="DF342" s="199"/>
      <c r="DG342" s="199"/>
      <c r="DH342" s="199"/>
      <c r="DI342" s="199"/>
      <c r="DJ342" s="199"/>
      <c r="DK342" s="199"/>
      <c r="DL342" s="199"/>
      <c r="DM342" s="199"/>
      <c r="DN342" s="199"/>
      <c r="DO342" s="199"/>
      <c r="DP342" s="199"/>
      <c r="DQ342" s="199"/>
      <c r="DR342" s="199"/>
      <c r="DS342" s="199"/>
      <c r="DT342" s="199"/>
      <c r="DU342" s="199"/>
      <c r="DV342" s="199"/>
      <c r="DW342" s="199"/>
      <c r="DX342" s="199"/>
      <c r="DY342" s="199"/>
      <c r="DZ342" s="199"/>
      <c r="EA342" s="199"/>
      <c r="EB342" s="199"/>
      <c r="EC342" s="199"/>
      <c r="ED342" s="199"/>
      <c r="EE342" s="199"/>
      <c r="EF342" s="199"/>
      <c r="EG342" s="199"/>
      <c r="EH342" s="199"/>
      <c r="EI342" s="199"/>
      <c r="EJ342" s="199"/>
      <c r="EK342" s="199"/>
      <c r="EL342" s="199"/>
      <c r="EM342" s="199"/>
      <c r="EN342" s="199"/>
      <c r="EO342" s="199"/>
      <c r="EP342" s="199"/>
      <c r="EQ342" s="199"/>
      <c r="ER342" s="199"/>
      <c r="ES342" s="199"/>
      <c r="ET342" s="199"/>
      <c r="EU342" s="199"/>
      <c r="EV342" s="199"/>
      <c r="EW342" s="199"/>
      <c r="EX342" s="199"/>
      <c r="EY342" s="199"/>
      <c r="EZ342" s="199"/>
      <c r="FA342" s="199"/>
      <c r="FB342" s="199"/>
      <c r="FC342" s="199"/>
      <c r="FD342" s="199"/>
      <c r="FE342" s="199"/>
      <c r="FF342" s="199"/>
      <c r="FG342" s="199"/>
      <c r="FH342" s="199"/>
      <c r="FI342" s="199"/>
      <c r="FJ342" s="199"/>
      <c r="FK342" s="199"/>
      <c r="FL342" s="199"/>
      <c r="FM342" s="199"/>
      <c r="FN342" s="199"/>
      <c r="FO342" s="199"/>
      <c r="FP342" s="199"/>
      <c r="FQ342" s="199"/>
      <c r="FR342" s="199"/>
      <c r="FS342" s="199"/>
      <c r="FT342" s="199"/>
      <c r="FU342" s="199"/>
      <c r="FV342" s="199"/>
      <c r="FW342" s="199"/>
      <c r="FX342" s="199"/>
      <c r="FY342" s="199"/>
      <c r="FZ342" s="199"/>
      <c r="GA342" s="199"/>
      <c r="GB342" s="199"/>
      <c r="GC342" s="199"/>
      <c r="GD342" s="199"/>
      <c r="GE342" s="199"/>
      <c r="GF342" s="199"/>
      <c r="GG342" s="199"/>
      <c r="GH342" s="199"/>
      <c r="GI342" s="199"/>
      <c r="GJ342" s="199"/>
      <c r="GK342" s="199"/>
      <c r="GL342" s="199"/>
      <c r="GM342" s="199"/>
      <c r="GN342" s="199"/>
      <c r="GO342" s="199"/>
      <c r="GP342" s="199"/>
      <c r="GQ342" s="199"/>
      <c r="GR342" s="199"/>
      <c r="GS342" s="199"/>
      <c r="GT342" s="199"/>
      <c r="GU342" s="199"/>
      <c r="GV342" s="199"/>
      <c r="GW342" s="199"/>
      <c r="GX342" s="199"/>
      <c r="GY342" s="199"/>
      <c r="GZ342" s="199"/>
      <c r="HA342" s="199"/>
      <c r="HB342" s="199"/>
      <c r="HC342" s="199"/>
      <c r="HD342" s="199"/>
      <c r="HE342" s="199"/>
      <c r="HF342" s="199"/>
      <c r="HG342" s="199"/>
      <c r="HH342" s="199"/>
      <c r="HI342" s="199"/>
      <c r="HJ342" s="199"/>
      <c r="HK342" s="199"/>
      <c r="HL342" s="199"/>
      <c r="HM342" s="199"/>
      <c r="HN342" s="199"/>
      <c r="HO342" s="199"/>
      <c r="HP342" s="199"/>
      <c r="HQ342" s="199"/>
      <c r="HR342" s="199"/>
      <c r="HS342" s="199"/>
      <c r="HT342" s="199"/>
      <c r="HU342" s="199"/>
      <c r="HV342" s="199"/>
      <c r="HW342" s="199"/>
      <c r="HX342" s="199"/>
      <c r="HY342" s="199"/>
      <c r="HZ342" s="199"/>
      <c r="IA342" s="199"/>
      <c r="IB342" s="199"/>
      <c r="IC342" s="199"/>
      <c r="ID342" s="199"/>
      <c r="IE342" s="199"/>
      <c r="IF342" s="199"/>
      <c r="IG342" s="199"/>
      <c r="IH342" s="199"/>
      <c r="II342" s="199"/>
      <c r="IJ342" s="199"/>
      <c r="IK342" s="199"/>
      <c r="IL342" s="199"/>
      <c r="IM342" s="199"/>
      <c r="IN342" s="199"/>
      <c r="IO342" s="199"/>
      <c r="IP342" s="199"/>
      <c r="IQ342" s="199"/>
      <c r="IR342" s="199"/>
      <c r="IS342" s="199"/>
      <c r="IT342" s="199"/>
    </row>
    <row r="343" spans="1:254" ht="51" x14ac:dyDescent="0.2">
      <c r="A343" s="195" t="s">
        <v>476</v>
      </c>
      <c r="B343" s="197" t="s">
        <v>475</v>
      </c>
      <c r="C343" s="197" t="s">
        <v>385</v>
      </c>
      <c r="D343" s="197" t="s">
        <v>331</v>
      </c>
      <c r="E343" s="207" t="s">
        <v>423</v>
      </c>
      <c r="F343" s="197" t="s">
        <v>207</v>
      </c>
      <c r="G343" s="198">
        <v>2537.8000000000002</v>
      </c>
    </row>
    <row r="344" spans="1:254" ht="25.5" x14ac:dyDescent="0.2">
      <c r="A344" s="195" t="s">
        <v>477</v>
      </c>
      <c r="B344" s="197" t="s">
        <v>475</v>
      </c>
      <c r="C344" s="197" t="s">
        <v>385</v>
      </c>
      <c r="D344" s="197" t="s">
        <v>331</v>
      </c>
      <c r="E344" s="207" t="s">
        <v>423</v>
      </c>
      <c r="F344" s="197" t="s">
        <v>213</v>
      </c>
      <c r="G344" s="198">
        <v>298.54000000000002</v>
      </c>
    </row>
    <row r="345" spans="1:254" ht="71.25" x14ac:dyDescent="0.2">
      <c r="A345" s="273" t="s">
        <v>526</v>
      </c>
      <c r="B345" s="274">
        <v>510</v>
      </c>
      <c r="C345" s="275"/>
      <c r="D345" s="275"/>
      <c r="E345" s="275"/>
      <c r="F345" s="211"/>
      <c r="G345" s="184">
        <f>SUM(G346)</f>
        <v>11348</v>
      </c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217"/>
      <c r="BP345" s="217"/>
      <c r="BQ345" s="217"/>
      <c r="BR345" s="217"/>
      <c r="BS345" s="217"/>
      <c r="BT345" s="217"/>
      <c r="BU345" s="217"/>
      <c r="BV345" s="217"/>
      <c r="BW345" s="217"/>
      <c r="BX345" s="217"/>
      <c r="BY345" s="217"/>
      <c r="BZ345" s="217"/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7"/>
      <c r="CM345" s="217"/>
      <c r="CN345" s="217"/>
      <c r="CO345" s="217"/>
      <c r="CP345" s="217"/>
      <c r="CQ345" s="217"/>
      <c r="CR345" s="217"/>
      <c r="CS345" s="217"/>
      <c r="CT345" s="217"/>
      <c r="CU345" s="217"/>
      <c r="CV345" s="217"/>
      <c r="CW345" s="217"/>
      <c r="CX345" s="217"/>
      <c r="CY345" s="217"/>
      <c r="CZ345" s="217"/>
      <c r="DA345" s="217"/>
      <c r="DB345" s="217"/>
      <c r="DC345" s="217"/>
      <c r="DD345" s="217"/>
      <c r="DE345" s="217"/>
      <c r="DF345" s="217"/>
      <c r="DG345" s="217"/>
      <c r="DH345" s="217"/>
      <c r="DI345" s="217"/>
      <c r="DJ345" s="217"/>
      <c r="DK345" s="217"/>
      <c r="DL345" s="217"/>
      <c r="DM345" s="217"/>
      <c r="DN345" s="217"/>
      <c r="DO345" s="217"/>
      <c r="DP345" s="217"/>
      <c r="DQ345" s="217"/>
      <c r="DR345" s="217"/>
      <c r="DS345" s="217"/>
      <c r="DT345" s="217"/>
      <c r="DU345" s="217"/>
      <c r="DV345" s="217"/>
      <c r="DW345" s="217"/>
      <c r="DX345" s="217"/>
      <c r="DY345" s="217"/>
      <c r="DZ345" s="217"/>
      <c r="EA345" s="217"/>
      <c r="EB345" s="217"/>
      <c r="EC345" s="217"/>
      <c r="ED345" s="217"/>
      <c r="EE345" s="217"/>
      <c r="EF345" s="217"/>
      <c r="EG345" s="217"/>
      <c r="EH345" s="217"/>
      <c r="EI345" s="217"/>
      <c r="EJ345" s="217"/>
      <c r="EK345" s="217"/>
      <c r="EL345" s="217"/>
      <c r="EM345" s="217"/>
      <c r="EN345" s="217"/>
      <c r="EO345" s="217"/>
      <c r="EP345" s="217"/>
      <c r="EQ345" s="217"/>
      <c r="ER345" s="217"/>
      <c r="ES345" s="217"/>
      <c r="ET345" s="217"/>
      <c r="EU345" s="217"/>
      <c r="EV345" s="217"/>
      <c r="EW345" s="217"/>
      <c r="EX345" s="217"/>
      <c r="EY345" s="217"/>
      <c r="EZ345" s="217"/>
      <c r="FA345" s="217"/>
      <c r="FB345" s="217"/>
      <c r="FC345" s="217"/>
      <c r="FD345" s="217"/>
      <c r="FE345" s="217"/>
      <c r="FF345" s="217"/>
      <c r="FG345" s="217"/>
      <c r="FH345" s="217"/>
      <c r="FI345" s="217"/>
      <c r="FJ345" s="217"/>
      <c r="FK345" s="217"/>
      <c r="FL345" s="217"/>
      <c r="FM345" s="217"/>
      <c r="FN345" s="217"/>
      <c r="FO345" s="217"/>
      <c r="FP345" s="217"/>
      <c r="FQ345" s="217"/>
      <c r="FR345" s="217"/>
      <c r="FS345" s="217"/>
      <c r="FT345" s="217"/>
      <c r="FU345" s="217"/>
      <c r="FV345" s="217"/>
      <c r="FW345" s="217"/>
      <c r="FX345" s="217"/>
      <c r="FY345" s="217"/>
      <c r="FZ345" s="217"/>
      <c r="GA345" s="217"/>
      <c r="GB345" s="217"/>
      <c r="GC345" s="217"/>
      <c r="GD345" s="217"/>
      <c r="GE345" s="217"/>
      <c r="GF345" s="217"/>
      <c r="GG345" s="217"/>
      <c r="GH345" s="217"/>
      <c r="GI345" s="217"/>
      <c r="GJ345" s="217"/>
      <c r="GK345" s="217"/>
      <c r="GL345" s="217"/>
      <c r="GM345" s="217"/>
      <c r="GN345" s="217"/>
      <c r="GO345" s="217"/>
      <c r="GP345" s="217"/>
      <c r="GQ345" s="217"/>
      <c r="GR345" s="217"/>
      <c r="GS345" s="217"/>
      <c r="GT345" s="217"/>
      <c r="GU345" s="217"/>
      <c r="GV345" s="217"/>
      <c r="GW345" s="217"/>
      <c r="GX345" s="217"/>
      <c r="GY345" s="217"/>
      <c r="GZ345" s="217"/>
      <c r="HA345" s="217"/>
      <c r="HB345" s="217"/>
      <c r="HC345" s="217"/>
      <c r="HD345" s="217"/>
      <c r="HE345" s="217"/>
      <c r="HF345" s="217"/>
      <c r="HG345" s="217"/>
      <c r="HH345" s="217"/>
      <c r="HI345" s="217"/>
      <c r="HJ345" s="217"/>
      <c r="HK345" s="217"/>
      <c r="HL345" s="217"/>
      <c r="HM345" s="217"/>
      <c r="HN345" s="217"/>
      <c r="HO345" s="217"/>
      <c r="HP345" s="217"/>
      <c r="HQ345" s="217"/>
      <c r="HR345" s="217"/>
      <c r="HS345" s="217"/>
      <c r="HT345" s="217"/>
      <c r="HU345" s="217"/>
      <c r="HV345" s="217"/>
      <c r="HW345" s="217"/>
      <c r="HX345" s="217"/>
      <c r="HY345" s="217"/>
      <c r="HZ345" s="217"/>
      <c r="IA345" s="217"/>
      <c r="IB345" s="217"/>
      <c r="IC345" s="217"/>
      <c r="ID345" s="217"/>
      <c r="IE345" s="217"/>
      <c r="IF345" s="217"/>
      <c r="IG345" s="217"/>
      <c r="IH345" s="217"/>
      <c r="II345" s="217"/>
      <c r="IJ345" s="217"/>
      <c r="IK345" s="217"/>
      <c r="IL345" s="217"/>
      <c r="IM345" s="217"/>
      <c r="IN345" s="217"/>
      <c r="IO345" s="217"/>
      <c r="IP345" s="217"/>
      <c r="IQ345" s="217"/>
      <c r="IR345" s="217"/>
      <c r="IS345" s="217"/>
      <c r="IT345" s="217"/>
    </row>
    <row r="346" spans="1:254" ht="39" customHeight="1" x14ac:dyDescent="0.2">
      <c r="A346" s="276" t="s">
        <v>253</v>
      </c>
      <c r="B346" s="252">
        <v>510</v>
      </c>
      <c r="C346" s="277" t="s">
        <v>200</v>
      </c>
      <c r="D346" s="207" t="s">
        <v>236</v>
      </c>
      <c r="E346" s="207"/>
      <c r="F346" s="278"/>
      <c r="G346" s="198">
        <f>SUM(G350+G351+G347+G352)</f>
        <v>11348</v>
      </c>
    </row>
    <row r="347" spans="1:254" ht="25.5" x14ac:dyDescent="0.2">
      <c r="A347" s="279" t="s">
        <v>254</v>
      </c>
      <c r="B347" s="280">
        <v>510</v>
      </c>
      <c r="C347" s="281" t="s">
        <v>200</v>
      </c>
      <c r="D347" s="216" t="s">
        <v>236</v>
      </c>
      <c r="E347" s="216" t="s">
        <v>255</v>
      </c>
      <c r="F347" s="282"/>
      <c r="G347" s="283">
        <f>SUM(G348)</f>
        <v>5674</v>
      </c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  <c r="AN347" s="158"/>
      <c r="AO347" s="158"/>
      <c r="AP347" s="158"/>
      <c r="AQ347" s="158"/>
      <c r="AR347" s="158"/>
      <c r="AS347" s="158"/>
      <c r="AT347" s="158"/>
      <c r="AU347" s="158"/>
      <c r="AV347" s="158"/>
      <c r="AW347" s="158"/>
      <c r="AX347" s="158"/>
      <c r="AY347" s="158"/>
      <c r="AZ347" s="158"/>
      <c r="BA347" s="158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  <c r="BV347" s="158"/>
      <c r="BW347" s="158"/>
      <c r="BX347" s="158"/>
      <c r="BY347" s="158"/>
      <c r="BZ347" s="158"/>
      <c r="CA347" s="158"/>
      <c r="CB347" s="158"/>
      <c r="CC347" s="158"/>
      <c r="CD347" s="158"/>
      <c r="CE347" s="158"/>
      <c r="CF347" s="158"/>
      <c r="CG347" s="158"/>
      <c r="CH347" s="158"/>
      <c r="CI347" s="158"/>
      <c r="CJ347" s="158"/>
      <c r="CK347" s="158"/>
      <c r="CL347" s="158"/>
      <c r="CM347" s="158"/>
      <c r="CN347" s="158"/>
      <c r="CO347" s="158"/>
      <c r="CP347" s="158"/>
      <c r="CQ347" s="158"/>
      <c r="CR347" s="158"/>
      <c r="CS347" s="158"/>
      <c r="CT347" s="158"/>
      <c r="CU347" s="158"/>
      <c r="CV347" s="158"/>
      <c r="CW347" s="158"/>
      <c r="CX347" s="158"/>
      <c r="CY347" s="158"/>
      <c r="CZ347" s="158"/>
      <c r="DA347" s="158"/>
      <c r="DB347" s="158"/>
      <c r="DC347" s="158"/>
      <c r="DD347" s="158"/>
      <c r="DE347" s="158"/>
      <c r="DF347" s="158"/>
      <c r="DG347" s="158"/>
      <c r="DH347" s="158"/>
      <c r="DI347" s="158"/>
      <c r="DJ347" s="158"/>
      <c r="DK347" s="158"/>
      <c r="DL347" s="158"/>
      <c r="DM347" s="158"/>
      <c r="DN347" s="158"/>
      <c r="DO347" s="158"/>
      <c r="DP347" s="158"/>
      <c r="DQ347" s="158"/>
      <c r="DR347" s="158"/>
      <c r="DS347" s="158"/>
      <c r="DT347" s="158"/>
      <c r="DU347" s="158"/>
      <c r="DV347" s="158"/>
      <c r="DW347" s="158"/>
      <c r="DX347" s="158"/>
      <c r="DY347" s="158"/>
      <c r="DZ347" s="158"/>
      <c r="EA347" s="158"/>
      <c r="EB347" s="158"/>
      <c r="EC347" s="158"/>
      <c r="ED347" s="158"/>
      <c r="EE347" s="158"/>
      <c r="EF347" s="158"/>
      <c r="EG347" s="158"/>
      <c r="EH347" s="158"/>
      <c r="EI347" s="158"/>
      <c r="EJ347" s="158"/>
      <c r="EK347" s="158"/>
      <c r="EL347" s="158"/>
      <c r="EM347" s="158"/>
      <c r="EN347" s="158"/>
      <c r="EO347" s="158"/>
      <c r="EP347" s="158"/>
      <c r="EQ347" s="158"/>
      <c r="ER347" s="158"/>
      <c r="ES347" s="158"/>
      <c r="ET347" s="158"/>
      <c r="EU347" s="158"/>
      <c r="EV347" s="158"/>
      <c r="EW347" s="158"/>
      <c r="EX347" s="158"/>
      <c r="EY347" s="158"/>
      <c r="EZ347" s="158"/>
      <c r="FA347" s="158"/>
      <c r="FB347" s="158"/>
      <c r="FC347" s="158"/>
      <c r="FD347" s="158"/>
      <c r="FE347" s="158"/>
      <c r="FF347" s="158"/>
      <c r="FG347" s="158"/>
      <c r="FH347" s="158"/>
      <c r="FI347" s="158"/>
      <c r="FJ347" s="158"/>
      <c r="FK347" s="158"/>
      <c r="FL347" s="158"/>
      <c r="FM347" s="158"/>
      <c r="FN347" s="158"/>
      <c r="FO347" s="158"/>
      <c r="FP347" s="158"/>
      <c r="FQ347" s="158"/>
      <c r="FR347" s="158"/>
      <c r="FS347" s="158"/>
      <c r="FT347" s="158"/>
      <c r="FU347" s="158"/>
      <c r="FV347" s="158"/>
      <c r="FW347" s="158"/>
      <c r="FX347" s="158"/>
      <c r="FY347" s="158"/>
      <c r="FZ347" s="158"/>
      <c r="GA347" s="158"/>
      <c r="GB347" s="158"/>
      <c r="GC347" s="158"/>
      <c r="GD347" s="158"/>
      <c r="GE347" s="158"/>
      <c r="GF347" s="158"/>
      <c r="GG347" s="158"/>
      <c r="GH347" s="158"/>
      <c r="GI347" s="158"/>
      <c r="GJ347" s="158"/>
      <c r="GK347" s="158"/>
      <c r="GL347" s="158"/>
      <c r="GM347" s="158"/>
      <c r="GN347" s="158"/>
      <c r="GO347" s="158"/>
      <c r="GP347" s="158"/>
      <c r="GQ347" s="158"/>
      <c r="GR347" s="158"/>
      <c r="GS347" s="158"/>
      <c r="GT347" s="158"/>
      <c r="GU347" s="158"/>
      <c r="GV347" s="158"/>
      <c r="GW347" s="158"/>
      <c r="GX347" s="158"/>
      <c r="GY347" s="158"/>
      <c r="GZ347" s="158"/>
      <c r="HA347" s="158"/>
      <c r="HB347" s="158"/>
      <c r="HC347" s="158"/>
      <c r="HD347" s="158"/>
      <c r="HE347" s="158"/>
      <c r="HF347" s="158"/>
      <c r="HG347" s="158"/>
      <c r="HH347" s="158"/>
      <c r="HI347" s="158"/>
      <c r="HJ347" s="158"/>
      <c r="HK347" s="158"/>
      <c r="HL347" s="158"/>
      <c r="HM347" s="158"/>
      <c r="HN347" s="158"/>
      <c r="HO347" s="158"/>
      <c r="HP347" s="158"/>
      <c r="HQ347" s="158"/>
      <c r="HR347" s="158"/>
      <c r="HS347" s="158"/>
      <c r="HT347" s="158"/>
      <c r="HU347" s="158"/>
      <c r="HV347" s="158"/>
      <c r="HW347" s="158"/>
      <c r="HX347" s="158"/>
      <c r="HY347" s="158"/>
      <c r="HZ347" s="158"/>
      <c r="IA347" s="158"/>
      <c r="IB347" s="158"/>
      <c r="IC347" s="158"/>
      <c r="ID347" s="158"/>
      <c r="IE347" s="158"/>
      <c r="IF347" s="158"/>
      <c r="IG347" s="158"/>
      <c r="IH347" s="158"/>
      <c r="II347" s="158"/>
      <c r="IJ347" s="158"/>
      <c r="IK347" s="158"/>
      <c r="IL347" s="158"/>
      <c r="IM347" s="158"/>
      <c r="IN347" s="158"/>
      <c r="IO347" s="158"/>
      <c r="IP347" s="158"/>
      <c r="IQ347" s="158"/>
      <c r="IR347" s="158"/>
      <c r="IS347" s="158"/>
      <c r="IT347" s="158"/>
    </row>
    <row r="348" spans="1:254" ht="51" x14ac:dyDescent="0.2">
      <c r="A348" s="195" t="s">
        <v>476</v>
      </c>
      <c r="B348" s="284">
        <v>510</v>
      </c>
      <c r="C348" s="277" t="s">
        <v>200</v>
      </c>
      <c r="D348" s="207" t="s">
        <v>236</v>
      </c>
      <c r="E348" s="285" t="s">
        <v>255</v>
      </c>
      <c r="F348" s="278" t="s">
        <v>207</v>
      </c>
      <c r="G348" s="286">
        <v>5674</v>
      </c>
    </row>
    <row r="349" spans="1:254" ht="25.5" x14ac:dyDescent="0.2">
      <c r="A349" s="279" t="s">
        <v>254</v>
      </c>
      <c r="B349" s="252">
        <v>510</v>
      </c>
      <c r="C349" s="207" t="s">
        <v>200</v>
      </c>
      <c r="D349" s="207" t="s">
        <v>236</v>
      </c>
      <c r="E349" s="207" t="s">
        <v>256</v>
      </c>
      <c r="F349" s="278"/>
      <c r="G349" s="286">
        <f>SUM(G350:G352)</f>
        <v>5674</v>
      </c>
    </row>
    <row r="350" spans="1:254" ht="51" x14ac:dyDescent="0.2">
      <c r="A350" s="195" t="s">
        <v>476</v>
      </c>
      <c r="B350" s="252">
        <v>510</v>
      </c>
      <c r="C350" s="207" t="s">
        <v>200</v>
      </c>
      <c r="D350" s="207" t="s">
        <v>236</v>
      </c>
      <c r="E350" s="207" t="s">
        <v>256</v>
      </c>
      <c r="F350" s="197" t="s">
        <v>207</v>
      </c>
      <c r="G350" s="286">
        <v>4586</v>
      </c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199"/>
      <c r="AT350" s="199"/>
      <c r="AU350" s="199"/>
      <c r="AV350" s="199"/>
      <c r="AW350" s="199"/>
      <c r="AX350" s="199"/>
      <c r="AY350" s="199"/>
      <c r="AZ350" s="199"/>
      <c r="BA350" s="199"/>
      <c r="BB350" s="199"/>
      <c r="BC350" s="199"/>
      <c r="BD350" s="199"/>
      <c r="BE350" s="199"/>
      <c r="BF350" s="199"/>
      <c r="BG350" s="199"/>
      <c r="BH350" s="199"/>
      <c r="BI350" s="199"/>
      <c r="BJ350" s="199"/>
      <c r="BK350" s="199"/>
      <c r="BL350" s="199"/>
      <c r="BM350" s="199"/>
      <c r="BN350" s="199"/>
      <c r="BO350" s="199"/>
      <c r="BP350" s="199"/>
      <c r="BQ350" s="199"/>
      <c r="BR350" s="199"/>
      <c r="BS350" s="199"/>
      <c r="BT350" s="199"/>
      <c r="BU350" s="199"/>
      <c r="BV350" s="199"/>
      <c r="BW350" s="199"/>
      <c r="BX350" s="199"/>
      <c r="BY350" s="199"/>
      <c r="BZ350" s="199"/>
      <c r="CA350" s="199"/>
      <c r="CB350" s="199"/>
      <c r="CC350" s="199"/>
      <c r="CD350" s="199"/>
      <c r="CE350" s="199"/>
      <c r="CF350" s="199"/>
      <c r="CG350" s="199"/>
      <c r="CH350" s="199"/>
      <c r="CI350" s="199"/>
      <c r="CJ350" s="199"/>
      <c r="CK350" s="199"/>
      <c r="CL350" s="199"/>
      <c r="CM350" s="199"/>
      <c r="CN350" s="199"/>
      <c r="CO350" s="199"/>
      <c r="CP350" s="199"/>
      <c r="CQ350" s="199"/>
      <c r="CR350" s="199"/>
      <c r="CS350" s="199"/>
      <c r="CT350" s="199"/>
      <c r="CU350" s="199"/>
      <c r="CV350" s="199"/>
      <c r="CW350" s="199"/>
      <c r="CX350" s="199"/>
      <c r="CY350" s="199"/>
      <c r="CZ350" s="199"/>
      <c r="DA350" s="199"/>
      <c r="DB350" s="199"/>
      <c r="DC350" s="199"/>
      <c r="DD350" s="199"/>
      <c r="DE350" s="199"/>
      <c r="DF350" s="199"/>
      <c r="DG350" s="199"/>
      <c r="DH350" s="199"/>
      <c r="DI350" s="199"/>
      <c r="DJ350" s="199"/>
      <c r="DK350" s="199"/>
      <c r="DL350" s="199"/>
      <c r="DM350" s="199"/>
      <c r="DN350" s="199"/>
      <c r="DO350" s="199"/>
      <c r="DP350" s="199"/>
      <c r="DQ350" s="199"/>
      <c r="DR350" s="199"/>
      <c r="DS350" s="199"/>
      <c r="DT350" s="199"/>
      <c r="DU350" s="199"/>
      <c r="DV350" s="199"/>
      <c r="DW350" s="199"/>
      <c r="DX350" s="199"/>
      <c r="DY350" s="199"/>
      <c r="DZ350" s="199"/>
      <c r="EA350" s="199"/>
      <c r="EB350" s="199"/>
      <c r="EC350" s="199"/>
      <c r="ED350" s="199"/>
      <c r="EE350" s="199"/>
      <c r="EF350" s="199"/>
      <c r="EG350" s="199"/>
      <c r="EH350" s="199"/>
      <c r="EI350" s="199"/>
      <c r="EJ350" s="199"/>
      <c r="EK350" s="199"/>
      <c r="EL350" s="199"/>
      <c r="EM350" s="199"/>
      <c r="EN350" s="199"/>
      <c r="EO350" s="199"/>
      <c r="EP350" s="199"/>
      <c r="EQ350" s="199"/>
      <c r="ER350" s="199"/>
      <c r="ES350" s="199"/>
      <c r="ET350" s="199"/>
      <c r="EU350" s="199"/>
      <c r="EV350" s="199"/>
      <c r="EW350" s="199"/>
      <c r="EX350" s="199"/>
      <c r="EY350" s="199"/>
      <c r="EZ350" s="199"/>
      <c r="FA350" s="199"/>
      <c r="FB350" s="199"/>
      <c r="FC350" s="199"/>
      <c r="FD350" s="199"/>
      <c r="FE350" s="199"/>
      <c r="FF350" s="199"/>
      <c r="FG350" s="199"/>
      <c r="FH350" s="199"/>
      <c r="FI350" s="199"/>
      <c r="FJ350" s="199"/>
      <c r="FK350" s="199"/>
      <c r="FL350" s="199"/>
      <c r="FM350" s="199"/>
      <c r="FN350" s="199"/>
      <c r="FO350" s="199"/>
      <c r="FP350" s="199"/>
      <c r="FQ350" s="199"/>
      <c r="FR350" s="199"/>
      <c r="FS350" s="199"/>
      <c r="FT350" s="199"/>
      <c r="FU350" s="199"/>
      <c r="FV350" s="199"/>
      <c r="FW350" s="199"/>
      <c r="FX350" s="199"/>
      <c r="FY350" s="199"/>
      <c r="FZ350" s="199"/>
      <c r="GA350" s="199"/>
      <c r="GB350" s="199"/>
      <c r="GC350" s="199"/>
      <c r="GD350" s="199"/>
      <c r="GE350" s="199"/>
      <c r="GF350" s="199"/>
      <c r="GG350" s="199"/>
      <c r="GH350" s="199"/>
      <c r="GI350" s="199"/>
      <c r="GJ350" s="199"/>
      <c r="GK350" s="199"/>
      <c r="GL350" s="199"/>
      <c r="GM350" s="199"/>
      <c r="GN350" s="199"/>
      <c r="GO350" s="199"/>
      <c r="GP350" s="199"/>
      <c r="GQ350" s="199"/>
      <c r="GR350" s="199"/>
      <c r="GS350" s="199"/>
      <c r="GT350" s="199"/>
      <c r="GU350" s="199"/>
      <c r="GV350" s="199"/>
      <c r="GW350" s="199"/>
      <c r="GX350" s="199"/>
      <c r="GY350" s="199"/>
      <c r="GZ350" s="199"/>
      <c r="HA350" s="199"/>
      <c r="HB350" s="199"/>
      <c r="HC350" s="199"/>
      <c r="HD350" s="199"/>
      <c r="HE350" s="199"/>
      <c r="HF350" s="199"/>
      <c r="HG350" s="199"/>
      <c r="HH350" s="199"/>
      <c r="HI350" s="199"/>
      <c r="HJ350" s="199"/>
      <c r="HK350" s="199"/>
      <c r="HL350" s="199"/>
      <c r="HM350" s="199"/>
      <c r="HN350" s="199"/>
      <c r="HO350" s="199"/>
      <c r="HP350" s="199"/>
      <c r="HQ350" s="199"/>
      <c r="HR350" s="199"/>
      <c r="HS350" s="199"/>
      <c r="HT350" s="199"/>
      <c r="HU350" s="199"/>
      <c r="HV350" s="199"/>
      <c r="HW350" s="199"/>
      <c r="HX350" s="199"/>
      <c r="HY350" s="199"/>
      <c r="HZ350" s="199"/>
      <c r="IA350" s="199"/>
      <c r="IB350" s="199"/>
      <c r="IC350" s="199"/>
      <c r="ID350" s="199"/>
      <c r="IE350" s="199"/>
      <c r="IF350" s="199"/>
      <c r="IG350" s="199"/>
      <c r="IH350" s="199"/>
      <c r="II350" s="199"/>
      <c r="IJ350" s="199"/>
      <c r="IK350" s="199"/>
      <c r="IL350" s="199"/>
      <c r="IM350" s="199"/>
      <c r="IN350" s="199"/>
      <c r="IO350" s="199"/>
      <c r="IP350" s="199"/>
      <c r="IQ350" s="199"/>
      <c r="IR350" s="199"/>
      <c r="IS350" s="199"/>
      <c r="IT350" s="199"/>
    </row>
    <row r="351" spans="1:254" ht="25.5" x14ac:dyDescent="0.2">
      <c r="A351" s="195" t="s">
        <v>477</v>
      </c>
      <c r="B351" s="284">
        <v>510</v>
      </c>
      <c r="C351" s="207" t="s">
        <v>200</v>
      </c>
      <c r="D351" s="287" t="s">
        <v>236</v>
      </c>
      <c r="E351" s="288" t="s">
        <v>256</v>
      </c>
      <c r="F351" s="289" t="s">
        <v>213</v>
      </c>
      <c r="G351" s="198">
        <v>1088</v>
      </c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  <c r="AN351" s="158"/>
      <c r="AO351" s="158"/>
      <c r="AP351" s="158"/>
      <c r="AQ351" s="158"/>
      <c r="AR351" s="158"/>
      <c r="AS351" s="158"/>
      <c r="AT351" s="158"/>
      <c r="AU351" s="158"/>
      <c r="AV351" s="158"/>
      <c r="AW351" s="158"/>
      <c r="AX351" s="158"/>
      <c r="AY351" s="158"/>
      <c r="AZ351" s="158"/>
      <c r="BA351" s="158"/>
      <c r="BB351" s="158"/>
      <c r="BC351" s="158"/>
      <c r="BD351" s="158"/>
      <c r="BE351" s="158"/>
      <c r="BF351" s="158"/>
      <c r="BG351" s="158"/>
      <c r="BH351" s="158"/>
      <c r="BI351" s="158"/>
      <c r="BJ351" s="158"/>
      <c r="BK351" s="158"/>
      <c r="BL351" s="158"/>
      <c r="BM351" s="158"/>
      <c r="BN351" s="158"/>
      <c r="BO351" s="158"/>
      <c r="BP351" s="158"/>
      <c r="BQ351" s="158"/>
      <c r="BR351" s="158"/>
      <c r="BS351" s="158"/>
      <c r="BT351" s="158"/>
      <c r="BU351" s="158"/>
      <c r="BV351" s="158"/>
      <c r="BW351" s="158"/>
      <c r="BX351" s="158"/>
      <c r="BY351" s="158"/>
      <c r="BZ351" s="158"/>
      <c r="CA351" s="158"/>
      <c r="CB351" s="158"/>
      <c r="CC351" s="158"/>
      <c r="CD351" s="158"/>
      <c r="CE351" s="158"/>
      <c r="CF351" s="158"/>
      <c r="CG351" s="158"/>
      <c r="CH351" s="158"/>
      <c r="CI351" s="158"/>
      <c r="CJ351" s="158"/>
      <c r="CK351" s="158"/>
      <c r="CL351" s="158"/>
      <c r="CM351" s="158"/>
      <c r="CN351" s="158"/>
      <c r="CO351" s="158"/>
      <c r="CP351" s="158"/>
      <c r="CQ351" s="158"/>
      <c r="CR351" s="158"/>
      <c r="CS351" s="158"/>
      <c r="CT351" s="158"/>
      <c r="CU351" s="158"/>
      <c r="CV351" s="158"/>
      <c r="CW351" s="158"/>
      <c r="CX351" s="158"/>
      <c r="CY351" s="158"/>
      <c r="CZ351" s="158"/>
      <c r="DA351" s="158"/>
      <c r="DB351" s="158"/>
      <c r="DC351" s="158"/>
      <c r="DD351" s="158"/>
      <c r="DE351" s="158"/>
      <c r="DF351" s="158"/>
      <c r="DG351" s="158"/>
      <c r="DH351" s="158"/>
      <c r="DI351" s="158"/>
      <c r="DJ351" s="158"/>
      <c r="DK351" s="158"/>
      <c r="DL351" s="158"/>
      <c r="DM351" s="158"/>
      <c r="DN351" s="158"/>
      <c r="DO351" s="158"/>
      <c r="DP351" s="158"/>
      <c r="DQ351" s="158"/>
      <c r="DR351" s="158"/>
      <c r="DS351" s="158"/>
      <c r="DT351" s="158"/>
      <c r="DU351" s="158"/>
      <c r="DV351" s="158"/>
      <c r="DW351" s="158"/>
      <c r="DX351" s="158"/>
      <c r="DY351" s="158"/>
      <c r="DZ351" s="158"/>
      <c r="EA351" s="158"/>
      <c r="EB351" s="158"/>
      <c r="EC351" s="158"/>
      <c r="ED351" s="158"/>
      <c r="EE351" s="158"/>
      <c r="EF351" s="158"/>
      <c r="EG351" s="158"/>
      <c r="EH351" s="158"/>
      <c r="EI351" s="158"/>
      <c r="EJ351" s="158"/>
      <c r="EK351" s="158"/>
      <c r="EL351" s="158"/>
      <c r="EM351" s="158"/>
      <c r="EN351" s="158"/>
      <c r="EO351" s="158"/>
      <c r="EP351" s="158"/>
      <c r="EQ351" s="158"/>
      <c r="ER351" s="158"/>
      <c r="ES351" s="158"/>
      <c r="ET351" s="158"/>
      <c r="EU351" s="158"/>
      <c r="EV351" s="158"/>
      <c r="EW351" s="158"/>
      <c r="EX351" s="158"/>
      <c r="EY351" s="158"/>
      <c r="EZ351" s="158"/>
      <c r="FA351" s="158"/>
      <c r="FB351" s="158"/>
      <c r="FC351" s="158"/>
      <c r="FD351" s="158"/>
      <c r="FE351" s="158"/>
      <c r="FF351" s="158"/>
      <c r="FG351" s="158"/>
      <c r="FH351" s="158"/>
      <c r="FI351" s="158"/>
      <c r="FJ351" s="158"/>
      <c r="FK351" s="158"/>
      <c r="FL351" s="158"/>
      <c r="FM351" s="158"/>
      <c r="FN351" s="158"/>
      <c r="FO351" s="158"/>
      <c r="FP351" s="158"/>
      <c r="FQ351" s="158"/>
      <c r="FR351" s="158"/>
      <c r="FS351" s="158"/>
      <c r="FT351" s="158"/>
      <c r="FU351" s="158"/>
      <c r="FV351" s="158"/>
      <c r="FW351" s="158"/>
      <c r="FX351" s="158"/>
      <c r="FY351" s="158"/>
      <c r="FZ351" s="158"/>
      <c r="GA351" s="158"/>
      <c r="GB351" s="158"/>
      <c r="GC351" s="158"/>
      <c r="GD351" s="158"/>
      <c r="GE351" s="158"/>
      <c r="GF351" s="158"/>
      <c r="GG351" s="158"/>
      <c r="GH351" s="158"/>
      <c r="GI351" s="158"/>
      <c r="GJ351" s="158"/>
      <c r="GK351" s="158"/>
      <c r="GL351" s="158"/>
      <c r="GM351" s="158"/>
      <c r="GN351" s="158"/>
      <c r="GO351" s="158"/>
      <c r="GP351" s="158"/>
      <c r="GQ351" s="158"/>
      <c r="GR351" s="158"/>
      <c r="GS351" s="158"/>
      <c r="GT351" s="158"/>
      <c r="GU351" s="158"/>
      <c r="GV351" s="158"/>
      <c r="GW351" s="158"/>
      <c r="GX351" s="158"/>
      <c r="GY351" s="158"/>
      <c r="GZ351" s="158"/>
      <c r="HA351" s="158"/>
      <c r="HB351" s="158"/>
      <c r="HC351" s="158"/>
      <c r="HD351" s="158"/>
      <c r="HE351" s="158"/>
      <c r="HF351" s="158"/>
      <c r="HG351" s="158"/>
      <c r="HH351" s="158"/>
      <c r="HI351" s="158"/>
      <c r="HJ351" s="158"/>
      <c r="HK351" s="158"/>
      <c r="HL351" s="158"/>
      <c r="HM351" s="158"/>
      <c r="HN351" s="158"/>
      <c r="HO351" s="158"/>
      <c r="HP351" s="158"/>
      <c r="HQ351" s="158"/>
      <c r="HR351" s="158"/>
      <c r="HS351" s="158"/>
      <c r="HT351" s="158"/>
      <c r="HU351" s="158"/>
      <c r="HV351" s="158"/>
      <c r="HW351" s="158"/>
      <c r="HX351" s="158"/>
      <c r="HY351" s="158"/>
      <c r="HZ351" s="158"/>
      <c r="IA351" s="158"/>
      <c r="IB351" s="158"/>
      <c r="IC351" s="158"/>
      <c r="ID351" s="158"/>
      <c r="IE351" s="158"/>
      <c r="IF351" s="158"/>
      <c r="IG351" s="158"/>
      <c r="IH351" s="158"/>
      <c r="II351" s="158"/>
      <c r="IJ351" s="158"/>
      <c r="IK351" s="158"/>
      <c r="IL351" s="158"/>
      <c r="IM351" s="158"/>
      <c r="IN351" s="158"/>
      <c r="IO351" s="158"/>
      <c r="IP351" s="158"/>
      <c r="IQ351" s="158"/>
      <c r="IR351" s="158"/>
      <c r="IS351" s="158"/>
      <c r="IT351" s="158"/>
    </row>
    <row r="352" spans="1:254" x14ac:dyDescent="0.2">
      <c r="A352" s="195" t="s">
        <v>221</v>
      </c>
      <c r="B352" s="284">
        <v>510</v>
      </c>
      <c r="C352" s="207" t="s">
        <v>200</v>
      </c>
      <c r="D352" s="287" t="s">
        <v>236</v>
      </c>
      <c r="E352" s="288" t="s">
        <v>256</v>
      </c>
      <c r="F352" s="197" t="s">
        <v>222</v>
      </c>
      <c r="G352" s="198">
        <v>0</v>
      </c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  <c r="AN352" s="158"/>
      <c r="AO352" s="158"/>
      <c r="AP352" s="158"/>
      <c r="AQ352" s="158"/>
      <c r="AR352" s="158"/>
      <c r="AS352" s="158"/>
      <c r="AT352" s="158"/>
      <c r="AU352" s="158"/>
      <c r="AV352" s="158"/>
      <c r="AW352" s="158"/>
      <c r="AX352" s="158"/>
      <c r="AY352" s="158"/>
      <c r="AZ352" s="158"/>
      <c r="BA352" s="158"/>
      <c r="BB352" s="158"/>
      <c r="BC352" s="158"/>
      <c r="BD352" s="158"/>
      <c r="BE352" s="158"/>
      <c r="BF352" s="158"/>
      <c r="BG352" s="158"/>
      <c r="BH352" s="158"/>
      <c r="BI352" s="158"/>
      <c r="BJ352" s="158"/>
      <c r="BK352" s="158"/>
      <c r="BL352" s="158"/>
      <c r="BM352" s="158"/>
      <c r="BN352" s="158"/>
      <c r="BO352" s="158"/>
      <c r="BP352" s="158"/>
      <c r="BQ352" s="158"/>
      <c r="BR352" s="158"/>
      <c r="BS352" s="158"/>
      <c r="BT352" s="158"/>
      <c r="BU352" s="158"/>
      <c r="BV352" s="158"/>
      <c r="BW352" s="158"/>
      <c r="BX352" s="158"/>
      <c r="BY352" s="158"/>
      <c r="BZ352" s="158"/>
      <c r="CA352" s="158"/>
      <c r="CB352" s="158"/>
      <c r="CC352" s="158"/>
      <c r="CD352" s="158"/>
      <c r="CE352" s="158"/>
      <c r="CF352" s="158"/>
      <c r="CG352" s="158"/>
      <c r="CH352" s="158"/>
      <c r="CI352" s="158"/>
      <c r="CJ352" s="158"/>
      <c r="CK352" s="158"/>
      <c r="CL352" s="158"/>
      <c r="CM352" s="158"/>
      <c r="CN352" s="158"/>
      <c r="CO352" s="158"/>
      <c r="CP352" s="158"/>
      <c r="CQ352" s="158"/>
      <c r="CR352" s="158"/>
      <c r="CS352" s="158"/>
      <c r="CT352" s="158"/>
      <c r="CU352" s="158"/>
      <c r="CV352" s="158"/>
      <c r="CW352" s="158"/>
      <c r="CX352" s="158"/>
      <c r="CY352" s="158"/>
      <c r="CZ352" s="158"/>
      <c r="DA352" s="158"/>
      <c r="DB352" s="158"/>
      <c r="DC352" s="158"/>
      <c r="DD352" s="158"/>
      <c r="DE352" s="158"/>
      <c r="DF352" s="158"/>
      <c r="DG352" s="158"/>
      <c r="DH352" s="158"/>
      <c r="DI352" s="158"/>
      <c r="DJ352" s="158"/>
      <c r="DK352" s="158"/>
      <c r="DL352" s="158"/>
      <c r="DM352" s="158"/>
      <c r="DN352" s="158"/>
      <c r="DO352" s="158"/>
      <c r="DP352" s="158"/>
      <c r="DQ352" s="158"/>
      <c r="DR352" s="158"/>
      <c r="DS352" s="158"/>
      <c r="DT352" s="158"/>
      <c r="DU352" s="158"/>
      <c r="DV352" s="158"/>
      <c r="DW352" s="158"/>
      <c r="DX352" s="158"/>
      <c r="DY352" s="158"/>
      <c r="DZ352" s="158"/>
      <c r="EA352" s="158"/>
      <c r="EB352" s="158"/>
      <c r="EC352" s="158"/>
      <c r="ED352" s="158"/>
      <c r="EE352" s="158"/>
      <c r="EF352" s="158"/>
      <c r="EG352" s="158"/>
      <c r="EH352" s="158"/>
      <c r="EI352" s="158"/>
      <c r="EJ352" s="158"/>
      <c r="EK352" s="158"/>
      <c r="EL352" s="158"/>
      <c r="EM352" s="158"/>
      <c r="EN352" s="158"/>
      <c r="EO352" s="158"/>
      <c r="EP352" s="158"/>
      <c r="EQ352" s="158"/>
      <c r="ER352" s="158"/>
      <c r="ES352" s="158"/>
      <c r="ET352" s="158"/>
      <c r="EU352" s="158"/>
      <c r="EV352" s="158"/>
      <c r="EW352" s="158"/>
      <c r="EX352" s="158"/>
      <c r="EY352" s="158"/>
      <c r="EZ352" s="158"/>
      <c r="FA352" s="158"/>
      <c r="FB352" s="158"/>
      <c r="FC352" s="158"/>
      <c r="FD352" s="158"/>
      <c r="FE352" s="158"/>
      <c r="FF352" s="158"/>
      <c r="FG352" s="158"/>
      <c r="FH352" s="158"/>
      <c r="FI352" s="158"/>
      <c r="FJ352" s="158"/>
      <c r="FK352" s="158"/>
      <c r="FL352" s="158"/>
      <c r="FM352" s="158"/>
      <c r="FN352" s="158"/>
      <c r="FO352" s="158"/>
      <c r="FP352" s="158"/>
      <c r="FQ352" s="158"/>
      <c r="FR352" s="158"/>
      <c r="FS352" s="158"/>
      <c r="FT352" s="158"/>
      <c r="FU352" s="158"/>
      <c r="FV352" s="158"/>
      <c r="FW352" s="158"/>
      <c r="FX352" s="158"/>
      <c r="FY352" s="158"/>
      <c r="FZ352" s="158"/>
      <c r="GA352" s="158"/>
      <c r="GB352" s="158"/>
      <c r="GC352" s="158"/>
      <c r="GD352" s="158"/>
      <c r="GE352" s="158"/>
      <c r="GF352" s="158"/>
      <c r="GG352" s="158"/>
      <c r="GH352" s="158"/>
      <c r="GI352" s="158"/>
      <c r="GJ352" s="158"/>
      <c r="GK352" s="158"/>
      <c r="GL352" s="158"/>
      <c r="GM352" s="158"/>
      <c r="GN352" s="158"/>
      <c r="GO352" s="158"/>
      <c r="GP352" s="158"/>
      <c r="GQ352" s="158"/>
      <c r="GR352" s="158"/>
      <c r="GS352" s="158"/>
      <c r="GT352" s="158"/>
      <c r="GU352" s="158"/>
      <c r="GV352" s="158"/>
      <c r="GW352" s="158"/>
      <c r="GX352" s="158"/>
      <c r="GY352" s="158"/>
      <c r="GZ352" s="158"/>
      <c r="HA352" s="158"/>
      <c r="HB352" s="158"/>
      <c r="HC352" s="158"/>
      <c r="HD352" s="158"/>
      <c r="HE352" s="158"/>
      <c r="HF352" s="158"/>
      <c r="HG352" s="158"/>
      <c r="HH352" s="158"/>
      <c r="HI352" s="158"/>
      <c r="HJ352" s="158"/>
      <c r="HK352" s="158"/>
      <c r="HL352" s="158"/>
      <c r="HM352" s="158"/>
      <c r="HN352" s="158"/>
      <c r="HO352" s="158"/>
      <c r="HP352" s="158"/>
      <c r="HQ352" s="158"/>
      <c r="HR352" s="158"/>
      <c r="HS352" s="158"/>
      <c r="HT352" s="158"/>
      <c r="HU352" s="158"/>
      <c r="HV352" s="158"/>
      <c r="HW352" s="158"/>
      <c r="HX352" s="158"/>
      <c r="HY352" s="158"/>
      <c r="HZ352" s="158"/>
      <c r="IA352" s="158"/>
      <c r="IB352" s="158"/>
      <c r="IC352" s="158"/>
      <c r="ID352" s="158"/>
      <c r="IE352" s="158"/>
      <c r="IF352" s="158"/>
      <c r="IG352" s="158"/>
      <c r="IH352" s="158"/>
      <c r="II352" s="158"/>
      <c r="IJ352" s="158"/>
      <c r="IK352" s="158"/>
      <c r="IL352" s="158"/>
      <c r="IM352" s="158"/>
      <c r="IN352" s="158"/>
      <c r="IO352" s="158"/>
      <c r="IP352" s="158"/>
      <c r="IQ352" s="158"/>
      <c r="IR352" s="158"/>
      <c r="IS352" s="158"/>
      <c r="IT352" s="158"/>
    </row>
    <row r="353" spans="1:254" s="217" customFormat="1" ht="42.75" x14ac:dyDescent="0.2">
      <c r="A353" s="290" t="s">
        <v>527</v>
      </c>
      <c r="B353" s="291">
        <v>510</v>
      </c>
      <c r="C353" s="275"/>
      <c r="D353" s="275"/>
      <c r="E353" s="292"/>
      <c r="F353" s="293"/>
      <c r="G353" s="294">
        <f>SUM(G354+G357)</f>
        <v>5600</v>
      </c>
    </row>
    <row r="354" spans="1:254" s="199" customFormat="1" ht="38.25" x14ac:dyDescent="0.2">
      <c r="A354" s="195" t="s">
        <v>262</v>
      </c>
      <c r="B354" s="295">
        <v>510</v>
      </c>
      <c r="C354" s="277" t="s">
        <v>200</v>
      </c>
      <c r="D354" s="207" t="s">
        <v>236</v>
      </c>
      <c r="E354" s="207" t="s">
        <v>528</v>
      </c>
      <c r="F354" s="296"/>
      <c r="G354" s="297">
        <f>SUM(G355:G356)</f>
        <v>3246</v>
      </c>
    </row>
    <row r="355" spans="1:254" s="158" customFormat="1" ht="51" x14ac:dyDescent="0.2">
      <c r="A355" s="200" t="s">
        <v>476</v>
      </c>
      <c r="B355" s="298">
        <v>510</v>
      </c>
      <c r="C355" s="281" t="s">
        <v>200</v>
      </c>
      <c r="D355" s="216" t="s">
        <v>236</v>
      </c>
      <c r="E355" s="216" t="s">
        <v>528</v>
      </c>
      <c r="F355" s="299" t="s">
        <v>207</v>
      </c>
      <c r="G355" s="203">
        <v>2100</v>
      </c>
    </row>
    <row r="356" spans="1:254" s="158" customFormat="1" ht="25.5" x14ac:dyDescent="0.2">
      <c r="A356" s="200" t="s">
        <v>477</v>
      </c>
      <c r="B356" s="298">
        <v>510</v>
      </c>
      <c r="C356" s="281" t="s">
        <v>200</v>
      </c>
      <c r="D356" s="216" t="s">
        <v>236</v>
      </c>
      <c r="E356" s="216" t="s">
        <v>528</v>
      </c>
      <c r="F356" s="282" t="s">
        <v>213</v>
      </c>
      <c r="G356" s="300">
        <v>1146</v>
      </c>
    </row>
    <row r="357" spans="1:254" s="199" customFormat="1" ht="25.5" x14ac:dyDescent="0.2">
      <c r="A357" s="195" t="s">
        <v>486</v>
      </c>
      <c r="B357" s="301">
        <v>510</v>
      </c>
      <c r="C357" s="277" t="s">
        <v>200</v>
      </c>
      <c r="D357" s="302" t="s">
        <v>236</v>
      </c>
      <c r="E357" s="207" t="s">
        <v>261</v>
      </c>
      <c r="F357" s="278"/>
      <c r="G357" s="198">
        <f>SUM(G358:G359)</f>
        <v>2354</v>
      </c>
    </row>
    <row r="358" spans="1:254" ht="51" x14ac:dyDescent="0.2">
      <c r="A358" s="200" t="s">
        <v>476</v>
      </c>
      <c r="B358" s="301">
        <v>510</v>
      </c>
      <c r="C358" s="277" t="s">
        <v>200</v>
      </c>
      <c r="D358" s="302" t="s">
        <v>236</v>
      </c>
      <c r="E358" s="207" t="s">
        <v>261</v>
      </c>
      <c r="F358" s="303" t="s">
        <v>207</v>
      </c>
      <c r="G358" s="198">
        <v>2254</v>
      </c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  <c r="AN358" s="158"/>
      <c r="AO358" s="158"/>
      <c r="AP358" s="158"/>
      <c r="AQ358" s="158"/>
      <c r="AR358" s="158"/>
      <c r="AS358" s="158"/>
      <c r="AT358" s="158"/>
      <c r="AU358" s="158"/>
      <c r="AV358" s="158"/>
      <c r="AW358" s="158"/>
      <c r="AX358" s="158"/>
      <c r="AY358" s="158"/>
      <c r="AZ358" s="158"/>
      <c r="BA358" s="158"/>
      <c r="BB358" s="158"/>
      <c r="BC358" s="158"/>
      <c r="BD358" s="158"/>
      <c r="BE358" s="158"/>
      <c r="BF358" s="158"/>
      <c r="BG358" s="158"/>
      <c r="BH358" s="158"/>
      <c r="BI358" s="158"/>
      <c r="BJ358" s="158"/>
      <c r="BK358" s="158"/>
      <c r="BL358" s="158"/>
      <c r="BM358" s="158"/>
      <c r="BN358" s="158"/>
      <c r="BO358" s="158"/>
      <c r="BP358" s="158"/>
      <c r="BQ358" s="158"/>
      <c r="BR358" s="158"/>
      <c r="BS358" s="158"/>
      <c r="BT358" s="158"/>
      <c r="BU358" s="158"/>
      <c r="BV358" s="158"/>
      <c r="BW358" s="158"/>
      <c r="BX358" s="158"/>
      <c r="BY358" s="158"/>
      <c r="BZ358" s="158"/>
      <c r="CA358" s="158"/>
      <c r="CB358" s="158"/>
      <c r="CC358" s="158"/>
      <c r="CD358" s="158"/>
      <c r="CE358" s="158"/>
      <c r="CF358" s="158"/>
      <c r="CG358" s="158"/>
      <c r="CH358" s="158"/>
      <c r="CI358" s="158"/>
      <c r="CJ358" s="158"/>
      <c r="CK358" s="158"/>
      <c r="CL358" s="158"/>
      <c r="CM358" s="158"/>
      <c r="CN358" s="158"/>
      <c r="CO358" s="158"/>
      <c r="CP358" s="158"/>
      <c r="CQ358" s="158"/>
      <c r="CR358" s="158"/>
      <c r="CS358" s="158"/>
      <c r="CT358" s="158"/>
      <c r="CU358" s="158"/>
      <c r="CV358" s="158"/>
      <c r="CW358" s="158"/>
      <c r="CX358" s="158"/>
      <c r="CY358" s="158"/>
      <c r="CZ358" s="158"/>
      <c r="DA358" s="158"/>
      <c r="DB358" s="158"/>
      <c r="DC358" s="158"/>
      <c r="DD358" s="158"/>
      <c r="DE358" s="158"/>
      <c r="DF358" s="158"/>
      <c r="DG358" s="158"/>
      <c r="DH358" s="158"/>
      <c r="DI358" s="158"/>
      <c r="DJ358" s="158"/>
      <c r="DK358" s="158"/>
      <c r="DL358" s="158"/>
      <c r="DM358" s="158"/>
      <c r="DN358" s="158"/>
      <c r="DO358" s="158"/>
      <c r="DP358" s="158"/>
      <c r="DQ358" s="158"/>
      <c r="DR358" s="158"/>
      <c r="DS358" s="158"/>
      <c r="DT358" s="158"/>
      <c r="DU358" s="158"/>
      <c r="DV358" s="158"/>
      <c r="DW358" s="158"/>
      <c r="DX358" s="158"/>
      <c r="DY358" s="158"/>
      <c r="DZ358" s="158"/>
      <c r="EA358" s="158"/>
      <c r="EB358" s="158"/>
      <c r="EC358" s="158"/>
      <c r="ED358" s="158"/>
      <c r="EE358" s="158"/>
      <c r="EF358" s="158"/>
      <c r="EG358" s="158"/>
      <c r="EH358" s="158"/>
      <c r="EI358" s="158"/>
      <c r="EJ358" s="158"/>
      <c r="EK358" s="158"/>
      <c r="EL358" s="158"/>
      <c r="EM358" s="158"/>
      <c r="EN358" s="158"/>
      <c r="EO358" s="158"/>
      <c r="EP358" s="158"/>
      <c r="EQ358" s="158"/>
      <c r="ER358" s="158"/>
      <c r="ES358" s="158"/>
      <c r="ET358" s="158"/>
      <c r="EU358" s="158"/>
      <c r="EV358" s="158"/>
      <c r="EW358" s="158"/>
      <c r="EX358" s="158"/>
      <c r="EY358" s="158"/>
      <c r="EZ358" s="158"/>
      <c r="FA358" s="158"/>
      <c r="FB358" s="158"/>
      <c r="FC358" s="158"/>
      <c r="FD358" s="158"/>
      <c r="FE358" s="158"/>
      <c r="FF358" s="158"/>
      <c r="FG358" s="158"/>
      <c r="FH358" s="158"/>
      <c r="FI358" s="158"/>
      <c r="FJ358" s="158"/>
      <c r="FK358" s="158"/>
      <c r="FL358" s="158"/>
      <c r="FM358" s="158"/>
      <c r="FN358" s="158"/>
      <c r="FO358" s="158"/>
      <c r="FP358" s="158"/>
      <c r="FQ358" s="158"/>
      <c r="FR358" s="158"/>
      <c r="FS358" s="158"/>
      <c r="FT358" s="158"/>
      <c r="FU358" s="158"/>
      <c r="FV358" s="158"/>
      <c r="FW358" s="158"/>
      <c r="FX358" s="158"/>
      <c r="FY358" s="158"/>
      <c r="FZ358" s="158"/>
      <c r="GA358" s="158"/>
      <c r="GB358" s="158"/>
      <c r="GC358" s="158"/>
      <c r="GD358" s="158"/>
      <c r="GE358" s="158"/>
      <c r="GF358" s="158"/>
      <c r="GG358" s="158"/>
      <c r="GH358" s="158"/>
      <c r="GI358" s="158"/>
      <c r="GJ358" s="158"/>
      <c r="GK358" s="158"/>
      <c r="GL358" s="158"/>
      <c r="GM358" s="158"/>
      <c r="GN358" s="158"/>
      <c r="GO358" s="158"/>
      <c r="GP358" s="158"/>
      <c r="GQ358" s="158"/>
      <c r="GR358" s="158"/>
      <c r="GS358" s="158"/>
      <c r="GT358" s="158"/>
      <c r="GU358" s="158"/>
      <c r="GV358" s="158"/>
      <c r="GW358" s="158"/>
      <c r="GX358" s="158"/>
      <c r="GY358" s="158"/>
      <c r="GZ358" s="158"/>
      <c r="HA358" s="158"/>
      <c r="HB358" s="158"/>
      <c r="HC358" s="158"/>
      <c r="HD358" s="158"/>
      <c r="HE358" s="158"/>
      <c r="HF358" s="158"/>
      <c r="HG358" s="158"/>
      <c r="HH358" s="158"/>
      <c r="HI358" s="158"/>
      <c r="HJ358" s="158"/>
      <c r="HK358" s="158"/>
      <c r="HL358" s="158"/>
      <c r="HM358" s="158"/>
      <c r="HN358" s="158"/>
      <c r="HO358" s="158"/>
      <c r="HP358" s="158"/>
      <c r="HQ358" s="158"/>
      <c r="HR358" s="158"/>
      <c r="HS358" s="158"/>
      <c r="HT358" s="158"/>
      <c r="HU358" s="158"/>
      <c r="HV358" s="158"/>
      <c r="HW358" s="158"/>
      <c r="HX358" s="158"/>
      <c r="HY358" s="158"/>
      <c r="HZ358" s="158"/>
      <c r="IA358" s="158"/>
      <c r="IB358" s="158"/>
      <c r="IC358" s="158"/>
      <c r="ID358" s="158"/>
      <c r="IE358" s="158"/>
      <c r="IF358" s="158"/>
      <c r="IG358" s="158"/>
      <c r="IH358" s="158"/>
      <c r="II358" s="158"/>
      <c r="IJ358" s="158"/>
      <c r="IK358" s="158"/>
      <c r="IL358" s="158"/>
      <c r="IM358" s="158"/>
      <c r="IN358" s="158"/>
      <c r="IO358" s="158"/>
      <c r="IP358" s="158"/>
      <c r="IQ358" s="158"/>
      <c r="IR358" s="158"/>
      <c r="IS358" s="158"/>
      <c r="IT358" s="158"/>
    </row>
    <row r="359" spans="1:254" ht="30" customHeight="1" x14ac:dyDescent="0.2">
      <c r="A359" s="200" t="s">
        <v>477</v>
      </c>
      <c r="B359" s="301">
        <v>510</v>
      </c>
      <c r="C359" s="277" t="s">
        <v>200</v>
      </c>
      <c r="D359" s="302" t="s">
        <v>236</v>
      </c>
      <c r="E359" s="207" t="s">
        <v>261</v>
      </c>
      <c r="F359" s="289" t="s">
        <v>213</v>
      </c>
      <c r="G359" s="198">
        <v>100</v>
      </c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  <c r="AN359" s="158"/>
      <c r="AO359" s="158"/>
      <c r="AP359" s="158"/>
      <c r="AQ359" s="158"/>
      <c r="AR359" s="158"/>
      <c r="AS359" s="158"/>
      <c r="AT359" s="158"/>
      <c r="AU359" s="158"/>
      <c r="AV359" s="158"/>
      <c r="AW359" s="158"/>
      <c r="AX359" s="158"/>
      <c r="AY359" s="158"/>
      <c r="AZ359" s="158"/>
      <c r="BA359" s="158"/>
      <c r="BB359" s="158"/>
      <c r="BC359" s="158"/>
      <c r="BD359" s="158"/>
      <c r="BE359" s="158"/>
      <c r="BF359" s="158"/>
      <c r="BG359" s="158"/>
      <c r="BH359" s="158"/>
      <c r="BI359" s="158"/>
      <c r="BJ359" s="158"/>
      <c r="BK359" s="158"/>
      <c r="BL359" s="158"/>
      <c r="BM359" s="158"/>
      <c r="BN359" s="158"/>
      <c r="BO359" s="158"/>
      <c r="BP359" s="158"/>
      <c r="BQ359" s="158"/>
      <c r="BR359" s="158"/>
      <c r="BS359" s="158"/>
      <c r="BT359" s="158"/>
      <c r="BU359" s="158"/>
      <c r="BV359" s="158"/>
      <c r="BW359" s="158"/>
      <c r="BX359" s="158"/>
      <c r="BY359" s="158"/>
      <c r="BZ359" s="158"/>
      <c r="CA359" s="158"/>
      <c r="CB359" s="158"/>
      <c r="CC359" s="158"/>
      <c r="CD359" s="158"/>
      <c r="CE359" s="158"/>
      <c r="CF359" s="158"/>
      <c r="CG359" s="158"/>
      <c r="CH359" s="158"/>
      <c r="CI359" s="158"/>
      <c r="CJ359" s="158"/>
      <c r="CK359" s="158"/>
      <c r="CL359" s="158"/>
      <c r="CM359" s="158"/>
      <c r="CN359" s="158"/>
      <c r="CO359" s="158"/>
      <c r="CP359" s="158"/>
      <c r="CQ359" s="158"/>
      <c r="CR359" s="158"/>
      <c r="CS359" s="158"/>
      <c r="CT359" s="158"/>
      <c r="CU359" s="158"/>
      <c r="CV359" s="158"/>
      <c r="CW359" s="158"/>
      <c r="CX359" s="158"/>
      <c r="CY359" s="158"/>
      <c r="CZ359" s="158"/>
      <c r="DA359" s="158"/>
      <c r="DB359" s="158"/>
      <c r="DC359" s="158"/>
      <c r="DD359" s="158"/>
      <c r="DE359" s="158"/>
      <c r="DF359" s="158"/>
      <c r="DG359" s="158"/>
      <c r="DH359" s="158"/>
      <c r="DI359" s="158"/>
      <c r="DJ359" s="158"/>
      <c r="DK359" s="158"/>
      <c r="DL359" s="158"/>
      <c r="DM359" s="158"/>
      <c r="DN359" s="158"/>
      <c r="DO359" s="158"/>
      <c r="DP359" s="158"/>
      <c r="DQ359" s="158"/>
      <c r="DR359" s="158"/>
      <c r="DS359" s="158"/>
      <c r="DT359" s="158"/>
      <c r="DU359" s="158"/>
      <c r="DV359" s="158"/>
      <c r="DW359" s="158"/>
      <c r="DX359" s="158"/>
      <c r="DY359" s="158"/>
      <c r="DZ359" s="158"/>
      <c r="EA359" s="158"/>
      <c r="EB359" s="158"/>
      <c r="EC359" s="158"/>
      <c r="ED359" s="158"/>
      <c r="EE359" s="158"/>
      <c r="EF359" s="158"/>
      <c r="EG359" s="158"/>
      <c r="EH359" s="158"/>
      <c r="EI359" s="158"/>
      <c r="EJ359" s="158"/>
      <c r="EK359" s="158"/>
      <c r="EL359" s="158"/>
      <c r="EM359" s="158"/>
      <c r="EN359" s="158"/>
      <c r="EO359" s="158"/>
      <c r="EP359" s="158"/>
      <c r="EQ359" s="158"/>
      <c r="ER359" s="158"/>
      <c r="ES359" s="158"/>
      <c r="ET359" s="158"/>
      <c r="EU359" s="158"/>
      <c r="EV359" s="158"/>
      <c r="EW359" s="158"/>
      <c r="EX359" s="158"/>
      <c r="EY359" s="158"/>
      <c r="EZ359" s="158"/>
      <c r="FA359" s="158"/>
      <c r="FB359" s="158"/>
      <c r="FC359" s="158"/>
      <c r="FD359" s="158"/>
      <c r="FE359" s="158"/>
      <c r="FF359" s="158"/>
      <c r="FG359" s="158"/>
      <c r="FH359" s="158"/>
      <c r="FI359" s="158"/>
      <c r="FJ359" s="158"/>
      <c r="FK359" s="158"/>
      <c r="FL359" s="158"/>
      <c r="FM359" s="158"/>
      <c r="FN359" s="158"/>
      <c r="FO359" s="158"/>
      <c r="FP359" s="158"/>
      <c r="FQ359" s="158"/>
      <c r="FR359" s="158"/>
      <c r="FS359" s="158"/>
      <c r="FT359" s="158"/>
      <c r="FU359" s="158"/>
      <c r="FV359" s="158"/>
      <c r="FW359" s="158"/>
      <c r="FX359" s="158"/>
      <c r="FY359" s="158"/>
      <c r="FZ359" s="158"/>
      <c r="GA359" s="158"/>
      <c r="GB359" s="158"/>
      <c r="GC359" s="158"/>
      <c r="GD359" s="158"/>
      <c r="GE359" s="158"/>
      <c r="GF359" s="158"/>
      <c r="GG359" s="158"/>
      <c r="GH359" s="158"/>
      <c r="GI359" s="158"/>
      <c r="GJ359" s="158"/>
      <c r="GK359" s="158"/>
      <c r="GL359" s="158"/>
      <c r="GM359" s="158"/>
      <c r="GN359" s="158"/>
      <c r="GO359" s="158"/>
      <c r="GP359" s="158"/>
      <c r="GQ359" s="158"/>
      <c r="GR359" s="158"/>
      <c r="GS359" s="158"/>
      <c r="GT359" s="158"/>
      <c r="GU359" s="158"/>
      <c r="GV359" s="158"/>
      <c r="GW359" s="158"/>
      <c r="GX359" s="158"/>
      <c r="GY359" s="158"/>
      <c r="GZ359" s="158"/>
      <c r="HA359" s="158"/>
      <c r="HB359" s="158"/>
      <c r="HC359" s="158"/>
      <c r="HD359" s="158"/>
      <c r="HE359" s="158"/>
      <c r="HF359" s="158"/>
      <c r="HG359" s="158"/>
      <c r="HH359" s="158"/>
      <c r="HI359" s="158"/>
      <c r="HJ359" s="158"/>
      <c r="HK359" s="158"/>
      <c r="HL359" s="158"/>
      <c r="HM359" s="158"/>
      <c r="HN359" s="158"/>
      <c r="HO359" s="158"/>
      <c r="HP359" s="158"/>
      <c r="HQ359" s="158"/>
      <c r="HR359" s="158"/>
      <c r="HS359" s="158"/>
      <c r="HT359" s="158"/>
      <c r="HU359" s="158"/>
      <c r="HV359" s="158"/>
      <c r="HW359" s="158"/>
      <c r="HX359" s="158"/>
      <c r="HY359" s="158"/>
      <c r="HZ359" s="158"/>
      <c r="IA359" s="158"/>
      <c r="IB359" s="158"/>
      <c r="IC359" s="158"/>
      <c r="ID359" s="158"/>
      <c r="IE359" s="158"/>
      <c r="IF359" s="158"/>
      <c r="IG359" s="158"/>
      <c r="IH359" s="158"/>
      <c r="II359" s="158"/>
      <c r="IJ359" s="158"/>
      <c r="IK359" s="158"/>
      <c r="IL359" s="158"/>
      <c r="IM359" s="158"/>
      <c r="IN359" s="158"/>
      <c r="IO359" s="158"/>
      <c r="IP359" s="158"/>
      <c r="IQ359" s="158"/>
      <c r="IR359" s="158"/>
      <c r="IS359" s="158"/>
      <c r="IT359" s="158"/>
    </row>
    <row r="360" spans="1:254" ht="20.45" customHeight="1" x14ac:dyDescent="0.2">
      <c r="A360" s="324" t="s">
        <v>448</v>
      </c>
      <c r="B360" s="325"/>
      <c r="C360" s="325"/>
      <c r="D360" s="325"/>
      <c r="E360" s="325"/>
      <c r="F360" s="326"/>
      <c r="G360" s="304">
        <f>SUM(G13+G24+G287+G345+G353)</f>
        <v>1267401.1500000001</v>
      </c>
    </row>
    <row r="364" spans="1:254" x14ac:dyDescent="0.2">
      <c r="G364" s="306"/>
    </row>
  </sheetData>
  <mergeCells count="12">
    <mergeCell ref="A360:F360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" right="0" top="0" bottom="0" header="0.31496062992125984" footer="0.31496062992125984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2020-06-22T15:06:48Z</dcterms:modified>
</cp:coreProperties>
</file>