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9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</sheets>
  <calcPr calcId="145621"/>
</workbook>
</file>

<file path=xl/calcChain.xml><?xml version="1.0" encoding="utf-8"?>
<calcChain xmlns="http://schemas.openxmlformats.org/spreadsheetml/2006/main">
  <c r="B10" i="14" l="1"/>
  <c r="C10" i="14"/>
  <c r="B13" i="14"/>
  <c r="C13" i="14"/>
  <c r="D16" i="12"/>
  <c r="C16" i="12"/>
  <c r="D14" i="12"/>
  <c r="C14" i="12"/>
  <c r="D11" i="12"/>
  <c r="D19" i="12" s="1"/>
  <c r="C11" i="12"/>
  <c r="C19" i="12" s="1"/>
  <c r="D8" i="12"/>
  <c r="C8" i="12"/>
  <c r="D16" i="11"/>
  <c r="C16" i="11"/>
  <c r="D14" i="11"/>
  <c r="C14" i="11"/>
  <c r="D11" i="11"/>
  <c r="D19" i="11" s="1"/>
  <c r="C11" i="11"/>
  <c r="C19" i="11" s="1"/>
  <c r="D8" i="11"/>
  <c r="C8" i="11"/>
  <c r="B13" i="13" l="1"/>
  <c r="B10" i="13"/>
  <c r="H92" i="10" l="1"/>
  <c r="H225" i="10"/>
  <c r="G225" i="10"/>
  <c r="H87" i="10"/>
  <c r="H86" i="10" s="1"/>
  <c r="G87" i="10"/>
  <c r="H76" i="10"/>
  <c r="H75" i="10" s="1"/>
  <c r="H74" i="10" s="1"/>
  <c r="G76" i="10"/>
  <c r="G75" i="10" s="1"/>
  <c r="H55" i="10"/>
  <c r="H54" i="10" s="1"/>
  <c r="G55" i="10"/>
  <c r="G54" i="10" s="1"/>
  <c r="H46" i="10"/>
  <c r="G46" i="10"/>
  <c r="H234" i="10"/>
  <c r="H233" i="10" s="1"/>
  <c r="G234" i="10"/>
  <c r="G233" i="10" s="1"/>
  <c r="H230" i="10"/>
  <c r="G230" i="10"/>
  <c r="H227" i="10"/>
  <c r="G227" i="10"/>
  <c r="H224" i="10"/>
  <c r="G224" i="10"/>
  <c r="H220" i="10"/>
  <c r="G220" i="10"/>
  <c r="H218" i="10"/>
  <c r="G218" i="10"/>
  <c r="H216" i="10"/>
  <c r="G216" i="10"/>
  <c r="H211" i="10"/>
  <c r="G211" i="10"/>
  <c r="H209" i="10"/>
  <c r="G209" i="10"/>
  <c r="H206" i="10"/>
  <c r="G206" i="10"/>
  <c r="H203" i="10"/>
  <c r="G203" i="10"/>
  <c r="H200" i="10"/>
  <c r="G200" i="10"/>
  <c r="H197" i="10"/>
  <c r="G197" i="10"/>
  <c r="H195" i="10"/>
  <c r="G195" i="10"/>
  <c r="H188" i="10"/>
  <c r="G188" i="10"/>
  <c r="H186" i="10"/>
  <c r="G186" i="10"/>
  <c r="H182" i="10"/>
  <c r="G182" i="10"/>
  <c r="H180" i="10"/>
  <c r="G180" i="10"/>
  <c r="H176" i="10"/>
  <c r="H175" i="10" s="1"/>
  <c r="H174" i="10" s="1"/>
  <c r="G176" i="10"/>
  <c r="G175" i="10" s="1"/>
  <c r="G174" i="10" s="1"/>
  <c r="H172" i="10"/>
  <c r="H171" i="10" s="1"/>
  <c r="H170" i="10" s="1"/>
  <c r="G172" i="10"/>
  <c r="G171" i="10" s="1"/>
  <c r="G170" i="10" s="1"/>
  <c r="H167" i="10"/>
  <c r="H166" i="10" s="1"/>
  <c r="H165" i="10" s="1"/>
  <c r="G167" i="10"/>
  <c r="G166" i="10" s="1"/>
  <c r="G165" i="10" s="1"/>
  <c r="H162" i="10"/>
  <c r="H161" i="10" s="1"/>
  <c r="H160" i="10" s="1"/>
  <c r="G162" i="10"/>
  <c r="G161" i="10" s="1"/>
  <c r="G160" i="10" s="1"/>
  <c r="H158" i="10"/>
  <c r="G158" i="10"/>
  <c r="H156" i="10"/>
  <c r="G156" i="10"/>
  <c r="H154" i="10"/>
  <c r="G154" i="10"/>
  <c r="H151" i="10"/>
  <c r="G151" i="10"/>
  <c r="H147" i="10"/>
  <c r="H146" i="10" s="1"/>
  <c r="G147" i="10"/>
  <c r="G146" i="10" s="1"/>
  <c r="H144" i="10"/>
  <c r="G144" i="10"/>
  <c r="H142" i="10"/>
  <c r="G142" i="10"/>
  <c r="H139" i="10"/>
  <c r="G139" i="10"/>
  <c r="H137" i="10"/>
  <c r="G137" i="10"/>
  <c r="H134" i="10"/>
  <c r="H133" i="10" s="1"/>
  <c r="G134" i="10"/>
  <c r="G133" i="10" s="1"/>
  <c r="H131" i="10"/>
  <c r="G131" i="10"/>
  <c r="H129" i="10"/>
  <c r="G129" i="10"/>
  <c r="H127" i="10"/>
  <c r="G127" i="10"/>
  <c r="H125" i="10"/>
  <c r="G125" i="10"/>
  <c r="H123" i="10"/>
  <c r="H121" i="10"/>
  <c r="H118" i="10"/>
  <c r="G118" i="10"/>
  <c r="H116" i="10"/>
  <c r="G116" i="10"/>
  <c r="H114" i="10"/>
  <c r="G114" i="10"/>
  <c r="H110" i="10"/>
  <c r="H109" i="10" s="1"/>
  <c r="H108" i="10" s="1"/>
  <c r="H107" i="10" s="1"/>
  <c r="G110" i="10"/>
  <c r="G109" i="10" s="1"/>
  <c r="G108" i="10" s="1"/>
  <c r="G107" i="10" s="1"/>
  <c r="H105" i="10"/>
  <c r="H104" i="10" s="1"/>
  <c r="G105" i="10"/>
  <c r="G104" i="10" s="1"/>
  <c r="H101" i="10"/>
  <c r="G101" i="10"/>
  <c r="H99" i="10"/>
  <c r="G99" i="10"/>
  <c r="H97" i="10"/>
  <c r="G97" i="10"/>
  <c r="H93" i="10"/>
  <c r="G93" i="10"/>
  <c r="H90" i="10"/>
  <c r="G90" i="10"/>
  <c r="G86" i="10"/>
  <c r="H84" i="10"/>
  <c r="G84" i="10"/>
  <c r="H80" i="10"/>
  <c r="H79" i="10" s="1"/>
  <c r="H78" i="10" s="1"/>
  <c r="G80" i="10"/>
  <c r="G79" i="10" s="1"/>
  <c r="H72" i="10"/>
  <c r="G72" i="10"/>
  <c r="H70" i="10"/>
  <c r="G70" i="10"/>
  <c r="H66" i="10"/>
  <c r="G66" i="10"/>
  <c r="H64" i="10"/>
  <c r="G64" i="10"/>
  <c r="H59" i="10"/>
  <c r="H58" i="10" s="1"/>
  <c r="H57" i="10" s="1"/>
  <c r="G59" i="10"/>
  <c r="G58" i="10" s="1"/>
  <c r="G57" i="10" s="1"/>
  <c r="H52" i="10"/>
  <c r="H51" i="10" s="1"/>
  <c r="G52" i="10"/>
  <c r="G51" i="10" s="1"/>
  <c r="H49" i="10"/>
  <c r="H45" i="10" s="1"/>
  <c r="G49" i="10"/>
  <c r="G45" i="10" s="1"/>
  <c r="H42" i="10"/>
  <c r="H41" i="10" s="1"/>
  <c r="G42" i="10"/>
  <c r="G41" i="10" s="1"/>
  <c r="H38" i="10"/>
  <c r="H37" i="10" s="1"/>
  <c r="H36" i="10" s="1"/>
  <c r="G38" i="10"/>
  <c r="G37" i="10" s="1"/>
  <c r="G36" i="10" s="1"/>
  <c r="H34" i="10"/>
  <c r="H33" i="10" s="1"/>
  <c r="G34" i="10"/>
  <c r="G33" i="10" s="1"/>
  <c r="H31" i="10"/>
  <c r="G31" i="10"/>
  <c r="H27" i="10"/>
  <c r="G27" i="10"/>
  <c r="H25" i="10"/>
  <c r="G25" i="10"/>
  <c r="H18" i="10"/>
  <c r="H17" i="10" s="1"/>
  <c r="H16" i="10" s="1"/>
  <c r="G18" i="10"/>
  <c r="G17" i="10" s="1"/>
  <c r="G16" i="10" s="1"/>
  <c r="H14" i="10"/>
  <c r="G14" i="10"/>
  <c r="H13" i="10"/>
  <c r="G13" i="10"/>
  <c r="H12" i="10"/>
  <c r="G12" i="10"/>
  <c r="H194" i="10" l="1"/>
  <c r="H208" i="10"/>
  <c r="G194" i="10"/>
  <c r="G208" i="10"/>
  <c r="H193" i="10"/>
  <c r="G164" i="10"/>
  <c r="H164" i="10"/>
  <c r="H103" i="10"/>
  <c r="H141" i="10"/>
  <c r="H136" i="10" s="1"/>
  <c r="H153" i="10"/>
  <c r="H150" i="10" s="1"/>
  <c r="H149" i="10" s="1"/>
  <c r="H63" i="10"/>
  <c r="H62" i="10" s="1"/>
  <c r="H61" i="10" s="1"/>
  <c r="H223" i="10"/>
  <c r="H222" i="10" s="1"/>
  <c r="G103" i="10"/>
  <c r="G24" i="10"/>
  <c r="G23" i="10" s="1"/>
  <c r="H69" i="10"/>
  <c r="H68" i="10" s="1"/>
  <c r="G120" i="10"/>
  <c r="G185" i="10"/>
  <c r="G184" i="10" s="1"/>
  <c r="G74" i="10"/>
  <c r="G83" i="10"/>
  <c r="H215" i="10"/>
  <c r="H214" i="10" s="1"/>
  <c r="H213" i="10" s="1"/>
  <c r="H11" i="10"/>
  <c r="H10" i="10" s="1"/>
  <c r="H24" i="10"/>
  <c r="H23" i="10" s="1"/>
  <c r="G179" i="10"/>
  <c r="G178" i="10" s="1"/>
  <c r="G78" i="10"/>
  <c r="G96" i="10"/>
  <c r="G92" i="10" s="1"/>
  <c r="G141" i="10"/>
  <c r="G136" i="10" s="1"/>
  <c r="G153" i="10"/>
  <c r="G150" i="10" s="1"/>
  <c r="G149" i="10" s="1"/>
  <c r="H113" i="10"/>
  <c r="G69" i="10"/>
  <c r="G193" i="10"/>
  <c r="G40" i="10"/>
  <c r="H83" i="10"/>
  <c r="H96" i="10"/>
  <c r="H120" i="10"/>
  <c r="H179" i="10"/>
  <c r="H178" i="10" s="1"/>
  <c r="G223" i="10"/>
  <c r="G222" i="10" s="1"/>
  <c r="G11" i="10"/>
  <c r="G10" i="10" s="1"/>
  <c r="H40" i="10"/>
  <c r="G63" i="10"/>
  <c r="G62" i="10" s="1"/>
  <c r="G61" i="10" s="1"/>
  <c r="G113" i="10"/>
  <c r="H185" i="10"/>
  <c r="H184" i="10" s="1"/>
  <c r="G215" i="10"/>
  <c r="G214" i="10" s="1"/>
  <c r="G213" i="10" s="1"/>
  <c r="G22" i="10" l="1"/>
  <c r="H22" i="10"/>
  <c r="H192" i="10"/>
  <c r="H191" i="10" s="1"/>
  <c r="H190" i="10" s="1"/>
  <c r="G112" i="10"/>
  <c r="G68" i="10"/>
  <c r="G82" i="10"/>
  <c r="G192" i="10"/>
  <c r="G191" i="10" s="1"/>
  <c r="G190" i="10" s="1"/>
  <c r="H112" i="10"/>
  <c r="H82" i="10"/>
  <c r="G21" i="10" l="1"/>
  <c r="G237" i="10" s="1"/>
  <c r="H21" i="10"/>
  <c r="H237" i="10" s="1"/>
  <c r="G101" i="9" l="1"/>
  <c r="G245" i="9"/>
  <c r="G291" i="9"/>
  <c r="G293" i="9"/>
  <c r="G196" i="9"/>
  <c r="G192" i="9"/>
  <c r="G191" i="9" s="1"/>
  <c r="G188" i="9"/>
  <c r="G174" i="9"/>
  <c r="G146" i="9"/>
  <c r="G145" i="9" s="1"/>
  <c r="G144" i="9" s="1"/>
  <c r="G143" i="9" s="1"/>
  <c r="G139" i="9"/>
  <c r="G136" i="9"/>
  <c r="G133" i="9"/>
  <c r="G105" i="9"/>
  <c r="G113" i="9"/>
  <c r="G112" i="9" s="1"/>
  <c r="G64" i="9"/>
  <c r="G25" i="9"/>
  <c r="G27" i="9"/>
  <c r="G18" i="9"/>
  <c r="G307" i="9"/>
  <c r="G305" i="9"/>
  <c r="G304" i="9" s="1"/>
  <c r="G303" i="9" s="1"/>
  <c r="G300" i="9"/>
  <c r="G299" i="9" s="1"/>
  <c r="G296" i="9"/>
  <c r="G286" i="9"/>
  <c r="G284" i="9"/>
  <c r="G282" i="9"/>
  <c r="G277" i="9"/>
  <c r="G275" i="9"/>
  <c r="G274" i="9" s="1"/>
  <c r="G271" i="9"/>
  <c r="G268" i="9"/>
  <c r="G265" i="9"/>
  <c r="G262" i="9"/>
  <c r="G259" i="9"/>
  <c r="G254" i="9"/>
  <c r="G253" i="9" s="1"/>
  <c r="G249" i="9"/>
  <c r="G248" i="9" s="1"/>
  <c r="G247" i="9" s="1"/>
  <c r="G246" i="9" s="1"/>
  <c r="G243" i="9"/>
  <c r="G241" i="9"/>
  <c r="G237" i="9"/>
  <c r="G235" i="9"/>
  <c r="G228" i="9"/>
  <c r="G227" i="9" s="1"/>
  <c r="G225" i="9"/>
  <c r="G224" i="9" s="1"/>
  <c r="G221" i="9"/>
  <c r="G220" i="9" s="1"/>
  <c r="G219" i="9" s="1"/>
  <c r="G216" i="9"/>
  <c r="G215" i="9" s="1"/>
  <c r="G214" i="9" s="1"/>
  <c r="G209" i="9"/>
  <c r="G208" i="9" s="1"/>
  <c r="G207" i="9" s="1"/>
  <c r="G205" i="9"/>
  <c r="G203" i="9"/>
  <c r="G201" i="9"/>
  <c r="G198" i="9"/>
  <c r="G186" i="9"/>
  <c r="G183" i="9"/>
  <c r="G181" i="9"/>
  <c r="G178" i="9"/>
  <c r="G176" i="9"/>
  <c r="G171" i="9"/>
  <c r="G169" i="9"/>
  <c r="G167" i="9"/>
  <c r="G165" i="9"/>
  <c r="G163" i="9"/>
  <c r="G161" i="9"/>
  <c r="G159" i="9"/>
  <c r="G157" i="9"/>
  <c r="G154" i="9"/>
  <c r="G152" i="9"/>
  <c r="G150" i="9"/>
  <c r="G141" i="9"/>
  <c r="G131" i="9"/>
  <c r="G129" i="9"/>
  <c r="G127" i="9"/>
  <c r="G120" i="9"/>
  <c r="G118" i="9"/>
  <c r="G116" i="9"/>
  <c r="G110" i="9"/>
  <c r="G108" i="9"/>
  <c r="G98" i="9"/>
  <c r="G94" i="9"/>
  <c r="G92" i="9"/>
  <c r="G88" i="9"/>
  <c r="G87" i="9" s="1"/>
  <c r="G86" i="9" s="1"/>
  <c r="G84" i="9"/>
  <c r="G82" i="9"/>
  <c r="G78" i="9"/>
  <c r="G76" i="9"/>
  <c r="G70" i="9"/>
  <c r="G69" i="9" s="1"/>
  <c r="G68" i="9" s="1"/>
  <c r="G66" i="9"/>
  <c r="G62" i="9"/>
  <c r="G57" i="9"/>
  <c r="G56" i="9" s="1"/>
  <c r="G54" i="9"/>
  <c r="G50" i="9"/>
  <c r="G45" i="9"/>
  <c r="G44" i="9" s="1"/>
  <c r="G41" i="9"/>
  <c r="G40" i="9" s="1"/>
  <c r="G39" i="9" s="1"/>
  <c r="G37" i="9"/>
  <c r="G36" i="9" s="1"/>
  <c r="G34" i="9"/>
  <c r="G33" i="9" s="1"/>
  <c r="G31" i="9"/>
  <c r="G17" i="9"/>
  <c r="G16" i="9" s="1"/>
  <c r="G14" i="9"/>
  <c r="G13" i="9"/>
  <c r="G12" i="9"/>
  <c r="G96" i="8"/>
  <c r="F96" i="8"/>
  <c r="G107" i="8"/>
  <c r="F107" i="8"/>
  <c r="G43" i="8"/>
  <c r="F43" i="8"/>
  <c r="G231" i="8"/>
  <c r="F231" i="8"/>
  <c r="G229" i="8"/>
  <c r="F229" i="8"/>
  <c r="G225" i="8"/>
  <c r="F225" i="8"/>
  <c r="G223" i="8"/>
  <c r="F223" i="8"/>
  <c r="G219" i="8"/>
  <c r="G218" i="8" s="1"/>
  <c r="G217" i="8" s="1"/>
  <c r="F219" i="8"/>
  <c r="F218" i="8" s="1"/>
  <c r="F217" i="8" s="1"/>
  <c r="G214" i="8"/>
  <c r="F214" i="8"/>
  <c r="G211" i="8"/>
  <c r="F211" i="8"/>
  <c r="G208" i="8"/>
  <c r="F208" i="8"/>
  <c r="G204" i="8"/>
  <c r="F204" i="8"/>
  <c r="G202" i="8"/>
  <c r="F202" i="8"/>
  <c r="G200" i="8"/>
  <c r="F200" i="8"/>
  <c r="G195" i="8"/>
  <c r="G194" i="8" s="1"/>
  <c r="F195" i="8"/>
  <c r="F194" i="8" s="1"/>
  <c r="F192" i="8"/>
  <c r="G190" i="8"/>
  <c r="F190" i="8"/>
  <c r="G187" i="8"/>
  <c r="F187" i="8"/>
  <c r="G184" i="8"/>
  <c r="G181" i="8" s="1"/>
  <c r="F184" i="8"/>
  <c r="F181" i="8" s="1"/>
  <c r="G182" i="8"/>
  <c r="F182" i="8"/>
  <c r="G178" i="8"/>
  <c r="F178" i="8"/>
  <c r="G174" i="8"/>
  <c r="G173" i="8" s="1"/>
  <c r="G172" i="8" s="1"/>
  <c r="F174" i="8"/>
  <c r="F173" i="8" s="1"/>
  <c r="F172" i="8" s="1"/>
  <c r="G169" i="8"/>
  <c r="G168" i="8" s="1"/>
  <c r="G167" i="8" s="1"/>
  <c r="F169" i="8"/>
  <c r="F168" i="8" s="1"/>
  <c r="F167" i="8" s="1"/>
  <c r="G164" i="8"/>
  <c r="G163" i="8" s="1"/>
  <c r="G162" i="8" s="1"/>
  <c r="F164" i="8"/>
  <c r="F163" i="8" s="1"/>
  <c r="F162" i="8" s="1"/>
  <c r="G160" i="8"/>
  <c r="F160" i="8"/>
  <c r="G158" i="8"/>
  <c r="F158" i="8"/>
  <c r="G156" i="8"/>
  <c r="F156" i="8"/>
  <c r="G153" i="8"/>
  <c r="F153" i="8"/>
  <c r="G149" i="8"/>
  <c r="G148" i="8" s="1"/>
  <c r="F149" i="8"/>
  <c r="F148" i="8" s="1"/>
  <c r="G146" i="8"/>
  <c r="F146" i="8"/>
  <c r="G144" i="8"/>
  <c r="F144" i="8"/>
  <c r="G142" i="8"/>
  <c r="F142" i="8"/>
  <c r="G141" i="8"/>
  <c r="F141" i="8"/>
  <c r="G138" i="8"/>
  <c r="G137" i="8" s="1"/>
  <c r="F138" i="8"/>
  <c r="F137" i="8" s="1"/>
  <c r="G135" i="8"/>
  <c r="F135" i="8"/>
  <c r="G133" i="8"/>
  <c r="F133" i="8"/>
  <c r="G131" i="8"/>
  <c r="F131" i="8"/>
  <c r="G129" i="8"/>
  <c r="F129" i="8"/>
  <c r="G127" i="8"/>
  <c r="G125" i="8"/>
  <c r="G122" i="8"/>
  <c r="G121" i="8" s="1"/>
  <c r="F122" i="8"/>
  <c r="F121" i="8" s="1"/>
  <c r="G119" i="8"/>
  <c r="F119" i="8"/>
  <c r="G117" i="8"/>
  <c r="F117" i="8"/>
  <c r="G113" i="8"/>
  <c r="G112" i="8" s="1"/>
  <c r="G111" i="8" s="1"/>
  <c r="F113" i="8"/>
  <c r="F112" i="8" s="1"/>
  <c r="F111" i="8" s="1"/>
  <c r="G109" i="8"/>
  <c r="G108" i="8" s="1"/>
  <c r="F109" i="8"/>
  <c r="F108" i="8" s="1"/>
  <c r="G103" i="8"/>
  <c r="F103" i="8"/>
  <c r="F101" i="8"/>
  <c r="G99" i="8"/>
  <c r="F99" i="8"/>
  <c r="G91" i="8"/>
  <c r="F91" i="8"/>
  <c r="G89" i="8"/>
  <c r="F89" i="8"/>
  <c r="G86" i="8"/>
  <c r="F86" i="8"/>
  <c r="G82" i="8"/>
  <c r="G81" i="8" s="1"/>
  <c r="G80" i="8" s="1"/>
  <c r="F82" i="8"/>
  <c r="F81" i="8" s="1"/>
  <c r="F80" i="8" s="1"/>
  <c r="G78" i="8"/>
  <c r="G77" i="8" s="1"/>
  <c r="G76" i="8" s="1"/>
  <c r="F78" i="8"/>
  <c r="F77" i="8" s="1"/>
  <c r="F76" i="8" s="1"/>
  <c r="G74" i="8"/>
  <c r="F74" i="8"/>
  <c r="G72" i="8"/>
  <c r="F72" i="8"/>
  <c r="G68" i="8"/>
  <c r="F68" i="8"/>
  <c r="G66" i="8"/>
  <c r="F66" i="8"/>
  <c r="G65" i="8"/>
  <c r="G64" i="8" s="1"/>
  <c r="G63" i="8" s="1"/>
  <c r="G62" i="8" s="1"/>
  <c r="F65" i="8"/>
  <c r="F64" i="8" s="1"/>
  <c r="F63" i="8" s="1"/>
  <c r="F62" i="8" s="1"/>
  <c r="G60" i="8"/>
  <c r="G59" i="8" s="1"/>
  <c r="G58" i="8" s="1"/>
  <c r="F60" i="8"/>
  <c r="F59" i="8" s="1"/>
  <c r="F58" i="8" s="1"/>
  <c r="G56" i="8"/>
  <c r="G55" i="8" s="1"/>
  <c r="F56" i="8"/>
  <c r="F55" i="8" s="1"/>
  <c r="G52" i="8"/>
  <c r="G51" i="8" s="1"/>
  <c r="F52" i="8"/>
  <c r="F51" i="8" s="1"/>
  <c r="G49" i="8"/>
  <c r="G48" i="8" s="1"/>
  <c r="F49" i="8"/>
  <c r="F48" i="8" s="1"/>
  <c r="G46" i="8"/>
  <c r="F46" i="8"/>
  <c r="G39" i="8"/>
  <c r="G38" i="8" s="1"/>
  <c r="F39" i="8"/>
  <c r="F38" i="8" s="1"/>
  <c r="G35" i="8"/>
  <c r="G34" i="8" s="1"/>
  <c r="G33" i="8" s="1"/>
  <c r="F35" i="8"/>
  <c r="F34" i="8" s="1"/>
  <c r="F33" i="8" s="1"/>
  <c r="G31" i="8"/>
  <c r="G30" i="8" s="1"/>
  <c r="F31" i="8"/>
  <c r="F30" i="8" s="1"/>
  <c r="G26" i="8"/>
  <c r="F26" i="8"/>
  <c r="G24" i="8"/>
  <c r="F24" i="8"/>
  <c r="G21" i="8"/>
  <c r="F21" i="8"/>
  <c r="G17" i="8"/>
  <c r="G16" i="8" s="1"/>
  <c r="G15" i="8" s="1"/>
  <c r="F17" i="8"/>
  <c r="F16" i="8" s="1"/>
  <c r="F15" i="8" s="1"/>
  <c r="G13" i="8"/>
  <c r="F13" i="8"/>
  <c r="G12" i="8"/>
  <c r="F12" i="8"/>
  <c r="G11" i="8"/>
  <c r="F11" i="8"/>
  <c r="G258" i="9" l="1"/>
  <c r="G213" i="9"/>
  <c r="G173" i="9"/>
  <c r="G156" i="9"/>
  <c r="G149" i="9"/>
  <c r="G138" i="9"/>
  <c r="G135" i="9" s="1"/>
  <c r="G107" i="9"/>
  <c r="G91" i="9"/>
  <c r="G90" i="9" s="1"/>
  <c r="G61" i="9"/>
  <c r="G81" i="9"/>
  <c r="G190" i="9"/>
  <c r="G252" i="9"/>
  <c r="G251" i="9" s="1"/>
  <c r="G75" i="9"/>
  <c r="G74" i="9" s="1"/>
  <c r="G73" i="9" s="1"/>
  <c r="G72" i="9" s="1"/>
  <c r="G234" i="9"/>
  <c r="G233" i="9" s="1"/>
  <c r="G24" i="9"/>
  <c r="G23" i="9" s="1"/>
  <c r="G100" i="9"/>
  <c r="G97" i="9" s="1"/>
  <c r="G200" i="9"/>
  <c r="G195" i="9" s="1"/>
  <c r="G194" i="9" s="1"/>
  <c r="G257" i="9"/>
  <c r="G126" i="9"/>
  <c r="G115" i="9" s="1"/>
  <c r="G281" i="9"/>
  <c r="G280" i="9" s="1"/>
  <c r="G279" i="9" s="1"/>
  <c r="G290" i="9"/>
  <c r="G289" i="9" s="1"/>
  <c r="G288" i="9" s="1"/>
  <c r="G185" i="9"/>
  <c r="G180" i="9" s="1"/>
  <c r="G240" i="9"/>
  <c r="G239" i="9" s="1"/>
  <c r="G223" i="9"/>
  <c r="G11" i="9"/>
  <c r="G10" i="9" s="1"/>
  <c r="G49" i="9"/>
  <c r="F207" i="8"/>
  <c r="G207" i="8"/>
  <c r="G206" i="8" s="1"/>
  <c r="G180" i="8"/>
  <c r="G42" i="8"/>
  <c r="G140" i="8"/>
  <c r="G155" i="8"/>
  <c r="F206" i="8"/>
  <c r="G222" i="8"/>
  <c r="G221" i="8" s="1"/>
  <c r="F95" i="8"/>
  <c r="F94" i="8" s="1"/>
  <c r="G71" i="8"/>
  <c r="G70" i="8" s="1"/>
  <c r="G116" i="8"/>
  <c r="F71" i="8"/>
  <c r="F70" i="8" s="1"/>
  <c r="F155" i="8"/>
  <c r="F152" i="8" s="1"/>
  <c r="F222" i="8"/>
  <c r="F221" i="8" s="1"/>
  <c r="F228" i="8"/>
  <c r="F227" i="8" s="1"/>
  <c r="F42" i="8"/>
  <c r="F180" i="8"/>
  <c r="F177" i="8" s="1"/>
  <c r="F176" i="8" s="1"/>
  <c r="G228" i="8"/>
  <c r="G227" i="8" s="1"/>
  <c r="F88" i="8"/>
  <c r="F85" i="8" s="1"/>
  <c r="F124" i="8"/>
  <c r="G88" i="8"/>
  <c r="G85" i="8" s="1"/>
  <c r="G95" i="8"/>
  <c r="G94" i="8" s="1"/>
  <c r="F106" i="8"/>
  <c r="F105" i="8" s="1"/>
  <c r="F23" i="8"/>
  <c r="F20" i="8" s="1"/>
  <c r="G23" i="8"/>
  <c r="G20" i="8" s="1"/>
  <c r="G37" i="8"/>
  <c r="G106" i="8"/>
  <c r="G105" i="8" s="1"/>
  <c r="F140" i="8"/>
  <c r="F116" i="8"/>
  <c r="G124" i="8"/>
  <c r="G152" i="8"/>
  <c r="G151" i="8" s="1"/>
  <c r="F199" i="8"/>
  <c r="F198" i="8" s="1"/>
  <c r="F197" i="8" s="1"/>
  <c r="F37" i="8"/>
  <c r="G199" i="8"/>
  <c r="G198" i="8" s="1"/>
  <c r="G197" i="8" s="1"/>
  <c r="F151" i="8"/>
  <c r="G256" i="9" l="1"/>
  <c r="G80" i="9"/>
  <c r="G43" i="9"/>
  <c r="G22" i="9" s="1"/>
  <c r="G96" i="9"/>
  <c r="G148" i="9"/>
  <c r="G115" i="8"/>
  <c r="F10" i="8"/>
  <c r="F115" i="8"/>
  <c r="F84" i="8"/>
  <c r="F166" i="8"/>
  <c r="G177" i="8"/>
  <c r="G176" i="8" s="1"/>
  <c r="G166" i="8" s="1"/>
  <c r="G10" i="8"/>
  <c r="G84" i="8"/>
  <c r="G21" i="9" l="1"/>
  <c r="G311" i="9" s="1"/>
  <c r="F233" i="8"/>
  <c r="G233" i="8"/>
  <c r="F233" i="7" l="1"/>
  <c r="F235" i="7"/>
  <c r="F218" i="7"/>
  <c r="F205" i="7"/>
  <c r="F201" i="7"/>
  <c r="F197" i="7"/>
  <c r="F153" i="7"/>
  <c r="F147" i="7"/>
  <c r="F137" i="7" l="1"/>
  <c r="F119" i="7"/>
  <c r="F118" i="7" s="1"/>
  <c r="F62" i="7"/>
  <c r="F68" i="7"/>
  <c r="F26" i="7"/>
  <c r="G299" i="7"/>
  <c r="F299" i="7"/>
  <c r="G297" i="7"/>
  <c r="F297" i="7"/>
  <c r="G293" i="7"/>
  <c r="F293" i="7"/>
  <c r="G291" i="7"/>
  <c r="F291" i="7"/>
  <c r="G284" i="7"/>
  <c r="G283" i="7" s="1"/>
  <c r="F284" i="7"/>
  <c r="F283" i="7" s="1"/>
  <c r="G281" i="7"/>
  <c r="G280" i="7" s="1"/>
  <c r="F281" i="7"/>
  <c r="F280" i="7" s="1"/>
  <c r="G276" i="7"/>
  <c r="F276" i="7"/>
  <c r="G273" i="7"/>
  <c r="F273" i="7"/>
  <c r="G270" i="7"/>
  <c r="F270" i="7"/>
  <c r="G268" i="7"/>
  <c r="F268" i="7"/>
  <c r="G263" i="7"/>
  <c r="F263" i="7"/>
  <c r="G261" i="7"/>
  <c r="F261" i="7"/>
  <c r="G259" i="7"/>
  <c r="F259" i="7"/>
  <c r="G254" i="7"/>
  <c r="F254" i="7"/>
  <c r="G252" i="7"/>
  <c r="F252" i="7"/>
  <c r="G248" i="7"/>
  <c r="F248" i="7"/>
  <c r="G245" i="7"/>
  <c r="F245" i="7"/>
  <c r="G242" i="7"/>
  <c r="F242" i="7"/>
  <c r="G239" i="7"/>
  <c r="F239" i="7"/>
  <c r="G236" i="7"/>
  <c r="F236" i="7"/>
  <c r="G230" i="7"/>
  <c r="G229" i="7" s="1"/>
  <c r="G228" i="7" s="1"/>
  <c r="F230" i="7"/>
  <c r="F229" i="7" s="1"/>
  <c r="F228" i="7" s="1"/>
  <c r="G225" i="7"/>
  <c r="G224" i="7" s="1"/>
  <c r="G223" i="7" s="1"/>
  <c r="F225" i="7"/>
  <c r="F224" i="7" s="1"/>
  <c r="F223" i="7" s="1"/>
  <c r="G218" i="7"/>
  <c r="G217" i="7" s="1"/>
  <c r="G216" i="7" s="1"/>
  <c r="F217" i="7"/>
  <c r="F216" i="7" s="1"/>
  <c r="G214" i="7"/>
  <c r="F214" i="7"/>
  <c r="G212" i="7"/>
  <c r="F212" i="7"/>
  <c r="G210" i="7"/>
  <c r="F210" i="7"/>
  <c r="G207" i="7"/>
  <c r="F207" i="7"/>
  <c r="G205" i="7"/>
  <c r="G201" i="7"/>
  <c r="G200" i="7" s="1"/>
  <c r="G199" i="7" s="1"/>
  <c r="F200" i="7"/>
  <c r="F199" i="7" s="1"/>
  <c r="G197" i="7"/>
  <c r="G195" i="7"/>
  <c r="F195" i="7"/>
  <c r="G193" i="7"/>
  <c r="F193" i="7"/>
  <c r="G190" i="7"/>
  <c r="F190" i="7"/>
  <c r="G186" i="7"/>
  <c r="F186" i="7"/>
  <c r="G184" i="7"/>
  <c r="F184" i="7"/>
  <c r="G182" i="7"/>
  <c r="F182" i="7"/>
  <c r="G179" i="7"/>
  <c r="F179" i="7"/>
  <c r="G177" i="7"/>
  <c r="F177" i="7"/>
  <c r="G175" i="7"/>
  <c r="F175" i="7"/>
  <c r="G173" i="7"/>
  <c r="F173" i="7"/>
  <c r="G171" i="7"/>
  <c r="F171" i="7"/>
  <c r="G169" i="7"/>
  <c r="F169" i="7"/>
  <c r="F167" i="7"/>
  <c r="F165" i="7"/>
  <c r="G162" i="7"/>
  <c r="G161" i="7" s="1"/>
  <c r="F162" i="7"/>
  <c r="F161" i="7" s="1"/>
  <c r="G159" i="7"/>
  <c r="F159" i="7"/>
  <c r="G157" i="7"/>
  <c r="F157" i="7"/>
  <c r="G153" i="7"/>
  <c r="G152" i="7" s="1"/>
  <c r="G151" i="7" s="1"/>
  <c r="F152" i="7"/>
  <c r="F151" i="7" s="1"/>
  <c r="G149" i="7"/>
  <c r="F149" i="7"/>
  <c r="G147" i="7"/>
  <c r="G144" i="7"/>
  <c r="F144" i="7"/>
  <c r="G142" i="7"/>
  <c r="F142" i="7"/>
  <c r="G137" i="7"/>
  <c r="G135" i="7"/>
  <c r="F135" i="7"/>
  <c r="G133" i="7"/>
  <c r="G131" i="7"/>
  <c r="F131" i="7"/>
  <c r="G123" i="7"/>
  <c r="F123" i="7"/>
  <c r="G119" i="7"/>
  <c r="G118" i="7" s="1"/>
  <c r="G116" i="7"/>
  <c r="F116" i="7"/>
  <c r="G114" i="7"/>
  <c r="F114" i="7"/>
  <c r="F111" i="7"/>
  <c r="G107" i="7"/>
  <c r="F107" i="7"/>
  <c r="G104" i="7"/>
  <c r="F104" i="7"/>
  <c r="G100" i="7"/>
  <c r="F100" i="7"/>
  <c r="G98" i="7"/>
  <c r="F98" i="7"/>
  <c r="G93" i="7"/>
  <c r="G92" i="7" s="1"/>
  <c r="G91" i="7" s="1"/>
  <c r="F93" i="7"/>
  <c r="F92" i="7" s="1"/>
  <c r="F91" i="7" s="1"/>
  <c r="G89" i="7"/>
  <c r="F89" i="7"/>
  <c r="G87" i="7"/>
  <c r="F87" i="7"/>
  <c r="F83" i="7"/>
  <c r="G82" i="7"/>
  <c r="F82" i="7"/>
  <c r="G80" i="7"/>
  <c r="F80" i="7"/>
  <c r="G79" i="7"/>
  <c r="G78" i="7" s="1"/>
  <c r="G77" i="7" s="1"/>
  <c r="G76" i="7" s="1"/>
  <c r="F79" i="7"/>
  <c r="F78" i="7" s="1"/>
  <c r="F77" i="7" s="1"/>
  <c r="F76" i="7" s="1"/>
  <c r="G74" i="7"/>
  <c r="G73" i="7" s="1"/>
  <c r="G72" i="7" s="1"/>
  <c r="F74" i="7"/>
  <c r="F73" i="7" s="1"/>
  <c r="F72" i="7" s="1"/>
  <c r="G70" i="7"/>
  <c r="F70" i="7"/>
  <c r="G68" i="7"/>
  <c r="G66" i="7"/>
  <c r="F66" i="7"/>
  <c r="G62" i="7"/>
  <c r="G60" i="7"/>
  <c r="F60" i="7"/>
  <c r="G54" i="7"/>
  <c r="G53" i="7" s="1"/>
  <c r="F54" i="7"/>
  <c r="F53" i="7" s="1"/>
  <c r="G51" i="7"/>
  <c r="F51" i="7"/>
  <c r="G47" i="7"/>
  <c r="F47" i="7"/>
  <c r="G42" i="7"/>
  <c r="G41" i="7" s="1"/>
  <c r="F42" i="7"/>
  <c r="F41" i="7" s="1"/>
  <c r="G38" i="7"/>
  <c r="G37" i="7" s="1"/>
  <c r="G36" i="7" s="1"/>
  <c r="F38" i="7"/>
  <c r="F37" i="7" s="1"/>
  <c r="F36" i="7" s="1"/>
  <c r="F34" i="7"/>
  <c r="F33" i="7" s="1"/>
  <c r="G31" i="7"/>
  <c r="G30" i="7" s="1"/>
  <c r="F31" i="7"/>
  <c r="F30" i="7" s="1"/>
  <c r="G26" i="7"/>
  <c r="G24" i="7"/>
  <c r="F24" i="7"/>
  <c r="G21" i="7"/>
  <c r="F21" i="7"/>
  <c r="G17" i="7"/>
  <c r="G16" i="7" s="1"/>
  <c r="G15" i="7" s="1"/>
  <c r="F17" i="7"/>
  <c r="F16" i="7" s="1"/>
  <c r="F15" i="7" s="1"/>
  <c r="G13" i="7"/>
  <c r="F13" i="7"/>
  <c r="G12" i="7"/>
  <c r="F12" i="7"/>
  <c r="G11" i="7"/>
  <c r="F11" i="7"/>
  <c r="F164" i="7" l="1"/>
  <c r="F106" i="7"/>
  <c r="F103" i="7" s="1"/>
  <c r="F113" i="7"/>
  <c r="G23" i="7"/>
  <c r="G20" i="7" s="1"/>
  <c r="F130" i="7"/>
  <c r="F125" i="7" s="1"/>
  <c r="G251" i="7"/>
  <c r="F234" i="7"/>
  <c r="G290" i="7"/>
  <c r="G289" i="7" s="1"/>
  <c r="G164" i="7"/>
  <c r="G59" i="7"/>
  <c r="G58" i="7" s="1"/>
  <c r="G46" i="7"/>
  <c r="F97" i="7"/>
  <c r="F96" i="7" s="1"/>
  <c r="F146" i="7"/>
  <c r="F141" i="7" s="1"/>
  <c r="F140" i="7" s="1"/>
  <c r="F189" i="7"/>
  <c r="F188" i="7" s="1"/>
  <c r="F209" i="7"/>
  <c r="F122" i="7"/>
  <c r="F121" i="7" s="1"/>
  <c r="G146" i="7"/>
  <c r="G141" i="7" s="1"/>
  <c r="G140" i="7" s="1"/>
  <c r="F258" i="7"/>
  <c r="F257" i="7" s="1"/>
  <c r="F256" i="7" s="1"/>
  <c r="G296" i="7"/>
  <c r="G295" i="7" s="1"/>
  <c r="G106" i="7"/>
  <c r="G103" i="7" s="1"/>
  <c r="F156" i="7"/>
  <c r="G113" i="7"/>
  <c r="F59" i="7"/>
  <c r="F58" i="7" s="1"/>
  <c r="F65" i="7"/>
  <c r="F251" i="7"/>
  <c r="G279" i="7"/>
  <c r="F290" i="7"/>
  <c r="F289" i="7" s="1"/>
  <c r="F296" i="7"/>
  <c r="F295" i="7" s="1"/>
  <c r="F86" i="7"/>
  <c r="G97" i="7"/>
  <c r="G96" i="7" s="1"/>
  <c r="G181" i="7"/>
  <c r="G258" i="7"/>
  <c r="G257" i="7" s="1"/>
  <c r="G256" i="7" s="1"/>
  <c r="G156" i="7"/>
  <c r="F267" i="7"/>
  <c r="F266" i="7" s="1"/>
  <c r="F265" i="7" s="1"/>
  <c r="F23" i="7"/>
  <c r="F20" i="7" s="1"/>
  <c r="F204" i="7"/>
  <c r="F203" i="7" s="1"/>
  <c r="G235" i="7"/>
  <c r="G234" i="7" s="1"/>
  <c r="F279" i="7"/>
  <c r="G65" i="7"/>
  <c r="G40" i="7" s="1"/>
  <c r="G130" i="7"/>
  <c r="G125" i="7" s="1"/>
  <c r="G122" i="7" s="1"/>
  <c r="G121" i="7" s="1"/>
  <c r="G267" i="7"/>
  <c r="G266" i="7" s="1"/>
  <c r="G265" i="7" s="1"/>
  <c r="F46" i="7"/>
  <c r="G86" i="7"/>
  <c r="G85" i="7" s="1"/>
  <c r="F181" i="7"/>
  <c r="G189" i="7"/>
  <c r="G188" i="7" s="1"/>
  <c r="G209" i="7"/>
  <c r="G204" i="7" s="1"/>
  <c r="G203" i="7" s="1"/>
  <c r="D39" i="4"/>
  <c r="C39" i="4"/>
  <c r="D23" i="4"/>
  <c r="C23" i="4"/>
  <c r="D12" i="4"/>
  <c r="D9" i="4" s="1"/>
  <c r="D8" i="4" s="1"/>
  <c r="C12" i="4"/>
  <c r="D10" i="4"/>
  <c r="C10" i="4"/>
  <c r="D79" i="3"/>
  <c r="C79" i="3"/>
  <c r="D83" i="3"/>
  <c r="D82" i="3" s="1"/>
  <c r="C83" i="3"/>
  <c r="C82" i="3" s="1"/>
  <c r="D80" i="3"/>
  <c r="C80" i="3"/>
  <c r="D77" i="3"/>
  <c r="D76" i="3" s="1"/>
  <c r="C77" i="3"/>
  <c r="C76" i="3" s="1"/>
  <c r="D74" i="3"/>
  <c r="D73" i="3" s="1"/>
  <c r="C74" i="3"/>
  <c r="C73" i="3" s="1"/>
  <c r="C72" i="3" s="1"/>
  <c r="D70" i="3"/>
  <c r="C70" i="3"/>
  <c r="D68" i="3"/>
  <c r="D67" i="3" s="1"/>
  <c r="C68" i="3"/>
  <c r="D65" i="3"/>
  <c r="C65" i="3"/>
  <c r="D64" i="3"/>
  <c r="C64" i="3"/>
  <c r="D59" i="3"/>
  <c r="D58" i="3" s="1"/>
  <c r="C59" i="3"/>
  <c r="C58" i="3" s="1"/>
  <c r="D55" i="3"/>
  <c r="D54" i="3" s="1"/>
  <c r="C55" i="3"/>
  <c r="C54" i="3" s="1"/>
  <c r="D52" i="3"/>
  <c r="D51" i="3" s="1"/>
  <c r="C52" i="3"/>
  <c r="C51" i="3" s="1"/>
  <c r="D49" i="3"/>
  <c r="D48" i="3" s="1"/>
  <c r="C49" i="3"/>
  <c r="C48" i="3" s="1"/>
  <c r="D45" i="3"/>
  <c r="C45" i="3"/>
  <c r="D43" i="3"/>
  <c r="D42" i="3" s="1"/>
  <c r="C43" i="3"/>
  <c r="C42" i="3" s="1"/>
  <c r="D40" i="3"/>
  <c r="C40" i="3"/>
  <c r="D38" i="3"/>
  <c r="D37" i="3" s="1"/>
  <c r="C38" i="3"/>
  <c r="C37" i="3" s="1"/>
  <c r="D35" i="3"/>
  <c r="C35" i="3"/>
  <c r="D33" i="3"/>
  <c r="C33" i="3"/>
  <c r="D30" i="3"/>
  <c r="C30" i="3"/>
  <c r="D26" i="3"/>
  <c r="C26" i="3"/>
  <c r="D24" i="3"/>
  <c r="C24" i="3"/>
  <c r="D22" i="3"/>
  <c r="D21" i="3" s="1"/>
  <c r="D20" i="3" s="1"/>
  <c r="C22" i="3"/>
  <c r="D16" i="3"/>
  <c r="C16" i="3"/>
  <c r="D15" i="3"/>
  <c r="C15" i="3"/>
  <c r="D11" i="3"/>
  <c r="D10" i="3" s="1"/>
  <c r="C11" i="3"/>
  <c r="C10" i="3" s="1"/>
  <c r="C10" i="2"/>
  <c r="C39" i="2"/>
  <c r="C24" i="2"/>
  <c r="C12" i="2"/>
  <c r="C78" i="1"/>
  <c r="D82" i="1"/>
  <c r="D81" i="1" s="1"/>
  <c r="C82" i="1"/>
  <c r="C81" i="1" s="1"/>
  <c r="D79" i="1"/>
  <c r="C79" i="1"/>
  <c r="D78" i="1"/>
  <c r="D76" i="1"/>
  <c r="D75" i="1" s="1"/>
  <c r="C76" i="1"/>
  <c r="C75" i="1" s="1"/>
  <c r="D73" i="1"/>
  <c r="D72" i="1" s="1"/>
  <c r="C73" i="1"/>
  <c r="C72" i="1" s="1"/>
  <c r="D69" i="1"/>
  <c r="C69" i="1"/>
  <c r="D67" i="1"/>
  <c r="C67" i="1"/>
  <c r="D64" i="1"/>
  <c r="D63" i="1" s="1"/>
  <c r="C64" i="1"/>
  <c r="C63" i="1" s="1"/>
  <c r="D60" i="1"/>
  <c r="D58" i="1"/>
  <c r="D57" i="1" s="1"/>
  <c r="C58" i="1"/>
  <c r="C57" i="1" s="1"/>
  <c r="D54" i="1"/>
  <c r="D53" i="1" s="1"/>
  <c r="C54" i="1"/>
  <c r="C53" i="1" s="1"/>
  <c r="D51" i="1"/>
  <c r="D50" i="1" s="1"/>
  <c r="C51" i="1"/>
  <c r="C50" i="1" s="1"/>
  <c r="D48" i="1"/>
  <c r="D47" i="1" s="1"/>
  <c r="C48" i="1"/>
  <c r="C47" i="1" s="1"/>
  <c r="D44" i="1"/>
  <c r="C44" i="1"/>
  <c r="D42" i="1"/>
  <c r="C42" i="1"/>
  <c r="D39" i="1"/>
  <c r="C39" i="1"/>
  <c r="D37" i="1"/>
  <c r="C37" i="1"/>
  <c r="D34" i="1"/>
  <c r="C34" i="1"/>
  <c r="D32" i="1"/>
  <c r="C32" i="1"/>
  <c r="D29" i="1"/>
  <c r="C29" i="1"/>
  <c r="D27" i="1"/>
  <c r="C27" i="1"/>
  <c r="D24" i="1"/>
  <c r="C24" i="1"/>
  <c r="D22" i="1"/>
  <c r="C22" i="1"/>
  <c r="D16" i="1"/>
  <c r="C16" i="1"/>
  <c r="D15" i="1"/>
  <c r="C15" i="1"/>
  <c r="D11" i="1"/>
  <c r="D10" i="1" s="1"/>
  <c r="C11" i="1"/>
  <c r="C10" i="1" s="1"/>
  <c r="F232" i="7" l="1"/>
  <c r="F222" i="7" s="1"/>
  <c r="F85" i="7"/>
  <c r="G233" i="7"/>
  <c r="G232" i="7" s="1"/>
  <c r="G222" i="7" s="1"/>
  <c r="G102" i="7"/>
  <c r="G10" i="7"/>
  <c r="G155" i="7"/>
  <c r="F102" i="7"/>
  <c r="F155" i="7"/>
  <c r="F40" i="7"/>
  <c r="F10" i="7" s="1"/>
  <c r="C9" i="4"/>
  <c r="C8" i="4" s="1"/>
  <c r="C21" i="3"/>
  <c r="C20" i="3" s="1"/>
  <c r="C67" i="3"/>
  <c r="C63" i="3" s="1"/>
  <c r="D63" i="3"/>
  <c r="D72" i="3"/>
  <c r="C32" i="3"/>
  <c r="D32" i="3"/>
  <c r="C47" i="3"/>
  <c r="D47" i="3"/>
  <c r="C9" i="2"/>
  <c r="C8" i="2" s="1"/>
  <c r="C36" i="1"/>
  <c r="C41" i="1"/>
  <c r="D66" i="1"/>
  <c r="D36" i="1"/>
  <c r="D31" i="1" s="1"/>
  <c r="D41" i="1"/>
  <c r="C21" i="1"/>
  <c r="C20" i="1" s="1"/>
  <c r="D71" i="1"/>
  <c r="D46" i="1"/>
  <c r="D21" i="1"/>
  <c r="D20" i="1" s="1"/>
  <c r="D9" i="1" s="1"/>
  <c r="C66" i="1"/>
  <c r="C62" i="1" s="1"/>
  <c r="C71" i="1"/>
  <c r="C31" i="1"/>
  <c r="C46" i="1"/>
  <c r="D62" i="1"/>
  <c r="G301" i="7" l="1"/>
  <c r="F301" i="7"/>
  <c r="C9" i="3"/>
  <c r="D9" i="3"/>
  <c r="C9" i="1"/>
</calcChain>
</file>

<file path=xl/sharedStrings.xml><?xml version="1.0" encoding="utf-8"?>
<sst xmlns="http://schemas.openxmlformats.org/spreadsheetml/2006/main" count="5478" uniqueCount="782">
  <si>
    <t>Приложение 1</t>
  </si>
  <si>
    <t xml:space="preserve">к  решению окружного  Совета депутатов </t>
  </si>
  <si>
    <t xml:space="preserve">                                                                                    от  "_____" ____________  2019г.  №______</t>
  </si>
  <si>
    <t>Прогнозируемые налоговые и неналоговые доходы бюджета Советского городского округа   на 2020 год</t>
  </si>
  <si>
    <t>тыс.руб.</t>
  </si>
  <si>
    <t>Код бюджетной классификации</t>
  </si>
  <si>
    <t>Наименование показателей</t>
  </si>
  <si>
    <t>Сумма</t>
  </si>
  <si>
    <t>Сумма   2019</t>
  </si>
  <si>
    <t>Д О Х О Д Ы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</si>
  <si>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</si>
  <si>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</si>
  <si>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</si>
  <si>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</si>
  <si>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</si>
  <si>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 xml:space="preserve"> Налог на доходы физических лиц 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</si>
  <si>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</si>
  <si>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</si>
  <si>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</si>
  <si>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</si>
  <si>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</si>
  <si>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</si>
  <si>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</si>
  <si>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</si>
  <si>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</si>
  <si>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</si>
  <si>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</si>
  <si>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</si>
  <si>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</si>
  <si>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</si>
  <si>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</si>
  <si>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</si>
  <si>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</si>
  <si>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</si>
  <si>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</si>
  <si>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</si>
  <si>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000 1 05 01010 01 0000 110</t>
  </si>
  <si>
    <t>Налог, взимаемый с налогоплательщиков, выбравших в качестве обьекта налогообложения доходы</t>
  </si>
  <si>
    <t>000 1 05 01011 01 0000 110</t>
  </si>
  <si>
    <t>налог, взимаемый с налогоплательщиков, выбравших в качестве обьекта налогообложения доходы</t>
  </si>
  <si>
    <t>000 1 05 01020 01 0000 110</t>
  </si>
  <si>
    <t xml:space="preserve"> Налог, взимаемый с налогоплательщиков, выбравших в качестве обьекта налогообложения доходы, уменьшенные на величину расходов </t>
  </si>
  <si>
    <t>000 1 05 01021 01 0000 110</t>
  </si>
  <si>
    <t xml:space="preserve"> налог, взимаемый с налогоплательщиков, выбравших в качестве обьекта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</si>
  <si>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</si>
  <si>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</si>
  <si>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000 1 05 02000 02 0000 110</t>
  </si>
  <si>
    <t xml:space="preserve">  Единый налог на вмененный доход для отдельных видов деятельности </t>
  </si>
  <si>
    <t>000 1 05 02010 02 0000 110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</si>
  <si>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</si>
  <si>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</si>
  <si>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</si>
  <si>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</si>
  <si>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</si>
  <si>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</si>
  <si>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</si>
  <si>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</si>
  <si>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</si>
  <si>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 xml:space="preserve"> Налог на имущество физических лиц, взимаемый по ставкам, применяемым к обьектам налогообложения, расположенным в границах городских округов</t>
  </si>
  <si>
    <t>000 1 06 02000 02 0000 110</t>
  </si>
  <si>
    <t>Налог на имущество организаций</t>
  </si>
  <si>
    <t>000 1 06 02010 02 0000 110</t>
  </si>
  <si>
    <t>Налог на имущество организаций по имуществу, не входящему в Единую систему газоснабжения</t>
  </si>
  <si>
    <t>000 1 06 06000 00 0000 110</t>
  </si>
  <si>
    <t>Земельный  налог</t>
  </si>
  <si>
    <t>000 1 06 06030 00 0000 110</t>
  </si>
  <si>
    <t>Земельный налог с организаций</t>
  </si>
  <si>
    <t>000 1 06 06032 04 0000 110</t>
  </si>
  <si>
    <t xml:space="preserve">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</si>
  <si>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</si>
  <si>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</si>
  <si>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</si>
  <si>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земельный налог с физических лиц, обладающих земельным участком, расположенным в границах городских округов</t>
  </si>
  <si>
    <t>000 1 08 00000 00 0000 000</t>
  </si>
  <si>
    <t xml:space="preserve"> 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</si>
  <si>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</si>
  <si>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</si>
  <si>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</si>
  <si>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</si>
  <si>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</si>
  <si>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</si>
  <si>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</si>
  <si>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</si>
  <si>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</si>
  <si>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</si>
  <si>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</si>
  <si>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</si>
  <si>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</si>
  <si>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 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</si>
  <si>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000 1 11 05012 04 0000 120</t>
  </si>
  <si>
    <t xml:space="preserve"> доходы 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</si>
  <si>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000 1 11 070000 00 0000 120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</si>
  <si>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</si>
  <si>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</si>
  <si>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</si>
  <si>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</si>
  <si>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 xml:space="preserve">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</si>
  <si>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</si>
  <si>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государсвенной и муниципальной собственности (за исключением имущества бюджетных и атономных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</si>
  <si>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</si>
  <si>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</si>
  <si>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</si>
  <si>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 xml:space="preserve"> прочие поступления от использования 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</si>
  <si>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000 1 11 09044 04 0001 120</t>
  </si>
  <si>
    <t xml:space="preserve"> прочие поступления от использования имущества, находящегося в собственности городских округов (плата за наём муниципального жилья)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</si>
  <si>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</si>
  <si>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</si>
  <si>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</si>
  <si>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</si>
  <si>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</si>
  <si>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 xml:space="preserve">Плата за выбросы загрязняющих веществ в атмосферный воздух стационарными объектами 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</si>
  <si>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</si>
  <si>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</si>
  <si>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</si>
  <si>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</si>
  <si>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</si>
  <si>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</si>
  <si>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</si>
  <si>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</si>
  <si>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</si>
  <si>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</si>
  <si>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</si>
  <si>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</si>
  <si>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</si>
  <si>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</si>
  <si>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</si>
  <si>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</si>
  <si>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</si>
  <si>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</si>
  <si>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000 1 13 02990 00 0000 130</t>
  </si>
  <si>
    <t xml:space="preserve">Прочие доходы от компенсации затрат государства </t>
  </si>
  <si>
    <t>000 1 13 02994 04 0000 130</t>
  </si>
  <si>
    <t>прочие доходы от компенсации затрат бюджетов городских округов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</si>
  <si>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</si>
  <si>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</si>
  <si>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</si>
  <si>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</si>
  <si>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</si>
  <si>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</si>
  <si>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</si>
  <si>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</si>
  <si>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</si>
  <si>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</si>
  <si>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</si>
  <si>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</si>
  <si>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</si>
  <si>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</si>
  <si>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</si>
  <si>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 возмещение ущерба</t>
  </si>
  <si>
    <t>000 1 16 90000 00 0000 140</t>
  </si>
  <si>
    <t>Прочие поступления от денежных взысканий (штрафов) и иных сумм  в возмещение ущерба</t>
  </si>
  <si>
    <t>000 1 16 90040 04 0000 140</t>
  </si>
  <si>
    <t xml:space="preserve"> Прочие поступления от денежных взысканий (штрафов) и иных сумм  в возмещение ущерба, зачисляемые в бюджеты городских округов</t>
  </si>
  <si>
    <t>000 1 17 00000 00 0000 000</t>
  </si>
  <si>
    <t xml:space="preserve">Прочие неналоговые доходы </t>
  </si>
  <si>
    <t>000 1 17 05000 00 0000 180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</si>
  <si>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</si>
  <si>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</si>
  <si>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</si>
  <si>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 xml:space="preserve">                            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</si>
  <si>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к   решению окружного Совета депутатов</t>
  </si>
  <si>
    <t xml:space="preserve"> от  "______"  ___________  2019г.  № ______</t>
  </si>
  <si>
    <t>Безвозмездные поступления в 2020 году</t>
  </si>
  <si>
    <t>Наименование кода безвозмездных поступлений</t>
  </si>
  <si>
    <t>000 2 00 00000 00 0000 000</t>
  </si>
  <si>
    <t xml:space="preserve">Безвозмездные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</si>
  <si>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</si>
  <si>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</si>
  <si>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</si>
  <si>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</si>
  <si>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510 2 02 15001 04 0000 150</t>
  </si>
  <si>
    <t>Дотации бюджетам городских округов на выравнивание бюджетной обеспеченности</t>
  </si>
  <si>
    <t>000 2 02 20000 00 0000 150</t>
  </si>
  <si>
    <t>Субсидии бюджетам бюджетной системы Российской Федерации (межбюджетные субсидии)</t>
  </si>
  <si>
    <t>510 2 02 25210 04 0000 150</t>
  </si>
  <si>
    <t>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</si>
  <si>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510 2 02 25497 04 0000 150</t>
  </si>
  <si>
    <t>Субсидии на реализацию мероприятий по обеспечению жильем молодых семей</t>
  </si>
  <si>
    <t>510 2 02 27112 04 0000 150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</si>
  <si>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</si>
  <si>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510 2 02 29999 04 0000 150</t>
  </si>
  <si>
    <t>Субсидии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</si>
  <si>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Субсидии на обеспечение поддержки муниципальных образований в сфере культуры</t>
  </si>
  <si>
    <t>Субсидии на проведение капитального ремонта многоквартирных домов</t>
  </si>
  <si>
    <t xml:space="preserve">Субсидии на решение вопросов местного значения в сфере жилищно-коммунального хозяйства </t>
  </si>
  <si>
    <t>Субсидии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</si>
  <si>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Субсидии на поддержку муниципальных газет </t>
  </si>
  <si>
    <t>Субсидии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</si>
  <si>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на поддержку муниципальных программ формирования городской среды на дворовые территории</t>
  </si>
  <si>
    <t>Субсидии на обеспечение мероприятий по организации теплоснабжения</t>
  </si>
  <si>
    <t xml:space="preserve">000 2 02 30000 00 0000 150 </t>
  </si>
  <si>
    <t>Субвенции бюджетам бюджетной системы Российской Федерации</t>
  </si>
  <si>
    <t>510 2 02 30024 04 0000 150</t>
  </si>
  <si>
    <t>Субвенция по осуществлению деятельности по опеке и попечительству в отношении совершеннолетних граждан</t>
  </si>
  <si>
    <t>Субвенция на осуществление полномочий на руководство в сфере социальной поддержки населения</t>
  </si>
  <si>
    <t>Субвенция на обеспечение полномочий по социальному обслуживанию граждан пожилого возраста и инвалидов</t>
  </si>
  <si>
    <t>Субвенция в сфере организации работы комиссии по делам несовершеннолетних и защите их прав</t>
  </si>
  <si>
    <t>Субвенция на обеспечение деятельности по организации и осуществлению опеки и попечительства в отношении несовершеннолетних</t>
  </si>
  <si>
    <t>Субвенция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</si>
  <si>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</si>
  <si>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Субвенция по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</si>
  <si>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полномочий по предоставлению мер социальной поддержки в сфере организации отдыха детей</t>
  </si>
  <si>
    <t xml:space="preserve">Субвенция на предоставление меры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 </t>
  </si>
  <si>
    <t>510 2 02 30027 04 0000 150</t>
  </si>
  <si>
    <t xml:space="preserve">Субвенция на 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 </t>
  </si>
  <si>
    <t>510 2 02 35120 04 0000 150</t>
  </si>
  <si>
    <t>Субвенции бюджетам городских округов на осущетвление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</si>
  <si>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510 2 02 35930 04 0000 150</t>
  </si>
  <si>
    <t>Субвенции бюджетам городских округов на государственную регистрацию актов гражданского состояния</t>
  </si>
  <si>
    <t>510 2 02 39999 04 0000 150</t>
  </si>
  <si>
    <t>Субвенции на обеспечение питанием и страхованием жизни и здоровья детей в возрасте от 6 до 18 лет в муниципальных лагерях с дневным пребыванием</t>
  </si>
  <si>
    <t>Субвенции на осуществление отдельных государственных полномочий Калининградской области по организации транспортного обслуживания населения в Калининградской области</t>
  </si>
  <si>
    <t xml:space="preserve">000 2 07 00000 00 0000 000 </t>
  </si>
  <si>
    <t>Прочие безвозмездные поступления</t>
  </si>
  <si>
    <t>510 2 07 04050 04  0000 150</t>
  </si>
  <si>
    <t>Прочие безвозмездные поступления в бюджеты городских округов</t>
  </si>
  <si>
    <t>Приложение 3</t>
  </si>
  <si>
    <r>
      <t xml:space="preserve">                                                                                    от  "_____" ___________  2019г.  №_____</t>
    </r>
    <r>
      <rPr>
        <u/>
        <sz val="10"/>
        <rFont val="Times New Roman"/>
        <family val="1"/>
        <charset val="204"/>
      </rPr>
      <t xml:space="preserve">   </t>
    </r>
  </si>
  <si>
    <t>Прогнозируемые налоговые и неналоговые доходы бюджета Советского городского округа                                              на 2021-2022 годы</t>
  </si>
  <si>
    <t>2021 год</t>
  </si>
  <si>
    <t>2022 год</t>
  </si>
  <si>
    <t>000 1 05 03000 01 0000 110</t>
  </si>
  <si>
    <t>Единый сельскохозяйственный налог</t>
  </si>
  <si>
    <t>000 1 05 03010 01 0000 110</t>
  </si>
  <si>
    <t>000 1 11 07000 00 0000 120</t>
  </si>
  <si>
    <t>510 1 13 01994 04 0000 130</t>
  </si>
  <si>
    <t xml:space="preserve">                                                                                                                                            Приложение 4</t>
  </si>
  <si>
    <t xml:space="preserve">  от  "_____" ___________  2019г.  № _____</t>
  </si>
  <si>
    <t>Безвозмездные поступления в 2021 - 2022 годах</t>
  </si>
  <si>
    <t>000 2 02 10000 00 0000 151</t>
  </si>
  <si>
    <t>510 2 02 15001 04 0000 151</t>
  </si>
  <si>
    <t>000 2 02 20000 00 0000 151</t>
  </si>
  <si>
    <t>510 2 02 29999 04 0000 151</t>
  </si>
  <si>
    <t>Субсидии на обновление материально-тезнической базы для формирования у обучающихся современных технологических и гуманитарных навыков</t>
  </si>
  <si>
    <t xml:space="preserve">000 2 02 30000 00 0000 151 </t>
  </si>
  <si>
    <t>510 2 02 30024 04 0000 151</t>
  </si>
  <si>
    <t>510 2 02 30027 04 0000 151</t>
  </si>
  <si>
    <t>510 2 02 35120 04 0000 151</t>
  </si>
  <si>
    <t>Субвенции бюджетам городских округов на осущетвление полнлмочий по составлению (изменению) списков кандидатов в присяжные заседатели федеральных судов общей юрисдикции в Российской Федерации</t>
  </si>
  <si>
    <t>510 2 02 35930 04 0000 151</t>
  </si>
  <si>
    <t>510 2 02 39999 04 0000 151</t>
  </si>
  <si>
    <t>510 2 07 04050 04  0000 180</t>
  </si>
  <si>
    <t>Приложение 5</t>
  </si>
  <si>
    <r>
      <t xml:space="preserve">                                                                                    от  "____" __________  2019 г.  № ______</t>
    </r>
    <r>
      <rPr>
        <u/>
        <sz val="10"/>
        <rFont val="Times New Roman"/>
        <family val="1"/>
        <charset val="204"/>
      </rPr>
      <t xml:space="preserve">      </t>
    </r>
  </si>
  <si>
    <t>Перечень главных администраторов  доходов бюджета</t>
  </si>
  <si>
    <t xml:space="preserve"> Советского городского округа</t>
  </si>
  <si>
    <t>Код администратора</t>
  </si>
  <si>
    <t>Наименование кода (вида поступления)</t>
  </si>
  <si>
    <t>Администрация Советского городского округа</t>
  </si>
  <si>
    <t xml:space="preserve"> 1 08 07150 01 1000 110</t>
  </si>
  <si>
    <t xml:space="preserve">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</si>
  <si>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</si>
  <si>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1 11 05012 04 2000 120</t>
  </si>
  <si>
    <t xml:space="preserve"> 1 11 05024 04 0000 120</t>
  </si>
  <si>
    <t>Доходы, получаемые в виде арендной платы, а также  средства от продажи права на заключение договоров аренды 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</si>
  <si>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1 11 05024 04 2000 120</t>
  </si>
  <si>
    <t xml:space="preserve">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</si>
  <si>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</si>
  <si>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</si>
  <si>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</si>
  <si>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1 11 09044 04 2000 120</t>
  </si>
  <si>
    <t xml:space="preserve"> 1 11 09044 04 0001 120</t>
  </si>
  <si>
    <t>Прочие поступления от использования имущества, находящегося в собственности городских округов (плата за наём муниципального жилья)</t>
  </si>
  <si>
    <t xml:space="preserve"> 1 13 01994 04 0000 130</t>
  </si>
  <si>
    <t>Прочие доходы от оказания платных услуг (работ) получателями средств бюджетов городских округов</t>
  </si>
  <si>
    <t xml:space="preserve"> 1 13 02064 04 0000 130</t>
  </si>
  <si>
    <t>Доходы, поступающие в порядке возмещения расходов понесенных в связи с эксплуатацией имущества городских округов</t>
  </si>
  <si>
    <t xml:space="preserve"> 1 13 02994 04 0000 130</t>
  </si>
  <si>
    <t>Прочие доходы от компенсации затрат бюджетов городских округов</t>
  </si>
  <si>
    <t xml:space="preserve"> 1 14 02042 04 0000 410</t>
  </si>
  <si>
    <t>Доходы от реализации имущества, находящегося в оперативном 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</si>
  <si>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1 14 02042 04 0000 440</t>
  </si>
  <si>
    <t>Доходы от реализации имущества, находящегося в оперативном 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</si>
  <si>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</si>
  <si>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 предприятий, в том числе казенных) в части реализации основных средств по указанному имуществу</t>
  </si>
  <si>
    <t xml:space="preserve">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</si>
  <si>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</si>
  <si>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1 14 06024 04 0000 430</t>
  </si>
  <si>
    <t>Доходы от продажи земельных участков, находящихся в собственности городских округов (за исключением  земельных участков муниципальных бюджетных и автономных учреждений)</t>
  </si>
  <si>
    <t xml:space="preserve">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</si>
  <si>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</si>
  <si>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 1 17 01040 04 0000 180</t>
  </si>
  <si>
    <t>Невыясненные поступления, зачисляемые в бюджеты городских округов</t>
  </si>
  <si>
    <t xml:space="preserve"> 1 17 05040 04 0000 180</t>
  </si>
  <si>
    <t xml:space="preserve"> 2 01 04010 04 0000 180</t>
  </si>
  <si>
    <t>Предоставление нерезидентами грантов для получателей средств бюджетов городских округов</t>
  </si>
  <si>
    <t xml:space="preserve"> 2 02 15001 04 0000 150</t>
  </si>
  <si>
    <t xml:space="preserve"> 2 02 15002 04 0000 150</t>
  </si>
  <si>
    <t>Дотация бюджетам городских округов на поддержку мер по обеспечению сбалансированности бюджета</t>
  </si>
  <si>
    <t xml:space="preserve"> 2 02 19999 04 0000 150</t>
  </si>
  <si>
    <t>Прочие дотации бюджетам городских округов</t>
  </si>
  <si>
    <t>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</si>
  <si>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</si>
  <si>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2 02 20051 04 0000 151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</si>
  <si>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</si>
  <si>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</si>
  <si>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</si>
  <si>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</si>
  <si>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</si>
  <si>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2 02 20300 04 0000 150</t>
  </si>
  <si>
    <t xml:space="preserve"> 2 02 20301 04 0000 150</t>
  </si>
  <si>
    <t>Субсидии бюджетам городских округов на обеспечение мероприятий по  капитальному ремонту многоквартирных домов за счет средств бюджета</t>
  </si>
  <si>
    <t xml:space="preserve"> 2 02 20303 04 0000 151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</si>
  <si>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</si>
  <si>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 xml:space="preserve">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</si>
  <si>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</si>
  <si>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2 02 25027 04 0000 150</t>
  </si>
  <si>
    <t>Субсидии бюджетам городских округов на реализацию мероприятий государственной программы Российской Федерации "Доступная среда" на 2011-2020 годы</t>
  </si>
  <si>
    <t>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</si>
  <si>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</si>
  <si>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2 02 25497 04 0000150</t>
  </si>
  <si>
    <t>Субсидии бюджетам городских округов на реализацию мероприятий по обеспечению жильем молодых семей</t>
  </si>
  <si>
    <t xml:space="preserve"> 2 02 25519 04 0000 150</t>
  </si>
  <si>
    <t>Субсидия бюджетам городских округов на поддержку отрасли культуры</t>
  </si>
  <si>
    <t xml:space="preserve"> 2 02 25555 04 0000 150</t>
  </si>
  <si>
    <t>Субсидии 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</si>
  <si>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2 02 29999 04 0000 150</t>
  </si>
  <si>
    <t>Прочие субсидии бюджетам городских округов</t>
  </si>
  <si>
    <t xml:space="preserve"> 2 02 30024 04 0000 150</t>
  </si>
  <si>
    <t>Субвенции бюджетам городских округов на выполнение передаваемых полномочий субъектов Российской Федерации</t>
  </si>
  <si>
    <t xml:space="preserve"> 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</si>
  <si>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</si>
  <si>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</si>
  <si>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</si>
  <si>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2 02 35930 04 0000 150</t>
  </si>
  <si>
    <t xml:space="preserve"> 2 02 39999 04 0000 150</t>
  </si>
  <si>
    <t>Прочие субвенции бюджетам городских округов</t>
  </si>
  <si>
    <t xml:space="preserve"> 2 02 45160 04 0000 150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</si>
  <si>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</si>
  <si>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 xml:space="preserve"> 2 02 49999 04 0000 150</t>
  </si>
  <si>
    <t>Прочие межбюджетные трансферты, передаваемые бюджетам городских округов</t>
  </si>
  <si>
    <t xml:space="preserve"> 2 04 04010 04 0000 150</t>
  </si>
  <si>
    <t>Предоставление негосударственными организациями грантов для получателей средств бюджетов городских округов</t>
  </si>
  <si>
    <t xml:space="preserve"> 2 07 04050 04  0000 150</t>
  </si>
  <si>
    <t xml:space="preserve"> 2 08 04000 04 0000 150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</si>
  <si>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</si>
  <si>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2 18 04010 04 0000 150</t>
  </si>
  <si>
    <t>Доходы бюджетов городских округов от возврата бюджетными учреждениями остатков субсидий прошлых лет</t>
  </si>
  <si>
    <t xml:space="preserve"> 2 18 04020 04 0000 150</t>
  </si>
  <si>
    <t>Доходы бюджетов городских округов от возврата автономными учреждениями остатков субсидий прошлых лет</t>
  </si>
  <si>
    <t xml:space="preserve">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</si>
  <si>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</si>
  <si>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Приложение 6</t>
  </si>
  <si>
    <t>к проекту решения окружного Совета депутатов</t>
  </si>
  <si>
    <t>от  "___"  ________  2019г.  № ____</t>
  </si>
  <si>
    <t xml:space="preserve">Перечень главных администраторов источников финансирования дефицита бюджета </t>
  </si>
  <si>
    <t xml:space="preserve"> Советского городского округа  </t>
  </si>
  <si>
    <t>Код группы, подгруппы, статьи и вида источников</t>
  </si>
  <si>
    <t xml:space="preserve">Наименование </t>
  </si>
  <si>
    <t xml:space="preserve"> 01 02 00 00 04 0000 710</t>
  </si>
  <si>
    <t>Получение кредитов от кредитных организаций бюджетом городского округа в валюте Российской Федерации</t>
  </si>
  <si>
    <t xml:space="preserve"> 01 02 00 00 04 0000 810</t>
  </si>
  <si>
    <t>Погашение бюджетом городского округа кредитов от кредитных организаций в валюте Российской Федерации</t>
  </si>
  <si>
    <t xml:space="preserve"> 01 03 01 00 04 0000 710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</si>
  <si>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</si>
  <si>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 xml:space="preserve"> 01 03 01 00 04 0000 810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</si>
  <si>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</si>
  <si>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 xml:space="preserve"> 01 06 04 01 04 0000 810</t>
  </si>
  <si>
    <t>Исполнение муниципальных гарантий  Советского городского округа 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</si>
  <si>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01 06 05 01 04 0000 640</t>
  </si>
  <si>
    <t>Возврат бюджетных кредитов, предоставленных юридическим лицам из бюджета городского округа в валюте Российской Федерации
 (в результате исполнения  гарантом муниципальных гарантий)</t>
  </si>
  <si>
    <t xml:space="preserve">Приложение  7 </t>
  </si>
  <si>
    <t>к решению окружного Совета депутатов</t>
  </si>
  <si>
    <t xml:space="preserve"> от  "______" __________  2019г.  № ____</t>
  </si>
  <si>
    <r>
      <t xml:space="preserve">               Распределение бюджетных ассигнований на 2020 год</t>
    </r>
    <r>
      <rPr>
        <b/>
        <sz val="12"/>
        <rFont val="Times New Roman"/>
        <family val="1"/>
        <charset val="204"/>
      </rPr>
      <t xml:space="preserve">                                                по разделам и подразделам, целевым статьям и видам  расходов классификации расходов бюджета</t>
    </r>
  </si>
  <si>
    <t>РЗ</t>
  </si>
  <si>
    <t>Пр</t>
  </si>
  <si>
    <t>КЦСР</t>
  </si>
  <si>
    <t>КВР</t>
  </si>
  <si>
    <t>2020 год</t>
  </si>
  <si>
    <t>2019 год</t>
  </si>
  <si>
    <t>2</t>
  </si>
  <si>
    <t>3</t>
  </si>
  <si>
    <t>4</t>
  </si>
  <si>
    <t>5</t>
  </si>
  <si>
    <t>Общегосударственные вопросы</t>
  </si>
  <si>
    <t>01</t>
  </si>
  <si>
    <t>Функционирование высшего должностного лица  муниципального образования</t>
  </si>
  <si>
    <t>02</t>
  </si>
  <si>
    <t>Руководство и управление в сфере установленных функций</t>
  </si>
  <si>
    <t>01 2 01 03190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</si>
  <si>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</si>
  <si>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</t>
  </si>
  <si>
    <t>100</t>
  </si>
  <si>
    <t xml:space="preserve">Функционирование представительного органа муниципального образования </t>
  </si>
  <si>
    <t>03</t>
  </si>
  <si>
    <t>02 2 01 04190</t>
  </si>
  <si>
    <t>Центральный аппарат</t>
  </si>
  <si>
    <t>Закупка товаров, работ и услуг для  государственных (муниципальных) нужд</t>
  </si>
  <si>
    <t>200</t>
  </si>
  <si>
    <t xml:space="preserve">Функционирование местных администраций </t>
  </si>
  <si>
    <t>04</t>
  </si>
  <si>
    <t>Глава местной администрации (исполнительно-распорядительного органа муниципального образования)</t>
  </si>
  <si>
    <t>01 2 01 08190</t>
  </si>
  <si>
    <t>Центральный аппарат (тех. персонал)</t>
  </si>
  <si>
    <t>02 2 01 04T80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</si>
  <si>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</si>
  <si>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</si>
  <si>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</si>
  <si>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</si>
  <si>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</si>
  <si>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Судебная система</t>
  </si>
  <si>
    <t>05</t>
  </si>
  <si>
    <t>Субвенции бюджетам субъектов РФ и муниципальных образований на составление (изменение и дополнение) списков кандидатов в присяжные заседатели федеральных судов общей юрисдикции в РФ</t>
  </si>
  <si>
    <t>17 9 У9 51200</t>
  </si>
  <si>
    <t>Закупка товаров работ и услуг для обеспечения государственных (муниципальных) нужд</t>
  </si>
  <si>
    <t>Обеспечение проведения выборов и референдумов</t>
  </si>
  <si>
    <t>07</t>
  </si>
  <si>
    <t>09 0 70 21110</t>
  </si>
  <si>
    <t>Резервные фонды</t>
  </si>
  <si>
    <t>11</t>
  </si>
  <si>
    <t>07 0 Р0 05910</t>
  </si>
  <si>
    <t>Резервные фонды исполнительных органов местного самоуправления</t>
  </si>
  <si>
    <t>Другие общегосударственные вопросы</t>
  </si>
  <si>
    <t>13</t>
  </si>
  <si>
    <t>17 9 У7 59300</t>
  </si>
  <si>
    <t xml:space="preserve">Государственная регистрация актов гражданского состояния </t>
  </si>
  <si>
    <t xml:space="preserve">01 </t>
  </si>
  <si>
    <t>17 T У7 59300</t>
  </si>
  <si>
    <t>Руководство и управление в сфере установленных функций органов местного самоуправления</t>
  </si>
  <si>
    <t>03 L 51 70720</t>
  </si>
  <si>
    <t>Осуществление полномочий Калининградской области в сфере организации работы комиссий по делам несовершеннолетних и защите их прав</t>
  </si>
  <si>
    <t>03 9 51 70720</t>
  </si>
  <si>
    <t>03 9 51 70T20</t>
  </si>
  <si>
    <t xml:space="preserve">Осуществление полномочий Калининградской области в сфере установленных функций в части определения перечня должностных лиц, уполномоченных составлять протоколы об административных правонарушениях </t>
  </si>
  <si>
    <t>06 1 В3 70730</t>
  </si>
  <si>
    <t xml:space="preserve">Реализация государственных функций, связанных с общегосударственным управлением  </t>
  </si>
  <si>
    <t>09 0 00 00000</t>
  </si>
  <si>
    <t>Прочие расходы</t>
  </si>
  <si>
    <t>09 0 60 23330</t>
  </si>
  <si>
    <t>09 0 С0 03910</t>
  </si>
  <si>
    <t>Расходы на предоставление государственных и муниципальных услуг</t>
  </si>
  <si>
    <t>Программа "Развитие системы предоставления государственных и муниципальных услуг по принципу "одного окна" в Советском городском округе на 2019-2022 годы"</t>
  </si>
  <si>
    <t>Расходы на обеспечение выполнения функций казенными учреждениями</t>
  </si>
  <si>
    <t>22 1 31 71050</t>
  </si>
  <si>
    <t>22 1 77 31000</t>
  </si>
  <si>
    <t>Программы муниципального образования</t>
  </si>
  <si>
    <t>22 1 77 00000</t>
  </si>
  <si>
    <t xml:space="preserve">Программа "Безопасность муниципального образования Советский городской округ на 2019 - 2022 годы" </t>
  </si>
  <si>
    <t>22 1 77 28000</t>
  </si>
  <si>
    <t>Программа "Обеспечение эффективного использования муниципального имущества и земельных ресурсов Советского городского округа на 2019-2022 гг."</t>
  </si>
  <si>
    <t xml:space="preserve">13 </t>
  </si>
  <si>
    <t>22 1 77 11000</t>
  </si>
  <si>
    <t xml:space="preserve">Капитальные вложения в объекты государственной (муниципальной) собственности </t>
  </si>
  <si>
    <t>400</t>
  </si>
  <si>
    <t>Предоставление субсидий бюджетным, автономным учреждениям и иным некоммерческим организациям</t>
  </si>
  <si>
    <t>600</t>
  </si>
  <si>
    <t>22 1 77 24000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</si>
  <si>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</si>
  <si>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</si>
  <si>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</si>
  <si>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</si>
  <si>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</si>
  <si>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Работа Дружины по охране правопорядка</t>
  </si>
  <si>
    <t>Поэтапное внедрение единой системы видеонаблюдения "Безопасный город" на территории Советского городского округа</t>
  </si>
  <si>
    <t>Национальная экономика</t>
  </si>
  <si>
    <t>Транспорт</t>
  </si>
  <si>
    <t>08</t>
  </si>
  <si>
    <t>Расходы на осуществление полномочий по организации транспортного обслуживания населения</t>
  </si>
  <si>
    <t>Расходы на осуществление отдельных полномочий Калининградской области по организации транспортного обслуживания населения в Калининградской области</t>
  </si>
  <si>
    <t>121 Н 87 0250</t>
  </si>
  <si>
    <t>Дорожное хозяйство (дорожные фонды)</t>
  </si>
  <si>
    <t>09</t>
  </si>
  <si>
    <t xml:space="preserve">                                                                                                                                                               Программа "Комплексное развитие транспортной инфраструктуры муниципального образования "Советский городской округ" на 2017 -2026 годы»
</t>
  </si>
  <si>
    <t>22 1 77 22000</t>
  </si>
  <si>
    <t xml:space="preserve">04 </t>
  </si>
  <si>
    <t>Другие вопросы  в области национальной экономики</t>
  </si>
  <si>
    <t>12</t>
  </si>
  <si>
    <t>Программа поддержки и развития субъектов малого и среднего предпринимательства на территории муниципального образования "Советский городской округ" на 2019-2022 годы</t>
  </si>
  <si>
    <t>22 1 77 18000</t>
  </si>
  <si>
    <t>Жилищно-коммунальное хозяйство</t>
  </si>
  <si>
    <t>Жилищное хозяйство</t>
  </si>
  <si>
    <t>06 1 В2 71350</t>
  </si>
  <si>
    <t>Программа "Проведение капитального ремонта общего имущества многоквартирного жилищного фонда муниципального образования "Советский городской округ" на 2017-2021 годы"</t>
  </si>
  <si>
    <t>22 1 77 14000</t>
  </si>
  <si>
    <t>22 1 77 14010</t>
  </si>
  <si>
    <t>Программа "Переселение граждан из аварийного жилищного фонда, расположенного на территории муниципального образования "Советский городской округ" на 2019-2025 годы"</t>
  </si>
  <si>
    <t>22 1 F3 6748S</t>
  </si>
  <si>
    <t xml:space="preserve">Программа "Развитие территориального общественного самоуправления в муниципальном образовании "Советский городской округ" на 2019-2024 годы" </t>
  </si>
  <si>
    <t>22 1 77 32000</t>
  </si>
  <si>
    <t>Коммунальное хозяйство</t>
  </si>
  <si>
    <t>06 2 В8 71310</t>
  </si>
  <si>
    <t>Программа "Газификация муниципального образования "Советский городской округ" на 2015-2020 годы"</t>
  </si>
  <si>
    <t>22 1 17 12090</t>
  </si>
  <si>
    <t>Благоустройство</t>
  </si>
  <si>
    <t>Программа "Комплексное благоустройство территории муниципального образования "Советского городского округа" на 2017-2021 годы"</t>
  </si>
  <si>
    <t>22 1 77 08000</t>
  </si>
  <si>
    <t>22 И 08 94000</t>
  </si>
  <si>
    <t xml:space="preserve">   Расходы по содержанию города (уличное освещ.)</t>
  </si>
  <si>
    <t>22 1 77 08010</t>
  </si>
  <si>
    <t>Расходы по содержанию города (содержание дорог)</t>
  </si>
  <si>
    <t>22 1 77 08020</t>
  </si>
  <si>
    <t xml:space="preserve">   Расходы по содержанию города (озеленение)</t>
  </si>
  <si>
    <t>22 1 77 08030</t>
  </si>
  <si>
    <t xml:space="preserve">Программа "Формирование современной городской среды муниципального образования "Советский городской округ" на 2018-2022 годы </t>
  </si>
  <si>
    <t>22 1 77 17000</t>
  </si>
  <si>
    <t>22 1 77 17011</t>
  </si>
  <si>
    <t>22 1 17 S1070</t>
  </si>
  <si>
    <t>Другие вопросы в области жилищно-коммунального хозяйства</t>
  </si>
  <si>
    <t>Другие вопросы в области коммунального хозяйства</t>
  </si>
  <si>
    <t>Субсидии на решение вопросов местного значения в сфере жилищно-коммунального хозяйства</t>
  </si>
  <si>
    <t>22 1 25 S1120</t>
  </si>
  <si>
    <t>Программа "Энергосбережение и повышение энергетической эффективности муниципального образования "Советский городской округ" на 2016 - 2020 годы"</t>
  </si>
  <si>
    <t>22 1 77 20000</t>
  </si>
  <si>
    <t>Программа конкретных дел благоустройства территории муниципального образования "Советский городской округ"  на 2019 год"</t>
  </si>
  <si>
    <t>22 1 77 25000</t>
  </si>
  <si>
    <t>Охрана окружающей среды</t>
  </si>
  <si>
    <t>06</t>
  </si>
  <si>
    <t>Другие вопросы в области охраны окружающей среды</t>
  </si>
  <si>
    <t>Программа природоохранных мероприятий на территории муниципального образования "Советский городской округ" на 2016-2025 годы</t>
  </si>
  <si>
    <t>22 1 77 09000</t>
  </si>
  <si>
    <t xml:space="preserve">Образование                            </t>
  </si>
  <si>
    <t>Дошкольное образование</t>
  </si>
  <si>
    <t>Программа "Развитие образования в Советском городском округе на 2018 -2022 годы"</t>
  </si>
  <si>
    <t>22 1 77 27020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</si>
  <si>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</si>
  <si>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02 2 38 70620</t>
  </si>
  <si>
    <t>Общее образование</t>
  </si>
  <si>
    <t>Субсидии на улучшение условий предоставления образования и обеспечение безопасности обучающихся в муниципальных образовательных организациях</t>
  </si>
  <si>
    <t>02 2 39 71130</t>
  </si>
  <si>
    <t>02 2 Е1 51690</t>
  </si>
  <si>
    <t>02 2 Е4 52100</t>
  </si>
  <si>
    <t>22 1 77 27030</t>
  </si>
  <si>
    <t>Обеспечение бесплатным питанием отдельных категорий обучающихся в муниципальных общеобразовательных организациях</t>
  </si>
  <si>
    <t>03 3 69 70160</t>
  </si>
  <si>
    <t>02 2 39 70620</t>
  </si>
  <si>
    <t xml:space="preserve">02 </t>
  </si>
  <si>
    <t>22 1 77 27040</t>
  </si>
  <si>
    <t>02 3 39 70620</t>
  </si>
  <si>
    <t>Дополнительное образование детей</t>
  </si>
  <si>
    <t>Программа "Комплексное развитие социальной инфраструктуры муниципального образования "Советский городской округ" на 2017-2026 годы"</t>
  </si>
  <si>
    <t>22 1 77 21000</t>
  </si>
  <si>
    <t>22 1 77 27050</t>
  </si>
  <si>
    <t xml:space="preserve">Молодежная политика </t>
  </si>
  <si>
    <t>Оздоровление детей</t>
  </si>
  <si>
    <t>Осуществление полномочий Калининградской области по организации и обеспечению отдыха детей, находящихся в трудной жизненной ситуации</t>
  </si>
  <si>
    <t>03 4 Р0 70120</t>
  </si>
  <si>
    <t>Субсидии на организацию отдыха детей всех групп здоровья в лагерях различных типов</t>
  </si>
  <si>
    <t>03 4 70 70130</t>
  </si>
  <si>
    <t>22 1 77 27000</t>
  </si>
  <si>
    <t>Программа "Молодежь" на 2017 - 2021 годы</t>
  </si>
  <si>
    <t>22 1 77 23000</t>
  </si>
  <si>
    <t>Другие вопросы в области образования</t>
  </si>
  <si>
    <t>Культура, кинематография</t>
  </si>
  <si>
    <t>Культура</t>
  </si>
  <si>
    <t>Субсидии на поддержку отрасли культуры</t>
  </si>
  <si>
    <t>04 5 97 71090</t>
  </si>
  <si>
    <t>04 3 93 71090</t>
  </si>
  <si>
    <t>Программа "Развитие культуры в муниципальном образовании "Советский городской округ" на 2019-2022 годы"</t>
  </si>
  <si>
    <t xml:space="preserve">08 </t>
  </si>
  <si>
    <t>22 1 77 29000</t>
  </si>
  <si>
    <t xml:space="preserve">Дворцы и дома культуры, другие учреждения культуры </t>
  </si>
  <si>
    <t>22 1 77 29010</t>
  </si>
  <si>
    <t>Музеи и постоянные выставки</t>
  </si>
  <si>
    <t>22 1 77 29020</t>
  </si>
  <si>
    <t>Библиотеки</t>
  </si>
  <si>
    <t>22 1 77 29030</t>
  </si>
  <si>
    <t>Другие вопросы в области культуры, кинематографии</t>
  </si>
  <si>
    <t>22 1 77 29011</t>
  </si>
  <si>
    <t>22 1 77 29013</t>
  </si>
  <si>
    <t>Социальная политика</t>
  </si>
  <si>
    <t>10</t>
  </si>
  <si>
    <t>Пенсионное обеспечение</t>
  </si>
  <si>
    <t>04 0 56 04910</t>
  </si>
  <si>
    <t>Обеспечение публично-нормативных обязательств Советского городского округа</t>
  </si>
  <si>
    <t>Пенсии за выслугу лет муниципальным служащим Советского городского округа и лицам, замещавшим муниципальные должности</t>
  </si>
  <si>
    <t>Социальное обслуживание населения</t>
  </si>
  <si>
    <t>Учреждения социального обслуживания населения</t>
  </si>
  <si>
    <t>03 2  66 70710</t>
  </si>
  <si>
    <t>Выполнение функций бюджетными учреждениями</t>
  </si>
  <si>
    <t>Социальное обеспечение населения</t>
  </si>
  <si>
    <t>Оказание других видов социальной помощи</t>
  </si>
  <si>
    <t xml:space="preserve">Расходы на предоставление меры социальной поддержки по ремонту жилых помещений, принадлежащих на праве собственности детям-сирот и детям, оставшимся без попечения родителей, лицам из числа детей-сирот и детей,оставшихся без попечения родителей, и не отвечающих санитарным и техническим нормам и правилам </t>
  </si>
  <si>
    <t>03 3 69 70150</t>
  </si>
  <si>
    <t>04 0 88 15000</t>
  </si>
  <si>
    <t>Пособия  и компенсации по публичным нормативным обязательствам    (ежемесячные выплаты лицам, удостоенным звания "Почетная семья города Советска")</t>
  </si>
  <si>
    <t>04 0 88 15020</t>
  </si>
  <si>
    <t>Пособия  и компенсации по публичным нормативным обязательствам    (ежемесячные выплаты лицам, удостоенным звания "Почетный гражданин г. Советска")</t>
  </si>
  <si>
    <t>04 0 88 15030</t>
  </si>
  <si>
    <t>Пособия  и компенсации по публичным нормативным обязательствам (дополнительные пособия членам семей погибших при исполнении воинского и служебного долга)</t>
  </si>
  <si>
    <t>04 0 88 15040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</si>
  <si>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граждан  в возрасте от 70 лет и старше)</t>
  </si>
  <si>
    <t>04 0 88 15050</t>
  </si>
  <si>
    <t>Пособия  и компенсации по публичным нормативным обязательствам (предоставление физическим лицам из бюджета субсидии на финансовое обеспечение части затрат (частичное возмещение расходов) по подключению внутридомового газового оборудования к сетям газораспределения)</t>
  </si>
  <si>
    <t>04 0 88 15060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</si>
  <si>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 на 2016-2020 годы"</t>
  </si>
  <si>
    <t>22 1 06 R4970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</si>
  <si>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 - сиротами и детьми, оставшимися без попечения родителей, лицами из числа детей-сирот и детей, оставшихся без попечения родителей, на 2019-2022 годы"</t>
  </si>
  <si>
    <t>22 1 77 26000</t>
  </si>
  <si>
    <t>Охрана семьи и детства</t>
  </si>
  <si>
    <t>Иные безвозмездные и безвозвратные перечисления</t>
  </si>
  <si>
    <t>Содержание ребенка в семье опекуна и приемной семье</t>
  </si>
  <si>
    <t>Социальные выплаты</t>
  </si>
  <si>
    <t>03 3 69 70610</t>
  </si>
  <si>
    <t>Вознаграждение приемному родителю</t>
  </si>
  <si>
    <t>03 4 69 70610</t>
  </si>
  <si>
    <t>03 5 69 70610</t>
  </si>
  <si>
    <t>Другие вопросы  в области социальной политики</t>
  </si>
  <si>
    <t>Руководство и управление в сфере установленных функций органов местного самоуправления (за счет средств местного бюджета)</t>
  </si>
  <si>
    <t>03 0 69 20670</t>
  </si>
  <si>
    <t>Осуществление полномочий Калининградской области в сфере обеспечения деятельности органа управления по организации и осуществлению опеки и попечительства</t>
  </si>
  <si>
    <t>03 3 69 70640</t>
  </si>
  <si>
    <t>Осуществление полномочий Калининградской области в сфере социальной поддержки населения в части деятельности органов управления</t>
  </si>
  <si>
    <t>03 9 50 70670</t>
  </si>
  <si>
    <t>Расходы на осуществление деятельности по опеке и попечительству в отношении совершеннолетних граждан</t>
  </si>
  <si>
    <t>03 2 66 70650</t>
  </si>
  <si>
    <t>Физическая культура и спорт</t>
  </si>
  <si>
    <t xml:space="preserve">Физическая культура </t>
  </si>
  <si>
    <t xml:space="preserve">Программа "Развитие физической культуры и массового спорта в муниципальном образовании "Советский городской округ" на 2018-2020 годы" </t>
  </si>
  <si>
    <t>22 1 77 03000</t>
  </si>
  <si>
    <t>Другие вопросы в области физической культуры и спорта</t>
  </si>
  <si>
    <t xml:space="preserve">Программа "Развитие физической культуры и массового спорта в муниципальном образовании "Советский городской округ" на 2018-2020 годы </t>
  </si>
  <si>
    <t>22 1 03 94000</t>
  </si>
  <si>
    <t>Средства массовой информации</t>
  </si>
  <si>
    <t>Периодическая печать и издательства</t>
  </si>
  <si>
    <t>16 0 22 05900</t>
  </si>
  <si>
    <t>Субсидии на поддержку муниципальных газет</t>
  </si>
  <si>
    <t xml:space="preserve">12 </t>
  </si>
  <si>
    <t>17 9 Ф1 71250</t>
  </si>
  <si>
    <t>Обслуживание  государственного и муниципального долга</t>
  </si>
  <si>
    <t>Обслуживание  государственного внутреннего и муниципального долга</t>
  </si>
  <si>
    <t>Процентные платежи по муниципальному долгу органа местного самоуправления</t>
  </si>
  <si>
    <t>09 0 88 03020</t>
  </si>
  <si>
    <t>Обслуживание муниципального долга</t>
  </si>
  <si>
    <t>700</t>
  </si>
  <si>
    <t>09 0 88 03030</t>
  </si>
  <si>
    <t>ИТОГО РАСХОДОВ</t>
  </si>
  <si>
    <t xml:space="preserve">Приложение 8 </t>
  </si>
  <si>
    <t xml:space="preserve"> от  " _____ " __________ 2019 г. № ______</t>
  </si>
  <si>
    <r>
      <t xml:space="preserve">               Распределение бюджетных ассигнований на 2021-2022 годы</t>
    </r>
    <r>
      <rPr>
        <b/>
        <sz val="12"/>
        <rFont val="Times New Roman"/>
        <family val="1"/>
        <charset val="204"/>
      </rPr>
      <t xml:space="preserve">                                                по разделам и подразделам, целевым статьям и видам  расходов классификации расходов бюджета</t>
    </r>
  </si>
  <si>
    <t>02 2 01 0Т80</t>
  </si>
  <si>
    <t>02 2 01 04Т80</t>
  </si>
  <si>
    <t>17 0 У9 51200</t>
  </si>
  <si>
    <t>17 0 У7 59300</t>
  </si>
  <si>
    <t>03 0 51 70720</t>
  </si>
  <si>
    <t xml:space="preserve">Реализиция государственных функций, связанных с общегосударственным управлением  </t>
  </si>
  <si>
    <t>Программа "Газификация муниципального образования "Советский городской округ" 2015-2020 годы"</t>
  </si>
  <si>
    <t>12 1 Н8 70250</t>
  </si>
  <si>
    <t xml:space="preserve">                                                                                                                                                               Программа "Комплексное развитие транспортной инфраструктуры муниципального образования "Советский городской округ" на 2017 - 2026 годы»
</t>
  </si>
  <si>
    <t>22 1 21 L0279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</si>
  <si>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</si>
  <si>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Оздоровление детей за счет средств областного бюджета</t>
  </si>
  <si>
    <t>03 4 70 70120</t>
  </si>
  <si>
    <t>03 4 70 71140</t>
  </si>
  <si>
    <t>Доплаты к пенсиям, дополнительное пенсионное обеспечение</t>
  </si>
  <si>
    <t>Пособия  и компенсации по публичным нормативным обязательствам    (дополнительные пособия членам семей погибших при исполнении воинского и служебного долга)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</si>
  <si>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пенсионеров старше от 70 лет и старше)</t>
  </si>
  <si>
    <t>06 1Б R4970</t>
  </si>
  <si>
    <t>22 1 77 06000</t>
  </si>
  <si>
    <t xml:space="preserve">Программа "Проведение капитального ремонта жилищного фонда муниципального образования "Советский городской округ", закрепленного за детьми - сиротами и детьми, оставшимися без попечения родителей, лицами из числа детей-сирот и детей, оставшихся без попечения родителей" </t>
  </si>
  <si>
    <t>03 0 50 70670</t>
  </si>
  <si>
    <t>Расходы на осуществление деятельности по опеки и попечительству в отношении совершеннолетних граждан</t>
  </si>
  <si>
    <t>17 0 Ф1 71250</t>
  </si>
  <si>
    <t xml:space="preserve">Приложение 9 </t>
  </si>
  <si>
    <t xml:space="preserve"> от  " _____ " _____________  2019 г. № ______</t>
  </si>
  <si>
    <t xml:space="preserve">Ведомственная структура расходов бюджета Советского городского округа </t>
  </si>
  <si>
    <t>на 2020 год</t>
  </si>
  <si>
    <t>Наименование</t>
  </si>
  <si>
    <t>Коды БК</t>
  </si>
  <si>
    <t>Мин</t>
  </si>
  <si>
    <t>ПР</t>
  </si>
  <si>
    <t>Функционирование окружного Совета депутатов</t>
  </si>
  <si>
    <t>Функционирование высшего должностного лица  органа местного самоуправления</t>
  </si>
  <si>
    <t>510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</si>
  <si>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внебюджетными фондами </t>
  </si>
  <si>
    <t xml:space="preserve">Закупка товаров, работ и услуг для государственных (муниципальных) нужд </t>
  </si>
  <si>
    <t xml:space="preserve">Администрация Советского городского округа </t>
  </si>
  <si>
    <t xml:space="preserve">Функционирование органов исполнительной власти </t>
  </si>
  <si>
    <t>02 2 0Т 04180</t>
  </si>
  <si>
    <t>Обеспечение проведения выборов иреферендумов</t>
  </si>
  <si>
    <t>07 0 РО 05910</t>
  </si>
  <si>
    <t>17 Т У7 59300</t>
  </si>
  <si>
    <t>03 9 5Т 70720</t>
  </si>
  <si>
    <t xml:space="preserve">Программа "Безопасность муниципального образования "Советский городской округ" на 2019 - 2022 годы" </t>
  </si>
  <si>
    <t>22 1 77  28000</t>
  </si>
  <si>
    <t>Капитальные вложения в объекты государственной (муниципальной) собственности</t>
  </si>
  <si>
    <t>Программа "Профессиональная переподготовкаи повышениеквалификации муниципальных служащих администрации Советского городского округа на 2018-2020 годы"</t>
  </si>
  <si>
    <t>Целевые программы муниципальных образований</t>
  </si>
  <si>
    <t>Расходы на осуществление отдельных полномочий Калинградской области по организации транспортного обслуживания населения в Калининградской области</t>
  </si>
  <si>
    <t>Программа "Комплексное развитие транспортной инфраструктуры муниципальной образования "Советский городской округ" на 2017-2026 годы"</t>
  </si>
  <si>
    <t>22 1 77 0000</t>
  </si>
  <si>
    <t>Оформление земельных участков под многоквартирными домами, подготовка к продаже земельных участков для жилищного строительства</t>
  </si>
  <si>
    <t>Программа поддержки и развития субъектов малого и среднего предпринимательства на территории МО "Советский городской округ" на 2019-2022 годы</t>
  </si>
  <si>
    <t>Программа "Проведение капитального ремонта общего имуществамногоквартирного жилищного фонда муниципального образования "Советский городской округ" на 2017-2021 годы"</t>
  </si>
  <si>
    <t xml:space="preserve">05 </t>
  </si>
  <si>
    <t>Программа "Развитие территориального общественного самоуправления в муниципальном образовании "Советский городской округ" на 2019-2024 годы"</t>
  </si>
  <si>
    <t>Программа "Формирование современной городской среды муниципального образования "Советский городской округ" на 2018-2022 годы"</t>
  </si>
  <si>
    <t>Расходы по содержанию города (содержание города)</t>
  </si>
  <si>
    <t>Программа конкретных дел благоустройства территории муниципального образования "Советский городской округ" на 2018-2022 годы</t>
  </si>
  <si>
    <t>Программа природоохранных мероприятий на территории муниципального образования "Советский городской округ" на 2016-2025 годы"</t>
  </si>
  <si>
    <t>Программа "Развитие образования в Советском городском округе на 2018-2022 годы"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</si>
  <si>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</si>
  <si>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2Е1 51690</t>
  </si>
  <si>
    <t>Молодежная политика</t>
  </si>
  <si>
    <t>22 1 77 02000</t>
  </si>
  <si>
    <t>Другие вопросы в области культуры и кинематографии</t>
  </si>
  <si>
    <t>03 2 66 70710</t>
  </si>
  <si>
    <t xml:space="preserve">03 2 66 70710 </t>
  </si>
  <si>
    <t>Физическая культура</t>
  </si>
  <si>
    <t>Программа "Развитие физической культуры и массового спорта в муниципальном образовании "Советский городской округ" на 2018-2020 годы"</t>
  </si>
  <si>
    <t>Управление социальной защиты населения Советского городского округа</t>
  </si>
  <si>
    <t>Молодежная политика и оздоровление детей</t>
  </si>
  <si>
    <t>Мероприятия по проведению оздоровительной кампании детей</t>
  </si>
  <si>
    <t>Пособия  и компенсации по публичным нормативным обязательствам   (ежемесячные выплаты лицам, удостоенным звания "Почетная семья города Советска")</t>
  </si>
  <si>
    <t>Пособия  и компенсации по публичным нормативным обязательствам   (ежемесячные выплаты лицам, удостоенным звания "Почетный гражданин г. Советска")</t>
  </si>
  <si>
    <t>Пособия  и компенсации по публичным нормативным обязательствам  (дополнительные пособия членам семей погибших при исполнении воинского и служебного долга)</t>
  </si>
  <si>
    <t>Пособия и компенсации по публичным нормативным обязательствам (компенсация части стоимости проездного билета в городском транспорте для граждан от 70 лет и старше)</t>
  </si>
  <si>
    <t>22 1  77 00000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</si>
  <si>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детьми, оставшимися без попечения родителей, лицами из числа детей-сирот и детей, оставшихся без попечения родителей, на на 2019-2022 годы"</t>
  </si>
  <si>
    <t>Муниципальное казенное учреждение Советского городского округа "Многофункциональный центр предоставления государственных и муниципальных услуг"</t>
  </si>
  <si>
    <t xml:space="preserve">                                                                                                                                                                                  Приложение  10</t>
  </si>
  <si>
    <t xml:space="preserve">                                                                                                                                               к решению окружного Совета депутатов </t>
  </si>
  <si>
    <t xml:space="preserve">                                                                                                                                                     от  " ______ " ____________  2019 г. № _______</t>
  </si>
  <si>
    <t>на 2021-2022 годы</t>
  </si>
  <si>
    <t>Расходы на осуществление отдельных полномочий Калининградской области по организации трансортного обслуживания населения в Калининградской области</t>
  </si>
  <si>
    <t>Программа "Комплексное развитие транспортной инфраструктуры муниципального образования "Советский городской округ" на 2017 - 2026 годы"</t>
  </si>
  <si>
    <t>Субсидии на проведение капиталього ремонта многоквартиных домов</t>
  </si>
  <si>
    <t>Программа "Переселение граждан из аварийного жилищного фонда расположеного на территории мунициального образования "Советский городской округ" на 2019-2025 годы"</t>
  </si>
  <si>
    <t>22 1 F3 678S</t>
  </si>
  <si>
    <t xml:space="preserve">   Расходы по содержанию города (содержание дорог)</t>
  </si>
  <si>
    <t>Программа природоохранных мероприятий на территории муниципального образования "Советский городской округ"</t>
  </si>
  <si>
    <t>Внедрение целевой модели цифовой образвательной среды в общеобразоватльных организациях и професиональных образоательных организциях</t>
  </si>
  <si>
    <t>Субсидии на обновление материльно-технической базы для формирования у обучающихся современых технологических и гуманитарых навыков</t>
  </si>
  <si>
    <t>Программа "Профилактика правонарушений" на 2017-2019г.г.</t>
  </si>
  <si>
    <t>22 1  77 27000</t>
  </si>
  <si>
    <t>Пособия  и компенсации по публичным нормативным обязательствам (ежемесячные выплаты лицам, удостоенным звания "Почетная семья города Советска")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</si>
  <si>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граждан от 70 лет и старше)</t>
  </si>
  <si>
    <t>Субсидии на реализацию мерориятий по обеспечению  жильем молодых семей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</si>
  <si>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детьми, оставшимися без попечения родителей, лицами из числа детей-сирот и детей, оставшихся без попечения родителей"</t>
  </si>
  <si>
    <t xml:space="preserve">Приложение 11 </t>
  </si>
  <si>
    <t>к  решению окружного Совета депутатов</t>
  </si>
  <si>
    <t>Источники финансирования  дефицита бюджета Советского городского округа в 2020 году</t>
  </si>
  <si>
    <t>Код</t>
  </si>
  <si>
    <t>Сумма                      (тыс.руб.)</t>
  </si>
  <si>
    <t>Кредиты, полученные в валюте Российской Федерации от кредитных организаций</t>
  </si>
  <si>
    <t>510 01 02 00 00 04 0000 710</t>
  </si>
  <si>
    <t>510 01 02 00 00 04 0000 810</t>
  </si>
  <si>
    <t>Бюджетные кредиты, полученные от бюджетов бюджетной системы</t>
  </si>
  <si>
    <t>510 01 03 01 00 04 0000 710</t>
  </si>
  <si>
    <t>510 01 03 01 00 04 0000 810</t>
  </si>
  <si>
    <t>Исполнение муниципальных гарантий Советского городского округа</t>
  </si>
  <si>
    <t>510 01 06 04 01 04 0000 810</t>
  </si>
  <si>
    <t>Исполнение муниципальных гарантий Советского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</si>
  <si>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учтенных в источниках финансирования дефицита в результате исполнения гарантом муниципальных гарантий, ведущих к возникновению права регрессного требования гаранта к принципалу</t>
  </si>
  <si>
    <t>510 01 06 05 01 04 0000 640</t>
  </si>
  <si>
    <t>510 01 05 00 00 00 0000 000</t>
  </si>
  <si>
    <t>Изменение  остатков средств  на счетах по учету средств   бюджета  городского округа</t>
  </si>
  <si>
    <t>Всего источников финансирования дефицита бюджета городского округа</t>
  </si>
  <si>
    <t>Приложение 12</t>
  </si>
  <si>
    <t xml:space="preserve"> от  "___"  ________  2019г.  № ____</t>
  </si>
  <si>
    <t>Источники финансирования дефицита бюджета Советского городского округа    в 2021-2022 годах</t>
  </si>
  <si>
    <t>2021г</t>
  </si>
  <si>
    <t>2022г</t>
  </si>
  <si>
    <t>Приложение 13</t>
  </si>
  <si>
    <t>от  "______"  _____________  2019г.  № ______</t>
  </si>
  <si>
    <t>Программа муниципальных внутренних заимствований Советского городского округа на 2020 год</t>
  </si>
  <si>
    <t>Наименование заимствования</t>
  </si>
  <si>
    <t>Объем заимствований (тыс.руб.)</t>
  </si>
  <si>
    <t>Кредитные соглашения и договоры</t>
  </si>
  <si>
    <t>Получение кредитов по кредитным соглашениям</t>
  </si>
  <si>
    <t>Получение кредитов от других бюджетов бюджетной системы Российской Федерации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</si>
  <si>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</si>
  <si>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 по кредитным соглашениям и договорам</t>
  </si>
  <si>
    <t>Погашение кредитов, полученных от других бюджетов бюджетной системы Российской Федерации в валюте Российской Федерации</t>
  </si>
  <si>
    <t>Погашение кредитов, полученных от кредитных организаций в валюте Российской федерации</t>
  </si>
  <si>
    <t>Приложение № 14</t>
  </si>
  <si>
    <t>Программа муниципальных внутренних заимствований Советского городского округа на 2021 -2022 годы</t>
  </si>
  <si>
    <t>Объем заимствований (тыс.руб.)                                     2021 год</t>
  </si>
  <si>
    <t>Объем заимствований (тыс.руб.)                                     2022 год</t>
  </si>
  <si>
    <t>Приложение 15</t>
  </si>
  <si>
    <t>Программа муниципальных гарантий Советского городского округа                                                 на 2020 год</t>
  </si>
  <si>
    <t>Исполнение муниципальных гарантий</t>
  </si>
  <si>
    <t>Объем бюджетных ассигнований на исполнение гарантий по возможным гарантийным случаям</t>
  </si>
  <si>
    <t>За счет источников финансирования дефицита бюджета городского округа</t>
  </si>
  <si>
    <t>За счет расходов бюджета городского округа</t>
  </si>
  <si>
    <t>Приложение 16</t>
  </si>
  <si>
    <t>Программа муниципальных гарантий Советского городского округа                                                 на 2021-2022 годы</t>
  </si>
  <si>
    <t>1. Предоставление муниципальных гарантий Советского городского округа в 2020 году не планируется.</t>
  </si>
  <si>
    <t>2. Общий объем бюджетных ассигнований, предусмотренных на исполнение муниципальных гарантий Советского городского округа по возможным гарантийным случаям в 2020 году:</t>
  </si>
  <si>
    <t>1. Предоставление муниципальных гарантий Советского городского округа в 2021-2022 годах не планируется.</t>
  </si>
  <si>
    <t>2. Общий объем бюджетных ассигнований, предусмотренных на исполнение муниципальных гарантий Советского городского округа по возможным гарантийным случаям в 2021-2022 годах:</t>
  </si>
  <si>
    <t xml:space="preserve">Программа "Профессиональная переподготовка и повышение квалификации муниципальных служащих Советского городского округа на 2020-2022 годы"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</si>
</sst>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 ;[Red]\-#,##0.00\ "/>
    <numFmt numFmtId="165" formatCode="#,##0_ ;[Red]\-#,##0\ "/>
    <numFmt numFmtId="166" formatCode="0.0"/>
    <numFmt numFmtId="167" formatCode="0.000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i/>
      <sz val="11"/>
      <color theme="1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62"/>
      <name val="Times New Roman"/>
      <family val="1"/>
      <charset val="204"/>
    </font>
    <font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</cellStyleXfs>
  <cellXfs count="544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horizontal="right"/>
    </xf>
    <xf numFmtId="0" fontId="2" fillId="0" borderId="0" xfId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0" fontId="2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3" fontId="4" fillId="0" borderId="1" xfId="1" applyNumberFormat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4" fillId="0" borderId="2" xfId="1" applyFont="1" applyFill="1" applyBorder="1" applyAlignment="1">
      <alignment wrapText="1"/>
    </xf>
    <xf numFmtId="0" fontId="6" fillId="0" borderId="2" xfId="1" applyFont="1" applyFill="1" applyBorder="1" applyAlignment="1">
      <alignment horizontal="center" wrapText="1"/>
    </xf>
    <xf numFmtId="3" fontId="4" fillId="0" borderId="2" xfId="1" applyNumberFormat="1" applyFont="1" applyFill="1" applyBorder="1" applyAlignment="1">
      <alignment horizontal="centerContinuous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top" wrapText="1"/>
    </xf>
    <xf numFmtId="4" fontId="5" fillId="0" borderId="2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wrapText="1"/>
    </xf>
    <xf numFmtId="0" fontId="5" fillId="0" borderId="2" xfId="1" applyFont="1" applyFill="1" applyBorder="1" applyAlignment="1">
      <alignment horizontal="left" vertical="top" wrapText="1"/>
    </xf>
    <xf numFmtId="0" fontId="7" fillId="0" borderId="2" xfId="1" applyFont="1" applyFill="1" applyBorder="1" applyAlignment="1">
      <alignment horizontal="left" vertical="top" wrapText="1"/>
    </xf>
    <xf numFmtId="4" fontId="7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 shrinkToFit="1"/>
    </xf>
    <xf numFmtId="0" fontId="10" fillId="0" borderId="2" xfId="1" applyFont="1" applyFill="1" applyBorder="1" applyAlignment="1">
      <alignment horizontal="left" vertical="top" wrapText="1" shrinkToFit="1"/>
    </xf>
    <xf numFmtId="4" fontId="10" fillId="0" borderId="2" xfId="1" applyNumberFormat="1" applyFont="1" applyFill="1" applyBorder="1" applyAlignment="1">
      <alignment horizontal="center" vertical="center" wrapText="1" shrinkToFit="1"/>
    </xf>
    <xf numFmtId="0" fontId="10" fillId="0" borderId="2" xfId="1" applyFont="1" applyFill="1" applyBorder="1" applyAlignment="1">
      <alignment horizontal="left" vertical="top" wrapText="1"/>
    </xf>
    <xf numFmtId="4" fontId="10" fillId="0" borderId="2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left" vertical="top" wrapText="1"/>
    </xf>
    <xf numFmtId="0" fontId="4" fillId="0" borderId="2" xfId="1" applyFont="1" applyFill="1" applyBorder="1" applyAlignment="1">
      <alignment horizontal="left" vertical="top" wrapText="1"/>
    </xf>
    <xf numFmtId="4" fontId="4" fillId="0" borderId="2" xfId="1" applyNumberFormat="1" applyFont="1" applyFill="1" applyBorder="1" applyAlignment="1">
      <alignment horizontal="center" vertical="center" wrapText="1"/>
    </xf>
    <xf numFmtId="4" fontId="12" fillId="0" borderId="2" xfId="1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wrapText="1"/>
    </xf>
    <xf numFmtId="0" fontId="10" fillId="0" borderId="2" xfId="1" applyFont="1" applyFill="1" applyBorder="1" applyAlignment="1">
      <alignment horizontal="left" vertical="top" wrapText="1" readingOrder="1"/>
    </xf>
    <xf numFmtId="0" fontId="14" fillId="0" borderId="0" xfId="1" applyFont="1" applyFill="1" applyAlignment="1">
      <alignment wrapText="1"/>
    </xf>
    <xf numFmtId="0" fontId="15" fillId="0" borderId="0" xfId="1" applyFont="1" applyFill="1" applyAlignment="1">
      <alignment wrapText="1"/>
    </xf>
    <xf numFmtId="4" fontId="16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horizontal="left" vertical="center" wrapText="1"/>
    </xf>
    <xf numFmtId="3" fontId="4" fillId="0" borderId="0" xfId="1" applyNumberFormat="1" applyFont="1" applyFill="1" applyAlignment="1">
      <alignment horizontal="center" wrapText="1"/>
    </xf>
    <xf numFmtId="3" fontId="2" fillId="0" borderId="0" xfId="1" applyNumberFormat="1" applyFont="1" applyFill="1" applyAlignment="1">
      <alignment vertical="center" wrapText="1"/>
    </xf>
    <xf numFmtId="3" fontId="4" fillId="0" borderId="0" xfId="1" applyNumberFormat="1" applyFont="1" applyFill="1" applyAlignment="1">
      <alignment wrapText="1"/>
    </xf>
    <xf numFmtId="0" fontId="2" fillId="0" borderId="0" xfId="2" applyFont="1" applyFill="1" applyBorder="1"/>
    <xf numFmtId="0" fontId="4" fillId="0" borderId="0" xfId="2" applyFont="1" applyFill="1" applyBorder="1" applyAlignment="1">
      <alignment horizontal="center"/>
    </xf>
    <xf numFmtId="0" fontId="1" fillId="0" borderId="0" xfId="2" applyFont="1" applyFill="1" applyBorder="1" applyAlignment="1">
      <alignment horizontal="right"/>
    </xf>
    <xf numFmtId="4" fontId="1" fillId="0" borderId="0" xfId="2" applyNumberFormat="1" applyFont="1" applyFill="1" applyBorder="1" applyAlignment="1">
      <alignment horizontal="right"/>
    </xf>
    <xf numFmtId="4" fontId="4" fillId="0" borderId="0" xfId="2" applyNumberFormat="1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 wrapText="1"/>
    </xf>
    <xf numFmtId="4" fontId="5" fillId="0" borderId="2" xfId="2" applyNumberFormat="1" applyFont="1" applyFill="1" applyBorder="1" applyAlignment="1">
      <alignment horizontal="centerContinuous"/>
    </xf>
    <xf numFmtId="0" fontId="18" fillId="0" borderId="0" xfId="2" applyFont="1" applyFill="1" applyBorder="1"/>
    <xf numFmtId="0" fontId="3" fillId="0" borderId="2" xfId="2" applyFont="1" applyFill="1" applyBorder="1" applyAlignment="1">
      <alignment horizontal="left" wrapText="1"/>
    </xf>
    <xf numFmtId="0" fontId="18" fillId="0" borderId="3" xfId="2" applyFont="1" applyFill="1" applyBorder="1"/>
    <xf numFmtId="4" fontId="2" fillId="0" borderId="0" xfId="2" applyNumberFormat="1" applyFont="1" applyFill="1" applyBorder="1"/>
    <xf numFmtId="0" fontId="2" fillId="0" borderId="3" xfId="2" applyFont="1" applyFill="1" applyBorder="1"/>
    <xf numFmtId="3" fontId="11" fillId="0" borderId="2" xfId="2" applyNumberFormat="1" applyFont="1" applyFill="1" applyBorder="1" applyAlignment="1">
      <alignment horizontal="center" wrapText="1"/>
    </xf>
    <xf numFmtId="0" fontId="8" fillId="0" borderId="2" xfId="2" applyFont="1" applyFill="1" applyBorder="1" applyAlignment="1">
      <alignment horizontal="left" wrapText="1"/>
    </xf>
    <xf numFmtId="4" fontId="11" fillId="0" borderId="2" xfId="2" applyNumberFormat="1" applyFont="1" applyFill="1" applyBorder="1" applyAlignment="1">
      <alignment horizontal="centerContinuous"/>
    </xf>
    <xf numFmtId="0" fontId="9" fillId="0" borderId="0" xfId="2" applyFont="1" applyFill="1" applyBorder="1"/>
    <xf numFmtId="0" fontId="4" fillId="0" borderId="2" xfId="2" applyFont="1" applyFill="1" applyBorder="1" applyAlignment="1">
      <alignment horizontal="center"/>
    </xf>
    <xf numFmtId="0" fontId="6" fillId="0" borderId="2" xfId="2" applyFont="1" applyFill="1" applyBorder="1" applyAlignment="1">
      <alignment wrapText="1"/>
    </xf>
    <xf numFmtId="4" fontId="7" fillId="0" borderId="2" xfId="2" applyNumberFormat="1" applyFont="1" applyFill="1" applyBorder="1" applyAlignment="1">
      <alignment horizontal="center" vertical="center"/>
    </xf>
    <xf numFmtId="4" fontId="7" fillId="0" borderId="2" xfId="2" applyNumberFormat="1" applyFont="1" applyFill="1" applyBorder="1" applyAlignment="1">
      <alignment horizontal="center"/>
    </xf>
    <xf numFmtId="0" fontId="11" fillId="0" borderId="2" xfId="2" applyFont="1" applyFill="1" applyBorder="1" applyAlignment="1">
      <alignment horizontal="center"/>
    </xf>
    <xf numFmtId="0" fontId="8" fillId="0" borderId="2" xfId="2" applyFont="1" applyFill="1" applyBorder="1" applyAlignment="1">
      <alignment wrapText="1"/>
    </xf>
    <xf numFmtId="4" fontId="11" fillId="0" borderId="2" xfId="2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/>
    </xf>
    <xf numFmtId="0" fontId="19" fillId="0" borderId="2" xfId="2" applyFont="1" applyFill="1" applyBorder="1" applyAlignment="1">
      <alignment wrapText="1"/>
    </xf>
    <xf numFmtId="0" fontId="14" fillId="0" borderId="0" xfId="2" applyFont="1" applyFill="1" applyBorder="1"/>
    <xf numFmtId="0" fontId="7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2" xfId="1" applyFont="1" applyFill="1" applyBorder="1" applyAlignment="1">
      <alignment vertical="center" wrapText="1"/>
    </xf>
    <xf numFmtId="0" fontId="3" fillId="0" borderId="2" xfId="2" applyFont="1" applyFill="1" applyBorder="1" applyAlignment="1">
      <alignment wrapText="1"/>
    </xf>
    <xf numFmtId="4" fontId="7" fillId="0" borderId="2" xfId="2" applyNumberFormat="1" applyFont="1" applyFill="1" applyBorder="1" applyAlignment="1">
      <alignment horizontal="centerContinuous"/>
    </xf>
    <xf numFmtId="4" fontId="11" fillId="0" borderId="2" xfId="2" applyNumberFormat="1" applyFont="1" applyFill="1" applyBorder="1" applyAlignment="1">
      <alignment horizontal="center"/>
    </xf>
    <xf numFmtId="4" fontId="4" fillId="0" borderId="0" xfId="2" applyNumberFormat="1" applyFont="1" applyFill="1" applyBorder="1"/>
    <xf numFmtId="0" fontId="2" fillId="0" borderId="0" xfId="2" applyFont="1" applyFill="1"/>
    <xf numFmtId="0" fontId="2" fillId="0" borderId="0" xfId="2" applyFont="1" applyFill="1" applyAlignment="1">
      <alignment wrapText="1"/>
    </xf>
    <xf numFmtId="3" fontId="7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wrapText="1"/>
    </xf>
    <xf numFmtId="0" fontId="9" fillId="0" borderId="0" xfId="2" applyFont="1" applyFill="1" applyAlignment="1">
      <alignment vertical="center" wrapText="1"/>
    </xf>
    <xf numFmtId="4" fontId="2" fillId="0" borderId="0" xfId="2" applyNumberFormat="1" applyFont="1" applyFill="1" applyAlignment="1">
      <alignment vertical="center" wrapText="1"/>
    </xf>
    <xf numFmtId="0" fontId="2" fillId="0" borderId="0" xfId="2" applyFont="1" applyFill="1" applyAlignment="1">
      <alignment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13" fillId="0" borderId="0" xfId="2" applyFont="1" applyFill="1" applyAlignment="1">
      <alignment wrapText="1"/>
    </xf>
    <xf numFmtId="0" fontId="14" fillId="0" borderId="0" xfId="2" applyFont="1" applyFill="1" applyAlignment="1">
      <alignment vertical="center" wrapText="1"/>
    </xf>
    <xf numFmtId="4" fontId="2" fillId="0" borderId="0" xfId="2" applyNumberFormat="1" applyFont="1" applyFill="1" applyAlignment="1">
      <alignment wrapText="1"/>
    </xf>
    <xf numFmtId="0" fontId="15" fillId="0" borderId="0" xfId="2" applyFont="1" applyFill="1" applyAlignment="1">
      <alignment wrapText="1"/>
    </xf>
    <xf numFmtId="0" fontId="4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 wrapText="1"/>
    </xf>
    <xf numFmtId="4" fontId="12" fillId="0" borderId="0" xfId="1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wrapText="1"/>
    </xf>
    <xf numFmtId="0" fontId="4" fillId="0" borderId="0" xfId="2" applyFont="1" applyFill="1" applyAlignment="1">
      <alignment horizontal="center" wrapText="1"/>
    </xf>
    <xf numFmtId="0" fontId="1" fillId="0" borderId="0" xfId="2" applyFont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0" fontId="5" fillId="0" borderId="2" xfId="2" applyFont="1" applyFill="1" applyBorder="1" applyAlignment="1">
      <alignment horizontal="centerContinuous"/>
    </xf>
    <xf numFmtId="0" fontId="5" fillId="0" borderId="2" xfId="2" applyFont="1" applyFill="1" applyBorder="1" applyAlignment="1">
      <alignment horizontal="left" wrapText="1"/>
    </xf>
    <xf numFmtId="4" fontId="5" fillId="0" borderId="2" xfId="2" applyNumberFormat="1" applyFont="1" applyFill="1" applyBorder="1" applyAlignment="1">
      <alignment horizontal="center"/>
    </xf>
    <xf numFmtId="0" fontId="4" fillId="0" borderId="2" xfId="2" applyFont="1" applyBorder="1" applyAlignment="1">
      <alignment wrapText="1"/>
    </xf>
    <xf numFmtId="0" fontId="8" fillId="0" borderId="2" xfId="2" applyFont="1" applyBorder="1" applyAlignment="1">
      <alignment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2" applyFont="1" applyFill="1" applyBorder="1" applyAlignment="1">
      <alignment wrapText="1"/>
    </xf>
    <xf numFmtId="0" fontId="7" fillId="0" borderId="2" xfId="1" applyFont="1" applyFill="1" applyBorder="1" applyAlignment="1">
      <alignment vertical="center" wrapText="1"/>
    </xf>
    <xf numFmtId="0" fontId="4" fillId="0" borderId="2" xfId="2" applyFont="1" applyFill="1" applyBorder="1" applyAlignment="1">
      <alignment wrapText="1"/>
    </xf>
    <xf numFmtId="0" fontId="7" fillId="0" borderId="2" xfId="1" applyFont="1" applyFill="1" applyBorder="1" applyAlignment="1">
      <alignment wrapText="1"/>
    </xf>
    <xf numFmtId="4" fontId="14" fillId="0" borderId="2" xfId="2" applyNumberFormat="1" applyFont="1" applyFill="1" applyBorder="1" applyAlignment="1">
      <alignment horizontal="center"/>
    </xf>
    <xf numFmtId="0" fontId="11" fillId="0" borderId="2" xfId="2" applyFont="1" applyBorder="1" applyAlignment="1">
      <alignment wrapText="1"/>
    </xf>
    <xf numFmtId="0" fontId="15" fillId="0" borderId="0" xfId="2" applyFont="1" applyFill="1" applyBorder="1"/>
    <xf numFmtId="4" fontId="4" fillId="0" borderId="2" xfId="2" applyNumberFormat="1" applyFont="1" applyFill="1" applyBorder="1" applyAlignment="1">
      <alignment horizontal="center"/>
    </xf>
    <xf numFmtId="0" fontId="4" fillId="0" borderId="0" xfId="2" applyFont="1" applyFill="1" applyBorder="1"/>
    <xf numFmtId="164" fontId="2" fillId="0" borderId="0" xfId="1" applyNumberFormat="1" applyFont="1" applyFill="1"/>
    <xf numFmtId="0" fontId="1" fillId="0" borderId="0" xfId="1" applyFont="1"/>
    <xf numFmtId="0" fontId="21" fillId="0" borderId="0" xfId="1" applyFont="1"/>
    <xf numFmtId="0" fontId="21" fillId="0" borderId="0" xfId="1" applyFont="1" applyFill="1"/>
    <xf numFmtId="0" fontId="11" fillId="0" borderId="2" xfId="1" applyFont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wrapText="1" shrinkToFit="1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Border="1" applyAlignment="1">
      <alignment wrapText="1"/>
    </xf>
    <xf numFmtId="0" fontId="22" fillId="0" borderId="2" xfId="0" applyFont="1" applyBorder="1" applyAlignment="1">
      <alignment wrapText="1"/>
    </xf>
    <xf numFmtId="0" fontId="7" fillId="0" borderId="2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/>
    </xf>
    <xf numFmtId="0" fontId="22" fillId="0" borderId="2" xfId="1" applyFont="1" applyBorder="1" applyAlignment="1">
      <alignment vertical="center" wrapText="1"/>
    </xf>
    <xf numFmtId="0" fontId="23" fillId="0" borderId="0" xfId="1" applyFont="1"/>
    <xf numFmtId="0" fontId="24" fillId="0" borderId="0" xfId="1" applyFont="1"/>
    <xf numFmtId="0" fontId="4" fillId="0" borderId="7" xfId="1" applyFont="1" applyFill="1" applyBorder="1" applyAlignment="1">
      <alignment horizontal="center" vertical="center"/>
    </xf>
    <xf numFmtId="0" fontId="4" fillId="0" borderId="7" xfId="1" applyFont="1" applyBorder="1" applyAlignment="1">
      <alignment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0" xfId="0" applyFont="1" applyBorder="1"/>
    <xf numFmtId="0" fontId="14" fillId="0" borderId="0" xfId="1" applyFont="1" applyFill="1"/>
    <xf numFmtId="0" fontId="14" fillId="0" borderId="0" xfId="1" applyFont="1" applyFill="1" applyAlignment="1">
      <alignment horizontal="right"/>
    </xf>
    <xf numFmtId="4" fontId="14" fillId="0" borderId="0" xfId="1" applyNumberFormat="1" applyFont="1" applyFill="1" applyAlignment="1">
      <alignment horizontal="right"/>
    </xf>
    <xf numFmtId="0" fontId="25" fillId="0" borderId="1" xfId="1" applyFont="1" applyFill="1" applyBorder="1" applyAlignment="1">
      <alignment horizontal="center" wrapText="1"/>
    </xf>
    <xf numFmtId="4" fontId="9" fillId="0" borderId="1" xfId="1" applyNumberFormat="1" applyFont="1" applyFill="1" applyBorder="1" applyAlignment="1">
      <alignment horizontal="center" wrapText="1"/>
    </xf>
    <xf numFmtId="0" fontId="26" fillId="0" borderId="2" xfId="1" applyFont="1" applyFill="1" applyBorder="1" applyAlignment="1">
      <alignment horizontal="center" vertical="center" wrapText="1"/>
    </xf>
    <xf numFmtId="49" fontId="26" fillId="0" borderId="2" xfId="1" applyNumberFormat="1" applyFont="1" applyFill="1" applyBorder="1" applyAlignment="1">
      <alignment horizontal="center" vertical="center" wrapText="1"/>
    </xf>
    <xf numFmtId="3" fontId="26" fillId="0" borderId="2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 applyProtection="1">
      <alignment horizontal="left" wrapText="1" shrinkToFit="1"/>
      <protection locked="0"/>
    </xf>
    <xf numFmtId="49" fontId="11" fillId="0" borderId="2" xfId="1" applyNumberFormat="1" applyFont="1" applyFill="1" applyBorder="1" applyAlignment="1">
      <alignment horizontal="center"/>
    </xf>
    <xf numFmtId="4" fontId="11" fillId="0" borderId="2" xfId="1" applyNumberFormat="1" applyFont="1" applyFill="1" applyBorder="1" applyAlignment="1">
      <alignment horizontal="center"/>
    </xf>
    <xf numFmtId="0" fontId="11" fillId="0" borderId="2" xfId="1" applyFont="1" applyFill="1" applyBorder="1" applyAlignment="1" applyProtection="1">
      <alignment horizontal="left" wrapText="1" shrinkToFit="1"/>
      <protection locked="0"/>
    </xf>
    <xf numFmtId="49" fontId="9" fillId="0" borderId="2" xfId="1" applyNumberFormat="1" applyFont="1" applyFill="1" applyBorder="1" applyAlignment="1">
      <alignment horizontal="center" wrapText="1"/>
    </xf>
    <xf numFmtId="4" fontId="9" fillId="0" borderId="2" xfId="1" applyNumberFormat="1" applyFont="1" applyFill="1" applyBorder="1" applyAlignment="1">
      <alignment horizontal="center"/>
    </xf>
    <xf numFmtId="0" fontId="27" fillId="0" borderId="2" xfId="1" applyFont="1" applyFill="1" applyBorder="1" applyAlignment="1" applyProtection="1">
      <alignment horizontal="left" wrapText="1" shrinkToFit="1"/>
      <protection locked="0"/>
    </xf>
    <xf numFmtId="49" fontId="27" fillId="0" borderId="2" xfId="1" applyNumberFormat="1" applyFont="1" applyFill="1" applyBorder="1" applyAlignment="1">
      <alignment horizontal="center" wrapText="1"/>
    </xf>
    <xf numFmtId="4" fontId="27" fillId="0" borderId="2" xfId="1" applyNumberFormat="1" applyFont="1" applyFill="1" applyBorder="1" applyAlignment="1">
      <alignment horizontal="center"/>
    </xf>
    <xf numFmtId="0" fontId="13" fillId="0" borderId="2" xfId="1" applyFont="1" applyFill="1" applyBorder="1" applyAlignment="1" applyProtection="1">
      <alignment horizontal="left" wrapText="1" shrinkToFit="1"/>
      <protection locked="0"/>
    </xf>
    <xf numFmtId="49" fontId="13" fillId="0" borderId="2" xfId="1" applyNumberFormat="1" applyFont="1" applyFill="1" applyBorder="1" applyAlignment="1">
      <alignment horizontal="center" wrapText="1"/>
    </xf>
    <xf numFmtId="4" fontId="13" fillId="0" borderId="2" xfId="1" applyNumberFormat="1" applyFont="1" applyFill="1" applyBorder="1" applyAlignment="1">
      <alignment horizontal="center"/>
    </xf>
    <xf numFmtId="0" fontId="13" fillId="0" borderId="0" xfId="1" applyFont="1" applyFill="1"/>
    <xf numFmtId="0" fontId="14" fillId="0" borderId="2" xfId="1" applyFont="1" applyFill="1" applyBorder="1" applyAlignment="1" applyProtection="1">
      <alignment horizontal="left" wrapText="1" shrinkToFit="1"/>
      <protection locked="0"/>
    </xf>
    <xf numFmtId="49" fontId="14" fillId="0" borderId="2" xfId="1" applyNumberFormat="1" applyFont="1" applyFill="1" applyBorder="1" applyAlignment="1">
      <alignment horizontal="center" wrapText="1"/>
    </xf>
    <xf numFmtId="4" fontId="14" fillId="0" borderId="2" xfId="1" applyNumberFormat="1" applyFont="1" applyFill="1" applyBorder="1" applyAlignment="1">
      <alignment horizontal="center"/>
    </xf>
    <xf numFmtId="0" fontId="27" fillId="0" borderId="0" xfId="1" applyFont="1" applyFill="1"/>
    <xf numFmtId="49" fontId="11" fillId="0" borderId="2" xfId="1" applyNumberFormat="1" applyFont="1" applyFill="1" applyBorder="1" applyAlignment="1">
      <alignment horizontal="center" wrapText="1"/>
    </xf>
    <xf numFmtId="4" fontId="11" fillId="0" borderId="2" xfId="1" applyNumberFormat="1" applyFont="1" applyFill="1" applyBorder="1" applyAlignment="1">
      <alignment horizontal="center" wrapText="1"/>
    </xf>
    <xf numFmtId="49" fontId="27" fillId="0" borderId="2" xfId="1" applyNumberFormat="1" applyFont="1" applyFill="1" applyBorder="1" applyAlignment="1">
      <alignment horizontal="center"/>
    </xf>
    <xf numFmtId="49" fontId="27" fillId="0" borderId="6" xfId="1" applyNumberFormat="1" applyFont="1" applyFill="1" applyBorder="1" applyAlignment="1">
      <alignment horizontal="center"/>
    </xf>
    <xf numFmtId="49" fontId="14" fillId="0" borderId="6" xfId="1" applyNumberFormat="1" applyFont="1" applyFill="1" applyBorder="1" applyAlignment="1">
      <alignment horizontal="center" wrapText="1"/>
    </xf>
    <xf numFmtId="49" fontId="14" fillId="0" borderId="2" xfId="1" applyNumberFormat="1" applyFont="1" applyFill="1" applyBorder="1" applyAlignment="1">
      <alignment horizontal="center"/>
    </xf>
    <xf numFmtId="49" fontId="14" fillId="0" borderId="6" xfId="1" applyNumberFormat="1" applyFont="1" applyFill="1" applyBorder="1" applyAlignment="1">
      <alignment horizontal="center"/>
    </xf>
    <xf numFmtId="49" fontId="11" fillId="0" borderId="6" xfId="1" applyNumberFormat="1" applyFont="1" applyFill="1" applyBorder="1" applyAlignment="1">
      <alignment horizontal="center"/>
    </xf>
    <xf numFmtId="0" fontId="28" fillId="0" borderId="0" xfId="1" applyFont="1" applyFill="1"/>
    <xf numFmtId="0" fontId="9" fillId="0" borderId="0" xfId="1" applyFont="1" applyFill="1"/>
    <xf numFmtId="49" fontId="13" fillId="0" borderId="2" xfId="1" applyNumberFormat="1" applyFont="1" applyFill="1" applyBorder="1" applyAlignment="1">
      <alignment horizontal="center"/>
    </xf>
    <xf numFmtId="0" fontId="9" fillId="0" borderId="2" xfId="1" applyFont="1" applyFill="1" applyBorder="1" applyAlignment="1" applyProtection="1">
      <alignment horizontal="left" wrapText="1" shrinkToFit="1"/>
      <protection locked="0"/>
    </xf>
    <xf numFmtId="49" fontId="9" fillId="0" borderId="2" xfId="1" applyNumberFormat="1" applyFont="1" applyFill="1" applyBorder="1" applyAlignment="1">
      <alignment horizontal="center"/>
    </xf>
    <xf numFmtId="0" fontId="14" fillId="0" borderId="2" xfId="1" applyFont="1" applyFill="1" applyBorder="1" applyAlignment="1" applyProtection="1">
      <alignment wrapText="1" shrinkToFit="1"/>
      <protection locked="0"/>
    </xf>
    <xf numFmtId="49" fontId="8" fillId="0" borderId="2" xfId="1" applyNumberFormat="1" applyFont="1" applyFill="1" applyBorder="1" applyAlignment="1">
      <alignment horizontal="center"/>
    </xf>
    <xf numFmtId="4" fontId="8" fillId="0" borderId="2" xfId="1" applyNumberFormat="1" applyFont="1" applyFill="1" applyBorder="1" applyAlignment="1">
      <alignment horizontal="center"/>
    </xf>
    <xf numFmtId="0" fontId="8" fillId="0" borderId="0" xfId="1" applyFont="1" applyFill="1"/>
    <xf numFmtId="49" fontId="8" fillId="0" borderId="2" xfId="1" applyNumberFormat="1" applyFont="1" applyFill="1" applyBorder="1" applyAlignment="1">
      <alignment horizontal="center" wrapText="1"/>
    </xf>
    <xf numFmtId="0" fontId="29" fillId="0" borderId="2" xfId="1" applyFont="1" applyFill="1" applyBorder="1" applyAlignment="1" applyProtection="1">
      <alignment vertical="center" wrapText="1" shrinkToFit="1"/>
      <protection locked="0"/>
    </xf>
    <xf numFmtId="4" fontId="13" fillId="0" borderId="2" xfId="1" applyNumberFormat="1" applyFont="1" applyFill="1" applyBorder="1" applyAlignment="1">
      <alignment horizontal="center" wrapText="1"/>
    </xf>
    <xf numFmtId="0" fontId="28" fillId="0" borderId="2" xfId="1" applyFont="1" applyFill="1" applyBorder="1" applyAlignment="1" applyProtection="1">
      <alignment horizontal="left" wrapText="1" shrinkToFit="1"/>
      <protection locked="0"/>
    </xf>
    <xf numFmtId="49" fontId="28" fillId="0" borderId="2" xfId="1" applyNumberFormat="1" applyFont="1" applyFill="1" applyBorder="1" applyAlignment="1">
      <alignment horizontal="center"/>
    </xf>
    <xf numFmtId="4" fontId="28" fillId="0" borderId="2" xfId="1" applyNumberFormat="1" applyFont="1" applyFill="1" applyBorder="1" applyAlignment="1">
      <alignment horizontal="center"/>
    </xf>
    <xf numFmtId="4" fontId="27" fillId="0" borderId="2" xfId="1" applyNumberFormat="1" applyFont="1" applyFill="1" applyBorder="1" applyAlignment="1">
      <alignment horizontal="center" wrapText="1"/>
    </xf>
    <xf numFmtId="0" fontId="30" fillId="0" borderId="0" xfId="1" applyFont="1" applyFill="1"/>
    <xf numFmtId="0" fontId="31" fillId="0" borderId="0" xfId="1" applyFont="1" applyFill="1"/>
    <xf numFmtId="49" fontId="28" fillId="0" borderId="2" xfId="1" applyNumberFormat="1" applyFont="1" applyFill="1" applyBorder="1" applyAlignment="1">
      <alignment horizontal="center" wrapText="1"/>
    </xf>
    <xf numFmtId="0" fontId="32" fillId="0" borderId="0" xfId="1" applyFont="1" applyFill="1"/>
    <xf numFmtId="0" fontId="33" fillId="0" borderId="0" xfId="1" applyFont="1" applyFill="1"/>
    <xf numFmtId="4" fontId="14" fillId="0" borderId="2" xfId="1" applyNumberFormat="1" applyFont="1" applyFill="1" applyBorder="1" applyAlignment="1">
      <alignment horizontal="center" wrapText="1"/>
    </xf>
    <xf numFmtId="49" fontId="13" fillId="0" borderId="6" xfId="1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 applyProtection="1">
      <alignment horizontal="left" wrapText="1" shrinkToFit="1"/>
      <protection locked="0"/>
    </xf>
    <xf numFmtId="49" fontId="11" fillId="0" borderId="6" xfId="1" applyNumberFormat="1" applyFont="1" applyFill="1" applyBorder="1" applyAlignment="1">
      <alignment horizontal="center" wrapText="1"/>
    </xf>
    <xf numFmtId="49" fontId="9" fillId="0" borderId="6" xfId="1" applyNumberFormat="1" applyFont="1" applyFill="1" applyBorder="1" applyAlignment="1">
      <alignment horizontal="center" wrapText="1"/>
    </xf>
    <xf numFmtId="49" fontId="9" fillId="0" borderId="6" xfId="1" applyNumberFormat="1" applyFont="1" applyFill="1" applyBorder="1" applyAlignment="1">
      <alignment horizontal="center"/>
    </xf>
    <xf numFmtId="0" fontId="34" fillId="0" borderId="0" xfId="1" applyFont="1" applyFill="1"/>
    <xf numFmtId="0" fontId="13" fillId="0" borderId="4" xfId="1" applyFont="1" applyFill="1" applyBorder="1" applyAlignment="1" applyProtection="1">
      <alignment horizontal="left" wrapText="1" shrinkToFit="1"/>
      <protection locked="0"/>
    </xf>
    <xf numFmtId="49" fontId="13" fillId="0" borderId="6" xfId="1" applyNumberFormat="1" applyFont="1" applyFill="1" applyBorder="1" applyAlignment="1">
      <alignment horizontal="center" wrapText="1"/>
    </xf>
    <xf numFmtId="0" fontId="35" fillId="0" borderId="0" xfId="1" applyFont="1" applyFill="1"/>
    <xf numFmtId="0" fontId="36" fillId="0" borderId="0" xfId="1" applyFont="1" applyFill="1"/>
    <xf numFmtId="49" fontId="13" fillId="0" borderId="8" xfId="1" applyNumberFormat="1" applyFont="1" applyFill="1" applyBorder="1" applyAlignment="1">
      <alignment horizontal="center"/>
    </xf>
    <xf numFmtId="49" fontId="14" fillId="0" borderId="8" xfId="1" applyNumberFormat="1" applyFont="1" applyFill="1" applyBorder="1" applyAlignment="1">
      <alignment horizontal="center"/>
    </xf>
    <xf numFmtId="49" fontId="14" fillId="0" borderId="9" xfId="1" applyNumberFormat="1" applyFont="1" applyFill="1" applyBorder="1" applyAlignment="1">
      <alignment horizontal="center"/>
    </xf>
    <xf numFmtId="0" fontId="37" fillId="0" borderId="2" xfId="1" applyFont="1" applyFill="1" applyBorder="1" applyAlignment="1" applyProtection="1">
      <alignment horizontal="left" wrapText="1" shrinkToFit="1"/>
      <protection locked="0"/>
    </xf>
    <xf numFmtId="49" fontId="37" fillId="0" borderId="8" xfId="1" applyNumberFormat="1" applyFont="1" applyFill="1" applyBorder="1" applyAlignment="1">
      <alignment horizontal="center"/>
    </xf>
    <xf numFmtId="49" fontId="37" fillId="0" borderId="2" xfId="1" applyNumberFormat="1" applyFont="1" applyFill="1" applyBorder="1" applyAlignment="1">
      <alignment horizontal="center" wrapText="1"/>
    </xf>
    <xf numFmtId="4" fontId="37" fillId="0" borderId="2" xfId="1" applyNumberFormat="1" applyFont="1" applyFill="1" applyBorder="1" applyAlignment="1">
      <alignment horizontal="center" wrapText="1"/>
    </xf>
    <xf numFmtId="0" fontId="38" fillId="0" borderId="0" xfId="1" applyFont="1" applyFill="1"/>
    <xf numFmtId="49" fontId="27" fillId="0" borderId="8" xfId="1" applyNumberFormat="1" applyFont="1" applyFill="1" applyBorder="1" applyAlignment="1">
      <alignment horizontal="center"/>
    </xf>
    <xf numFmtId="49" fontId="13" fillId="0" borderId="2" xfId="1" applyNumberFormat="1" applyFont="1" applyFill="1" applyBorder="1" applyAlignment="1">
      <alignment horizontal="center" wrapText="1" shrinkToFit="1"/>
    </xf>
    <xf numFmtId="4" fontId="13" fillId="0" borderId="2" xfId="1" applyNumberFormat="1" applyFont="1" applyFill="1" applyBorder="1" applyAlignment="1">
      <alignment horizontal="center" wrapText="1" shrinkToFit="1"/>
    </xf>
    <xf numFmtId="4" fontId="9" fillId="0" borderId="2" xfId="1" applyNumberFormat="1" applyFont="1" applyFill="1" applyBorder="1" applyAlignment="1">
      <alignment horizontal="center" wrapText="1"/>
    </xf>
    <xf numFmtId="0" fontId="39" fillId="0" borderId="0" xfId="1" applyFont="1" applyFill="1"/>
    <xf numFmtId="0" fontId="13" fillId="0" borderId="2" xfId="1" applyFont="1" applyFill="1" applyBorder="1" applyAlignment="1" applyProtection="1">
      <alignment wrapText="1" shrinkToFit="1"/>
      <protection locked="0"/>
    </xf>
    <xf numFmtId="0" fontId="9" fillId="0" borderId="2" xfId="1" applyFont="1" applyFill="1" applyBorder="1" applyAlignment="1" applyProtection="1">
      <alignment wrapText="1" shrinkToFit="1"/>
      <protection locked="0"/>
    </xf>
    <xf numFmtId="0" fontId="40" fillId="0" borderId="0" xfId="0" applyFont="1" applyAlignment="1" applyProtection="1">
      <alignment wrapText="1" shrinkToFit="1"/>
      <protection locked="0"/>
    </xf>
    <xf numFmtId="0" fontId="11" fillId="0" borderId="2" xfId="1" applyFont="1" applyFill="1" applyBorder="1" applyAlignment="1" applyProtection="1">
      <alignment wrapText="1" shrinkToFit="1"/>
      <protection locked="0"/>
    </xf>
    <xf numFmtId="0" fontId="27" fillId="0" borderId="2" xfId="1" applyFont="1" applyFill="1" applyBorder="1" applyAlignment="1" applyProtection="1">
      <alignment wrapText="1" shrinkToFit="1"/>
      <protection locked="0"/>
    </xf>
    <xf numFmtId="0" fontId="26" fillId="0" borderId="2" xfId="1" applyFont="1" applyFill="1" applyBorder="1" applyAlignment="1" applyProtection="1">
      <alignment horizontal="left" wrapText="1" shrinkToFit="1"/>
      <protection locked="0"/>
    </xf>
    <xf numFmtId="0" fontId="40" fillId="0" borderId="0" xfId="0" applyFont="1" applyAlignment="1">
      <alignment wrapText="1"/>
    </xf>
    <xf numFmtId="0" fontId="7" fillId="0" borderId="0" xfId="1" applyFont="1" applyFill="1"/>
    <xf numFmtId="0" fontId="19" fillId="0" borderId="0" xfId="1" applyFont="1" applyFill="1"/>
    <xf numFmtId="0" fontId="14" fillId="0" borderId="0" xfId="1" applyFont="1" applyFill="1" applyAlignment="1"/>
    <xf numFmtId="49" fontId="14" fillId="0" borderId="0" xfId="1" applyNumberFormat="1" applyFont="1" applyFill="1" applyAlignment="1">
      <alignment horizontal="center"/>
    </xf>
    <xf numFmtId="4" fontId="14" fillId="0" borderId="0" xfId="1" applyNumberFormat="1" applyFont="1" applyFill="1" applyAlignment="1"/>
    <xf numFmtId="4" fontId="14" fillId="0" borderId="0" xfId="1" applyNumberFormat="1" applyFont="1" applyFill="1"/>
    <xf numFmtId="0" fontId="14" fillId="0" borderId="0" xfId="1" applyFont="1" applyFill="1" applyAlignment="1">
      <alignment horizontal="right" shrinkToFit="1"/>
    </xf>
    <xf numFmtId="0" fontId="25" fillId="0" borderId="1" xfId="1" applyFont="1" applyFill="1" applyBorder="1" applyAlignment="1">
      <alignment horizontal="center" wrapText="1" shrinkToFit="1"/>
    </xf>
    <xf numFmtId="0" fontId="26" fillId="0" borderId="2" xfId="1" applyFont="1" applyFill="1" applyBorder="1" applyAlignment="1">
      <alignment horizontal="center" vertical="center" wrapText="1" shrinkToFit="1"/>
    </xf>
    <xf numFmtId="0" fontId="8" fillId="0" borderId="2" xfId="1" applyFont="1" applyFill="1" applyBorder="1" applyAlignment="1">
      <alignment horizontal="left" shrinkToFit="1"/>
    </xf>
    <xf numFmtId="0" fontId="11" fillId="0" borderId="2" xfId="1" applyFont="1" applyFill="1" applyBorder="1" applyAlignment="1">
      <alignment horizontal="left" wrapText="1" shrinkToFit="1"/>
    </xf>
    <xf numFmtId="0" fontId="27" fillId="0" borderId="2" xfId="1" applyFont="1" applyFill="1" applyBorder="1" applyAlignment="1">
      <alignment horizontal="left" wrapText="1" shrinkToFit="1"/>
    </xf>
    <xf numFmtId="0" fontId="13" fillId="0" borderId="2" xfId="1" applyFont="1" applyFill="1" applyBorder="1" applyAlignment="1">
      <alignment horizontal="left" wrapText="1" shrinkToFit="1"/>
    </xf>
    <xf numFmtId="0" fontId="14" fillId="0" borderId="2" xfId="1" applyFont="1" applyFill="1" applyBorder="1" applyAlignment="1">
      <alignment horizontal="left" wrapText="1" shrinkToFit="1"/>
    </xf>
    <xf numFmtId="49" fontId="28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shrinkToFit="1"/>
    </xf>
    <xf numFmtId="0" fontId="27" fillId="0" borderId="2" xfId="1" applyFont="1" applyFill="1" applyBorder="1" applyAlignment="1">
      <alignment horizontal="left" shrinkToFit="1"/>
    </xf>
    <xf numFmtId="0" fontId="9" fillId="0" borderId="2" xfId="1" applyFont="1" applyFill="1" applyBorder="1" applyAlignment="1">
      <alignment horizontal="left" wrapText="1" shrinkToFit="1"/>
    </xf>
    <xf numFmtId="0" fontId="13" fillId="0" borderId="2" xfId="1" applyFont="1" applyFill="1" applyBorder="1" applyAlignment="1">
      <alignment horizontal="left" shrinkToFit="1"/>
    </xf>
    <xf numFmtId="0" fontId="14" fillId="0" borderId="2" xfId="1" applyFont="1" applyFill="1" applyBorder="1" applyAlignment="1">
      <alignment wrapText="1" shrinkToFit="1"/>
    </xf>
    <xf numFmtId="0" fontId="8" fillId="0" borderId="2" xfId="1" applyFont="1" applyFill="1" applyBorder="1" applyAlignment="1">
      <alignment horizontal="left" wrapText="1" shrinkToFit="1"/>
    </xf>
    <xf numFmtId="0" fontId="29" fillId="0" borderId="2" xfId="1" applyFont="1" applyFill="1" applyBorder="1" applyAlignment="1">
      <alignment vertical="center" wrapText="1" shrinkToFit="1"/>
    </xf>
    <xf numFmtId="0" fontId="28" fillId="0" borderId="2" xfId="1" applyFont="1" applyFill="1" applyBorder="1" applyAlignment="1">
      <alignment horizontal="left" shrinkToFit="1"/>
    </xf>
    <xf numFmtId="0" fontId="11" fillId="0" borderId="4" xfId="1" applyFont="1" applyFill="1" applyBorder="1" applyAlignment="1">
      <alignment horizontal="left" wrapText="1" shrinkToFit="1"/>
    </xf>
    <xf numFmtId="0" fontId="37" fillId="0" borderId="2" xfId="1" applyFont="1" applyFill="1" applyBorder="1" applyAlignment="1">
      <alignment horizontal="left" shrinkToFit="1"/>
    </xf>
    <xf numFmtId="0" fontId="9" fillId="0" borderId="2" xfId="1" applyFont="1" applyFill="1" applyBorder="1" applyAlignment="1">
      <alignment horizontal="left" shrinkToFit="1"/>
    </xf>
    <xf numFmtId="0" fontId="9" fillId="0" borderId="2" xfId="1" applyFont="1" applyFill="1" applyBorder="1" applyAlignment="1">
      <alignment wrapText="1" shrinkToFit="1"/>
    </xf>
    <xf numFmtId="0" fontId="11" fillId="0" borderId="2" xfId="1" applyFont="1" applyFill="1" applyBorder="1" applyAlignment="1">
      <alignment wrapText="1" shrinkToFit="1"/>
    </xf>
    <xf numFmtId="0" fontId="27" fillId="0" borderId="2" xfId="1" applyFont="1" applyFill="1" applyBorder="1" applyAlignment="1">
      <alignment wrapText="1" shrinkToFit="1"/>
    </xf>
    <xf numFmtId="0" fontId="13" fillId="0" borderId="2" xfId="1" applyFont="1" applyFill="1" applyBorder="1" applyAlignment="1">
      <alignment wrapText="1" shrinkToFit="1"/>
    </xf>
    <xf numFmtId="0" fontId="26" fillId="0" borderId="2" xfId="1" applyFont="1" applyFill="1" applyBorder="1" applyAlignment="1">
      <alignment horizontal="left" wrapText="1" shrinkToFit="1"/>
    </xf>
    <xf numFmtId="0" fontId="28" fillId="0" borderId="2" xfId="1" applyFont="1" applyFill="1" applyBorder="1" applyAlignment="1">
      <alignment horizontal="left" wrapText="1" shrinkToFit="1"/>
    </xf>
    <xf numFmtId="4" fontId="7" fillId="0" borderId="2" xfId="1" applyNumberFormat="1" applyFont="1" applyFill="1" applyBorder="1" applyAlignment="1">
      <alignment horizontal="center"/>
    </xf>
    <xf numFmtId="4" fontId="10" fillId="0" borderId="2" xfId="1" applyNumberFormat="1" applyFont="1" applyFill="1" applyBorder="1" applyAlignment="1">
      <alignment horizontal="center"/>
    </xf>
    <xf numFmtId="0" fontId="14" fillId="0" borderId="2" xfId="1" applyFont="1" applyFill="1" applyBorder="1" applyAlignment="1">
      <alignment horizontal="left" shrinkToFit="1"/>
    </xf>
    <xf numFmtId="0" fontId="14" fillId="0" borderId="0" xfId="1" applyFont="1" applyFill="1" applyAlignment="1">
      <alignment shrinkToFit="1"/>
    </xf>
    <xf numFmtId="0" fontId="2" fillId="0" borderId="0" xfId="1" applyFont="1" applyFill="1" applyAlignment="1"/>
    <xf numFmtId="0" fontId="15" fillId="0" borderId="0" xfId="1" applyFont="1" applyFill="1" applyBorder="1" applyAlignment="1">
      <alignment horizontal="center" wrapText="1" shrinkToFit="1"/>
    </xf>
    <xf numFmtId="0" fontId="15" fillId="0" borderId="1" xfId="1" applyFont="1" applyFill="1" applyBorder="1" applyAlignment="1">
      <alignment horizontal="center" wrapText="1" shrinkToFit="1"/>
    </xf>
    <xf numFmtId="164" fontId="15" fillId="0" borderId="0" xfId="1" applyNumberFormat="1" applyFont="1" applyFill="1" applyBorder="1" applyAlignment="1">
      <alignment horizontal="center" wrapText="1" shrinkToFit="1"/>
    </xf>
    <xf numFmtId="0" fontId="15" fillId="0" borderId="2" xfId="1" applyFont="1" applyFill="1" applyBorder="1" applyAlignment="1">
      <alignment horizontal="center" vertical="center" wrapText="1" shrinkToFit="1"/>
    </xf>
    <xf numFmtId="49" fontId="15" fillId="0" borderId="2" xfId="1" applyNumberFormat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165" fontId="15" fillId="0" borderId="2" xfId="1" applyNumberFormat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left" wrapText="1"/>
    </xf>
    <xf numFmtId="0" fontId="11" fillId="0" borderId="11" xfId="1" applyFont="1" applyFill="1" applyBorder="1" applyAlignment="1">
      <alignment horizontal="center" wrapText="1" shrinkToFit="1"/>
    </xf>
    <xf numFmtId="49" fontId="11" fillId="0" borderId="11" xfId="1" applyNumberFormat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164" fontId="11" fillId="0" borderId="12" xfId="1" applyNumberFormat="1" applyFont="1" applyFill="1" applyBorder="1" applyAlignment="1">
      <alignment horizontal="center"/>
    </xf>
    <xf numFmtId="0" fontId="7" fillId="0" borderId="0" xfId="1" applyFont="1" applyFill="1" applyAlignment="1"/>
    <xf numFmtId="0" fontId="8" fillId="0" borderId="13" xfId="1" applyFont="1" applyFill="1" applyBorder="1" applyAlignment="1">
      <alignment horizontal="left"/>
    </xf>
    <xf numFmtId="0" fontId="15" fillId="0" borderId="14" xfId="1" applyFont="1" applyFill="1" applyBorder="1" applyAlignment="1">
      <alignment horizontal="center" vertical="center" wrapText="1" shrinkToFit="1"/>
    </xf>
    <xf numFmtId="49" fontId="11" fillId="0" borderId="14" xfId="1" applyNumberFormat="1" applyFont="1" applyFill="1" applyBorder="1" applyAlignment="1">
      <alignment horizontal="center"/>
    </xf>
    <xf numFmtId="164" fontId="11" fillId="0" borderId="15" xfId="1" applyNumberFormat="1" applyFont="1" applyFill="1" applyBorder="1" applyAlignment="1">
      <alignment horizontal="center"/>
    </xf>
    <xf numFmtId="0" fontId="9" fillId="0" borderId="13" xfId="1" applyFont="1" applyFill="1" applyBorder="1" applyAlignment="1">
      <alignment horizontal="left" wrapText="1"/>
    </xf>
    <xf numFmtId="49" fontId="9" fillId="0" borderId="14" xfId="1" applyNumberFormat="1" applyFont="1" applyFill="1" applyBorder="1" applyAlignment="1">
      <alignment horizontal="center"/>
    </xf>
    <xf numFmtId="49" fontId="9" fillId="0" borderId="14" xfId="1" applyNumberFormat="1" applyFont="1" applyFill="1" applyBorder="1" applyAlignment="1">
      <alignment horizontal="center" wrapText="1"/>
    </xf>
    <xf numFmtId="164" fontId="9" fillId="0" borderId="15" xfId="1" applyNumberFormat="1" applyFont="1" applyFill="1" applyBorder="1" applyAlignment="1">
      <alignment horizontal="center"/>
    </xf>
    <xf numFmtId="0" fontId="4" fillId="0" borderId="0" xfId="1" applyFont="1" applyFill="1" applyAlignment="1"/>
    <xf numFmtId="0" fontId="27" fillId="0" borderId="13" xfId="1" applyFont="1" applyFill="1" applyBorder="1" applyAlignment="1">
      <alignment horizontal="left" wrapText="1"/>
    </xf>
    <xf numFmtId="49" fontId="41" fillId="0" borderId="14" xfId="1" applyNumberFormat="1" applyFont="1" applyFill="1" applyBorder="1" applyAlignment="1">
      <alignment horizontal="center"/>
    </xf>
    <xf numFmtId="49" fontId="27" fillId="0" borderId="14" xfId="1" applyNumberFormat="1" applyFont="1" applyFill="1" applyBorder="1" applyAlignment="1">
      <alignment horizontal="center" wrapText="1"/>
    </xf>
    <xf numFmtId="164" fontId="27" fillId="0" borderId="15" xfId="1" applyNumberFormat="1" applyFont="1" applyFill="1" applyBorder="1" applyAlignment="1">
      <alignment horizontal="center"/>
    </xf>
    <xf numFmtId="0" fontId="41" fillId="0" borderId="0" xfId="1" applyFont="1" applyFill="1" applyAlignment="1"/>
    <xf numFmtId="0" fontId="13" fillId="0" borderId="13" xfId="1" applyFont="1" applyFill="1" applyBorder="1" applyAlignment="1">
      <alignment horizontal="left" wrapText="1"/>
    </xf>
    <xf numFmtId="49" fontId="10" fillId="0" borderId="14" xfId="1" applyNumberFormat="1" applyFont="1" applyFill="1" applyBorder="1" applyAlignment="1">
      <alignment horizontal="center"/>
    </xf>
    <xf numFmtId="49" fontId="13" fillId="0" borderId="14" xfId="1" applyNumberFormat="1" applyFont="1" applyFill="1" applyBorder="1" applyAlignment="1">
      <alignment horizontal="center" wrapText="1"/>
    </xf>
    <xf numFmtId="164" fontId="13" fillId="0" borderId="15" xfId="1" applyNumberFormat="1" applyFont="1" applyFill="1" applyBorder="1" applyAlignment="1">
      <alignment horizontal="center"/>
    </xf>
    <xf numFmtId="0" fontId="13" fillId="0" borderId="0" xfId="1" applyFont="1" applyFill="1" applyAlignment="1"/>
    <xf numFmtId="0" fontId="14" fillId="0" borderId="13" xfId="1" applyFont="1" applyFill="1" applyBorder="1" applyAlignment="1">
      <alignment horizontal="left" wrapText="1"/>
    </xf>
    <xf numFmtId="49" fontId="2" fillId="0" borderId="14" xfId="1" applyNumberFormat="1" applyFont="1" applyFill="1" applyBorder="1" applyAlignment="1">
      <alignment horizontal="center"/>
    </xf>
    <xf numFmtId="49" fontId="14" fillId="0" borderId="14" xfId="1" applyNumberFormat="1" applyFont="1" applyFill="1" applyBorder="1" applyAlignment="1">
      <alignment horizontal="center" wrapText="1"/>
    </xf>
    <xf numFmtId="164" fontId="14" fillId="0" borderId="15" xfId="1" applyNumberFormat="1" applyFont="1" applyFill="1" applyBorder="1" applyAlignment="1">
      <alignment horizontal="center"/>
    </xf>
    <xf numFmtId="0" fontId="11" fillId="0" borderId="13" xfId="1" applyFont="1" applyFill="1" applyBorder="1" applyAlignment="1">
      <alignment horizontal="left" wrapText="1"/>
    </xf>
    <xf numFmtId="49" fontId="27" fillId="0" borderId="14" xfId="1" applyNumberFormat="1" applyFont="1" applyFill="1" applyBorder="1" applyAlignment="1">
      <alignment horizontal="center"/>
    </xf>
    <xf numFmtId="49" fontId="14" fillId="0" borderId="14" xfId="1" applyNumberFormat="1" applyFont="1" applyFill="1" applyBorder="1" applyAlignment="1">
      <alignment horizontal="center" vertical="center"/>
    </xf>
    <xf numFmtId="49" fontId="13" fillId="0" borderId="14" xfId="1" applyNumberFormat="1" applyFont="1" applyFill="1" applyBorder="1" applyAlignment="1">
      <alignment horizontal="center"/>
    </xf>
    <xf numFmtId="0" fontId="28" fillId="0" borderId="0" xfId="1" applyFont="1" applyFill="1" applyAlignment="1"/>
    <xf numFmtId="0" fontId="5" fillId="0" borderId="13" xfId="1" applyFont="1" applyFill="1" applyBorder="1" applyAlignment="1">
      <alignment wrapText="1" shrinkToFit="1"/>
    </xf>
    <xf numFmtId="0" fontId="11" fillId="0" borderId="13" xfId="1" applyFont="1" applyFill="1" applyBorder="1" applyAlignment="1">
      <alignment horizontal="left"/>
    </xf>
    <xf numFmtId="49" fontId="11" fillId="0" borderId="14" xfId="1" applyNumberFormat="1" applyFont="1" applyFill="1" applyBorder="1" applyAlignment="1">
      <alignment horizontal="center" wrapText="1"/>
    </xf>
    <xf numFmtId="49" fontId="7" fillId="0" borderId="14" xfId="1" applyNumberFormat="1" applyFont="1" applyFill="1" applyBorder="1" applyAlignment="1">
      <alignment horizontal="center" wrapText="1"/>
    </xf>
    <xf numFmtId="164" fontId="9" fillId="0" borderId="15" xfId="1" applyNumberFormat="1" applyFont="1" applyFill="1" applyBorder="1" applyAlignment="1">
      <alignment horizontal="center" wrapText="1"/>
    </xf>
    <xf numFmtId="0" fontId="12" fillId="0" borderId="0" xfId="1" applyFont="1" applyFill="1" applyAlignment="1"/>
    <xf numFmtId="0" fontId="10" fillId="0" borderId="0" xfId="1" applyFont="1" applyFill="1" applyAlignment="1"/>
    <xf numFmtId="0" fontId="9" fillId="0" borderId="0" xfId="1" applyFont="1" applyFill="1" applyAlignment="1"/>
    <xf numFmtId="49" fontId="14" fillId="0" borderId="14" xfId="1" applyNumberFormat="1" applyFont="1" applyFill="1" applyBorder="1" applyAlignment="1">
      <alignment horizontal="center"/>
    </xf>
    <xf numFmtId="0" fontId="11" fillId="0" borderId="0" xfId="1" applyFont="1" applyFill="1" applyAlignment="1"/>
    <xf numFmtId="49" fontId="42" fillId="0" borderId="14" xfId="1" applyNumberFormat="1" applyFont="1" applyFill="1" applyBorder="1" applyAlignment="1">
      <alignment horizontal="center" wrapText="1"/>
    </xf>
    <xf numFmtId="0" fontId="27" fillId="0" borderId="13" xfId="1" applyFont="1" applyFill="1" applyBorder="1" applyAlignment="1">
      <alignment horizontal="left"/>
    </xf>
    <xf numFmtId="49" fontId="2" fillId="0" borderId="14" xfId="1" applyNumberFormat="1" applyFont="1" applyFill="1" applyBorder="1" applyAlignment="1">
      <alignment horizontal="center" wrapText="1"/>
    </xf>
    <xf numFmtId="0" fontId="15" fillId="0" borderId="0" xfId="1" applyFont="1" applyFill="1" applyAlignment="1"/>
    <xf numFmtId="0" fontId="13" fillId="0" borderId="13" xfId="1" applyFont="1" applyFill="1" applyBorder="1" applyAlignment="1">
      <alignment horizontal="left" wrapText="1" shrinkToFit="1"/>
    </xf>
    <xf numFmtId="0" fontId="14" fillId="0" borderId="13" xfId="1" applyFont="1" applyFill="1" applyBorder="1" applyAlignment="1">
      <alignment horizontal="left"/>
    </xf>
    <xf numFmtId="0" fontId="27" fillId="0" borderId="0" xfId="1" applyFont="1" applyFill="1" applyAlignment="1"/>
    <xf numFmtId="0" fontId="14" fillId="0" borderId="13" xfId="1" applyFont="1" applyFill="1" applyBorder="1" applyAlignment="1">
      <alignment wrapText="1" shrinkToFit="1"/>
    </xf>
    <xf numFmtId="0" fontId="8" fillId="0" borderId="13" xfId="1" applyFont="1" applyFill="1" applyBorder="1" applyAlignment="1">
      <alignment wrapText="1" shrinkToFit="1"/>
    </xf>
    <xf numFmtId="49" fontId="8" fillId="0" borderId="14" xfId="1" applyNumberFormat="1" applyFont="1" applyFill="1" applyBorder="1" applyAlignment="1">
      <alignment horizontal="center"/>
    </xf>
    <xf numFmtId="164" fontId="8" fillId="0" borderId="15" xfId="1" applyNumberFormat="1" applyFont="1" applyFill="1" applyBorder="1" applyAlignment="1">
      <alignment horizontal="center"/>
    </xf>
    <xf numFmtId="0" fontId="8" fillId="0" borderId="0" xfId="1" applyFont="1" applyFill="1" applyAlignment="1"/>
    <xf numFmtId="0" fontId="27" fillId="0" borderId="13" xfId="1" applyFont="1" applyFill="1" applyBorder="1" applyAlignment="1">
      <alignment wrapText="1" shrinkToFit="1"/>
    </xf>
    <xf numFmtId="0" fontId="8" fillId="0" borderId="13" xfId="1" applyFont="1" applyFill="1" applyBorder="1" applyAlignment="1">
      <alignment horizontal="left" wrapText="1"/>
    </xf>
    <xf numFmtId="49" fontId="8" fillId="0" borderId="14" xfId="1" applyNumberFormat="1" applyFont="1" applyFill="1" applyBorder="1" applyAlignment="1">
      <alignment horizontal="center" wrapText="1"/>
    </xf>
    <xf numFmtId="164" fontId="14" fillId="0" borderId="15" xfId="1" applyNumberFormat="1" applyFont="1" applyFill="1" applyBorder="1" applyAlignment="1">
      <alignment horizontal="center" wrapText="1"/>
    </xf>
    <xf numFmtId="0" fontId="42" fillId="0" borderId="0" xfId="1" applyFont="1" applyFill="1" applyAlignment="1"/>
    <xf numFmtId="49" fontId="43" fillId="0" borderId="14" xfId="1" applyNumberFormat="1" applyFont="1" applyFill="1" applyBorder="1" applyAlignment="1">
      <alignment horizontal="center"/>
    </xf>
    <xf numFmtId="164" fontId="13" fillId="0" borderId="15" xfId="1" applyNumberFormat="1" applyFont="1" applyFill="1" applyBorder="1" applyAlignment="1">
      <alignment horizontal="center" wrapText="1"/>
    </xf>
    <xf numFmtId="0" fontId="43" fillId="0" borderId="0" xfId="1" applyFont="1" applyFill="1" applyAlignment="1"/>
    <xf numFmtId="0" fontId="28" fillId="0" borderId="13" xfId="1" applyFont="1" applyFill="1" applyBorder="1" applyAlignment="1">
      <alignment horizontal="left"/>
    </xf>
    <xf numFmtId="49" fontId="28" fillId="0" borderId="14" xfId="1" applyNumberFormat="1" applyFont="1" applyFill="1" applyBorder="1" applyAlignment="1">
      <alignment horizontal="center"/>
    </xf>
    <xf numFmtId="164" fontId="28" fillId="0" borderId="15" xfId="1" applyNumberFormat="1" applyFont="1" applyFill="1" applyBorder="1" applyAlignment="1">
      <alignment horizontal="center"/>
    </xf>
    <xf numFmtId="164" fontId="27" fillId="0" borderId="15" xfId="1" applyNumberFormat="1" applyFont="1" applyFill="1" applyBorder="1" applyAlignment="1">
      <alignment horizontal="center" wrapText="1"/>
    </xf>
    <xf numFmtId="0" fontId="28" fillId="0" borderId="13" xfId="1" applyFont="1" applyFill="1" applyBorder="1" applyAlignment="1">
      <alignment horizontal="left" wrapText="1"/>
    </xf>
    <xf numFmtId="164" fontId="10" fillId="0" borderId="15" xfId="1" applyNumberFormat="1" applyFont="1" applyFill="1" applyBorder="1" applyAlignment="1">
      <alignment horizontal="center"/>
    </xf>
    <xf numFmtId="49" fontId="7" fillId="0" borderId="14" xfId="1" applyNumberFormat="1" applyFont="1" applyFill="1" applyBorder="1" applyAlignment="1">
      <alignment horizontal="center"/>
    </xf>
    <xf numFmtId="49" fontId="28" fillId="0" borderId="14" xfId="1" applyNumberFormat="1" applyFont="1" applyFill="1" applyBorder="1" applyAlignment="1">
      <alignment horizontal="center" wrapText="1"/>
    </xf>
    <xf numFmtId="0" fontId="9" fillId="0" borderId="14" xfId="1" applyFont="1" applyFill="1" applyBorder="1" applyAlignment="1">
      <alignment horizontal="center" wrapText="1" shrinkToFit="1"/>
    </xf>
    <xf numFmtId="0" fontId="27" fillId="0" borderId="14" xfId="1" applyFont="1" applyFill="1" applyBorder="1" applyAlignment="1">
      <alignment horizontal="center" wrapText="1" shrinkToFit="1"/>
    </xf>
    <xf numFmtId="49" fontId="5" fillId="0" borderId="14" xfId="1" applyNumberFormat="1" applyFont="1" applyFill="1" applyBorder="1" applyAlignment="1">
      <alignment horizontal="center" wrapText="1"/>
    </xf>
    <xf numFmtId="0" fontId="9" fillId="0" borderId="13" xfId="1" applyFont="1" applyFill="1" applyBorder="1" applyAlignment="1">
      <alignment horizontal="left"/>
    </xf>
    <xf numFmtId="0" fontId="13" fillId="0" borderId="13" xfId="1" applyFont="1" applyFill="1" applyBorder="1" applyAlignment="1">
      <alignment wrapText="1"/>
    </xf>
    <xf numFmtId="0" fontId="13" fillId="0" borderId="13" xfId="1" applyFont="1" applyFill="1" applyBorder="1" applyAlignment="1">
      <alignment wrapText="1" shrinkToFit="1"/>
    </xf>
    <xf numFmtId="0" fontId="13" fillId="0" borderId="14" xfId="1" applyFont="1" applyFill="1" applyBorder="1" applyAlignment="1">
      <alignment horizontal="center" wrapText="1" shrinkToFit="1"/>
    </xf>
    <xf numFmtId="0" fontId="14" fillId="0" borderId="14" xfId="1" applyFont="1" applyFill="1" applyBorder="1" applyAlignment="1">
      <alignment horizontal="center" wrapText="1" shrinkToFit="1"/>
    </xf>
    <xf numFmtId="49" fontId="13" fillId="0" borderId="14" xfId="1" applyNumberFormat="1" applyFont="1" applyFill="1" applyBorder="1" applyAlignment="1">
      <alignment horizontal="center" wrapText="1" shrinkToFit="1"/>
    </xf>
    <xf numFmtId="164" fontId="13" fillId="0" borderId="15" xfId="1" applyNumberFormat="1" applyFont="1" applyFill="1" applyBorder="1" applyAlignment="1">
      <alignment horizontal="center" wrapText="1" shrinkToFit="1"/>
    </xf>
    <xf numFmtId="49" fontId="14" fillId="0" borderId="14" xfId="1" applyNumberFormat="1" applyFont="1" applyFill="1" applyBorder="1" applyAlignment="1">
      <alignment horizontal="center" wrapText="1" shrinkToFit="1"/>
    </xf>
    <xf numFmtId="164" fontId="14" fillId="0" borderId="15" xfId="1" applyNumberFormat="1" applyFont="1" applyFill="1" applyBorder="1" applyAlignment="1">
      <alignment horizontal="center" wrapText="1" shrinkToFit="1"/>
    </xf>
    <xf numFmtId="0" fontId="9" fillId="0" borderId="13" xfId="1" applyFont="1" applyFill="1" applyBorder="1" applyAlignment="1">
      <alignment wrapText="1" shrinkToFit="1"/>
    </xf>
    <xf numFmtId="0" fontId="13" fillId="0" borderId="16" xfId="1" applyFont="1" applyFill="1" applyBorder="1" applyAlignment="1">
      <alignment horizontal="left" wrapText="1"/>
    </xf>
    <xf numFmtId="0" fontId="11" fillId="0" borderId="13" xfId="1" applyFont="1" applyFill="1" applyBorder="1" applyAlignment="1">
      <alignment wrapText="1"/>
    </xf>
    <xf numFmtId="164" fontId="11" fillId="0" borderId="15" xfId="1" applyNumberFormat="1" applyFont="1" applyFill="1" applyBorder="1" applyAlignment="1">
      <alignment horizontal="center" wrapText="1"/>
    </xf>
    <xf numFmtId="0" fontId="2" fillId="0" borderId="14" xfId="1" applyFont="1" applyFill="1" applyBorder="1" applyAlignment="1">
      <alignment horizontal="center" wrapText="1" shrinkToFit="1"/>
    </xf>
    <xf numFmtId="0" fontId="11" fillId="0" borderId="14" xfId="1" applyFont="1" applyFill="1" applyBorder="1" applyAlignment="1">
      <alignment horizontal="center" wrapText="1" shrinkToFit="1"/>
    </xf>
    <xf numFmtId="0" fontId="5" fillId="0" borderId="14" xfId="1" applyFont="1" applyFill="1" applyBorder="1" applyAlignment="1">
      <alignment horizontal="center" wrapText="1" shrinkToFit="1"/>
    </xf>
    <xf numFmtId="49" fontId="12" fillId="0" borderId="14" xfId="1" applyNumberFormat="1" applyFont="1" applyFill="1" applyBorder="1" applyAlignment="1">
      <alignment horizontal="center"/>
    </xf>
    <xf numFmtId="164" fontId="5" fillId="0" borderId="15" xfId="1" applyNumberFormat="1" applyFont="1" applyFill="1" applyBorder="1" applyAlignment="1">
      <alignment horizontal="center"/>
    </xf>
    <xf numFmtId="164" fontId="15" fillId="0" borderId="15" xfId="1" applyNumberFormat="1" applyFont="1" applyFill="1" applyBorder="1" applyAlignment="1">
      <alignment horizontal="center"/>
    </xf>
    <xf numFmtId="0" fontId="27" fillId="0" borderId="13" xfId="1" applyFont="1" applyFill="1" applyBorder="1" applyAlignment="1">
      <alignment wrapText="1"/>
    </xf>
    <xf numFmtId="0" fontId="26" fillId="0" borderId="13" xfId="1" applyFont="1" applyFill="1" applyBorder="1" applyAlignment="1">
      <alignment horizontal="left" wrapText="1"/>
    </xf>
    <xf numFmtId="0" fontId="14" fillId="0" borderId="13" xfId="1" applyFont="1" applyFill="1" applyBorder="1" applyAlignment="1">
      <alignment wrapText="1"/>
    </xf>
    <xf numFmtId="49" fontId="42" fillId="0" borderId="14" xfId="1" applyNumberFormat="1" applyFont="1" applyFill="1" applyBorder="1" applyAlignment="1">
      <alignment horizontal="center"/>
    </xf>
    <xf numFmtId="0" fontId="15" fillId="0" borderId="14" xfId="1" applyFont="1" applyFill="1" applyBorder="1" applyAlignment="1">
      <alignment horizontal="center" wrapText="1" shrinkToFit="1"/>
    </xf>
    <xf numFmtId="0" fontId="14" fillId="0" borderId="13" xfId="1" applyFont="1" applyFill="1" applyBorder="1" applyAlignment="1">
      <alignment horizontal="left" wrapText="1" shrinkToFit="1"/>
    </xf>
    <xf numFmtId="0" fontId="11" fillId="0" borderId="17" xfId="1" applyFont="1" applyFill="1" applyBorder="1" applyAlignment="1">
      <alignment horizontal="left" wrapText="1"/>
    </xf>
    <xf numFmtId="0" fontId="11" fillId="0" borderId="18" xfId="1" applyFont="1" applyFill="1" applyBorder="1" applyAlignment="1">
      <alignment horizontal="center" wrapText="1" shrinkToFit="1"/>
    </xf>
    <xf numFmtId="49" fontId="11" fillId="0" borderId="18" xfId="1" applyNumberFormat="1" applyFont="1" applyFill="1" applyBorder="1" applyAlignment="1">
      <alignment horizontal="center"/>
    </xf>
    <xf numFmtId="0" fontId="13" fillId="0" borderId="17" xfId="1" applyFont="1" applyFill="1" applyBorder="1" applyAlignment="1">
      <alignment horizontal="left" wrapText="1"/>
    </xf>
    <xf numFmtId="49" fontId="13" fillId="0" borderId="18" xfId="1" applyNumberFormat="1" applyFont="1" applyFill="1" applyBorder="1" applyAlignment="1">
      <alignment horizontal="center"/>
    </xf>
    <xf numFmtId="49" fontId="13" fillId="0" borderId="18" xfId="1" applyNumberFormat="1" applyFont="1" applyFill="1" applyBorder="1" applyAlignment="1">
      <alignment horizontal="center" wrapText="1"/>
    </xf>
    <xf numFmtId="0" fontId="14" fillId="0" borderId="17" xfId="1" applyFont="1" applyFill="1" applyBorder="1" applyAlignment="1">
      <alignment horizontal="left" wrapText="1"/>
    </xf>
    <xf numFmtId="0" fontId="14" fillId="0" borderId="19" xfId="1" applyFont="1" applyFill="1" applyBorder="1" applyAlignment="1">
      <alignment horizontal="center" wrapText="1" shrinkToFit="1"/>
    </xf>
    <xf numFmtId="49" fontId="14" fillId="0" borderId="18" xfId="1" applyNumberFormat="1" applyFont="1" applyFill="1" applyBorder="1" applyAlignment="1">
      <alignment horizontal="center"/>
    </xf>
    <xf numFmtId="49" fontId="14" fillId="0" borderId="18" xfId="1" applyNumberFormat="1" applyFont="1" applyFill="1" applyBorder="1" applyAlignment="1">
      <alignment horizontal="center" wrapText="1"/>
    </xf>
    <xf numFmtId="164" fontId="14" fillId="0" borderId="20" xfId="1" applyNumberFormat="1" applyFont="1" applyFill="1" applyBorder="1" applyAlignment="1">
      <alignment horizontal="center"/>
    </xf>
    <xf numFmtId="0" fontId="13" fillId="0" borderId="21" xfId="1" applyFont="1" applyFill="1" applyBorder="1" applyAlignment="1">
      <alignment horizontal="center" wrapText="1" shrinkToFit="1"/>
    </xf>
    <xf numFmtId="49" fontId="14" fillId="0" borderId="11" xfId="1" applyNumberFormat="1" applyFont="1" applyFill="1" applyBorder="1" applyAlignment="1">
      <alignment horizontal="center"/>
    </xf>
    <xf numFmtId="164" fontId="13" fillId="0" borderId="20" xfId="1" applyNumberFormat="1" applyFont="1" applyFill="1" applyBorder="1" applyAlignment="1">
      <alignment horizontal="center"/>
    </xf>
    <xf numFmtId="49" fontId="13" fillId="0" borderId="11" xfId="1" applyNumberFormat="1" applyFont="1" applyFill="1" applyBorder="1" applyAlignment="1">
      <alignment horizontal="center"/>
    </xf>
    <xf numFmtId="49" fontId="13" fillId="0" borderId="21" xfId="1" applyNumberFormat="1" applyFont="1" applyFill="1" applyBorder="1" applyAlignment="1">
      <alignment horizontal="center"/>
    </xf>
    <xf numFmtId="49" fontId="13" fillId="0" borderId="22" xfId="1" applyNumberFormat="1" applyFont="1" applyFill="1" applyBorder="1" applyAlignment="1">
      <alignment horizontal="center" wrapText="1"/>
    </xf>
    <xf numFmtId="164" fontId="11" fillId="0" borderId="2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 wrapText="1" shrinkToFit="1"/>
    </xf>
    <xf numFmtId="164" fontId="14" fillId="0" borderId="0" xfId="1" applyNumberFormat="1" applyFont="1" applyFill="1"/>
    <xf numFmtId="164" fontId="44" fillId="0" borderId="0" xfId="1" applyNumberFormat="1" applyFont="1" applyFill="1"/>
    <xf numFmtId="0" fontId="14" fillId="0" borderId="17" xfId="1" applyFont="1" applyFill="1" applyBorder="1" applyAlignment="1">
      <alignment wrapText="1" shrinkToFit="1"/>
    </xf>
    <xf numFmtId="49" fontId="11" fillId="0" borderId="23" xfId="1" applyNumberFormat="1" applyFont="1" applyFill="1" applyBorder="1" applyAlignment="1">
      <alignment horizontal="center"/>
    </xf>
    <xf numFmtId="49" fontId="13" fillId="0" borderId="0" xfId="1" applyNumberFormat="1" applyFont="1" applyFill="1" applyBorder="1" applyAlignment="1">
      <alignment horizontal="center"/>
    </xf>
    <xf numFmtId="49" fontId="13" fillId="0" borderId="23" xfId="1" applyNumberFormat="1" applyFont="1" applyFill="1" applyBorder="1" applyAlignment="1">
      <alignment horizontal="center" wrapText="1"/>
    </xf>
    <xf numFmtId="49" fontId="14" fillId="0" borderId="24" xfId="1" applyNumberFormat="1" applyFont="1" applyFill="1" applyBorder="1" applyAlignment="1">
      <alignment horizontal="center" wrapText="1"/>
    </xf>
    <xf numFmtId="49" fontId="14" fillId="0" borderId="25" xfId="1" applyNumberFormat="1" applyFont="1" applyFill="1" applyBorder="1" applyAlignment="1">
      <alignment horizontal="center"/>
    </xf>
    <xf numFmtId="49" fontId="14" fillId="0" borderId="22" xfId="1" applyNumberFormat="1" applyFont="1" applyFill="1" applyBorder="1" applyAlignment="1">
      <alignment horizontal="center" wrapText="1"/>
    </xf>
    <xf numFmtId="164" fontId="14" fillId="0" borderId="26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 shrinkToFit="1"/>
    </xf>
    <xf numFmtId="0" fontId="14" fillId="0" borderId="0" xfId="3" applyFont="1"/>
    <xf numFmtId="0" fontId="9" fillId="0" borderId="2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 wrapText="1"/>
    </xf>
    <xf numFmtId="4" fontId="9" fillId="0" borderId="2" xfId="3" applyNumberFormat="1" applyFont="1" applyBorder="1" applyAlignment="1">
      <alignment wrapText="1"/>
    </xf>
    <xf numFmtId="0" fontId="14" fillId="0" borderId="2" xfId="3" applyFont="1" applyBorder="1"/>
    <xf numFmtId="0" fontId="14" fillId="0" borderId="2" xfId="3" applyFont="1" applyBorder="1" applyAlignment="1">
      <alignment wrapText="1"/>
    </xf>
    <xf numFmtId="4" fontId="14" fillId="0" borderId="2" xfId="3" applyNumberFormat="1" applyFont="1" applyBorder="1"/>
    <xf numFmtId="0" fontId="14" fillId="0" borderId="2" xfId="0" applyFont="1" applyBorder="1" applyAlignment="1">
      <alignment vertical="center" wrapText="1"/>
    </xf>
    <xf numFmtId="4" fontId="9" fillId="0" borderId="2" xfId="3" applyNumberFormat="1" applyFont="1" applyBorder="1"/>
    <xf numFmtId="0" fontId="14" fillId="0" borderId="6" xfId="3" applyFont="1" applyBorder="1" applyAlignment="1">
      <alignment wrapText="1"/>
    </xf>
    <xf numFmtId="4" fontId="14" fillId="0" borderId="2" xfId="3" applyNumberFormat="1" applyFont="1" applyFill="1" applyBorder="1"/>
    <xf numFmtId="0" fontId="9" fillId="0" borderId="4" xfId="3" applyFont="1" applyBorder="1" applyAlignment="1">
      <alignment wrapText="1"/>
    </xf>
    <xf numFmtId="4" fontId="9" fillId="0" borderId="2" xfId="3" applyNumberFormat="1" applyFont="1" applyFill="1" applyBorder="1"/>
    <xf numFmtId="0" fontId="14" fillId="0" borderId="0" xfId="3" applyFont="1" applyBorder="1"/>
    <xf numFmtId="0" fontId="11" fillId="0" borderId="2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/>
    </xf>
    <xf numFmtId="4" fontId="9" fillId="0" borderId="2" xfId="3" applyNumberFormat="1" applyFont="1" applyBorder="1" applyAlignment="1">
      <alignment horizontal="center"/>
    </xf>
    <xf numFmtId="4" fontId="9" fillId="0" borderId="2" xfId="3" applyNumberFormat="1" applyFont="1" applyBorder="1" applyAlignment="1">
      <alignment horizontal="center" wrapText="1"/>
    </xf>
    <xf numFmtId="4" fontId="14" fillId="0" borderId="2" xfId="3" applyNumberFormat="1" applyFont="1" applyBorder="1" applyAlignment="1">
      <alignment horizontal="center"/>
    </xf>
    <xf numFmtId="0" fontId="9" fillId="0" borderId="0" xfId="3" applyFont="1" applyFill="1" applyBorder="1" applyAlignment="1">
      <alignment horizontal="center"/>
    </xf>
    <xf numFmtId="0" fontId="14" fillId="0" borderId="0" xfId="4" applyFont="1" applyFill="1"/>
    <xf numFmtId="0" fontId="14" fillId="0" borderId="0" xfId="4" applyFont="1" applyFill="1" applyAlignment="1">
      <alignment wrapText="1"/>
    </xf>
    <xf numFmtId="166" fontId="14" fillId="0" borderId="0" xfId="4" applyNumberFormat="1" applyFont="1" applyFill="1"/>
    <xf numFmtId="0" fontId="25" fillId="0" borderId="1" xfId="4" applyFont="1" applyFill="1" applyBorder="1" applyAlignment="1">
      <alignment horizontal="center" wrapText="1"/>
    </xf>
    <xf numFmtId="0" fontId="25" fillId="0" borderId="0" xfId="4" applyFont="1" applyFill="1" applyBorder="1" applyAlignment="1">
      <alignment horizontal="center" wrapText="1"/>
    </xf>
    <xf numFmtId="0" fontId="11" fillId="0" borderId="2" xfId="4" applyFont="1" applyFill="1" applyBorder="1" applyAlignment="1">
      <alignment horizontal="left" wrapText="1"/>
    </xf>
    <xf numFmtId="3" fontId="11" fillId="0" borderId="6" xfId="4" applyNumberFormat="1" applyFont="1" applyBorder="1" applyAlignment="1">
      <alignment horizontal="center"/>
    </xf>
    <xf numFmtId="0" fontId="7" fillId="0" borderId="2" xfId="4" applyFont="1" applyFill="1" applyBorder="1" applyAlignment="1">
      <alignment horizontal="left" wrapText="1"/>
    </xf>
    <xf numFmtId="3" fontId="7" fillId="0" borderId="6" xfId="4" applyNumberFormat="1" applyFont="1" applyBorder="1" applyAlignment="1">
      <alignment horizontal="center"/>
    </xf>
    <xf numFmtId="3" fontId="7" fillId="0" borderId="2" xfId="4" applyNumberFormat="1" applyFont="1" applyFill="1" applyBorder="1" applyAlignment="1">
      <alignment horizontal="center"/>
    </xf>
    <xf numFmtId="167" fontId="14" fillId="0" borderId="0" xfId="4" applyNumberFormat="1" applyFont="1" applyFill="1"/>
    <xf numFmtId="0" fontId="14" fillId="0" borderId="2" xfId="4" applyFont="1" applyFill="1" applyBorder="1"/>
    <xf numFmtId="0" fontId="14" fillId="0" borderId="0" xfId="5" applyFont="1" applyFill="1"/>
    <xf numFmtId="0" fontId="14" fillId="0" borderId="0" xfId="5" applyFont="1" applyFill="1" applyAlignment="1">
      <alignment wrapText="1"/>
    </xf>
    <xf numFmtId="166" fontId="14" fillId="0" borderId="0" xfId="5" applyNumberFormat="1" applyFont="1" applyFill="1"/>
    <xf numFmtId="0" fontId="9" fillId="0" borderId="0" xfId="3" applyFont="1" applyBorder="1" applyAlignment="1">
      <alignment horizontal="center" wrapText="1"/>
    </xf>
    <xf numFmtId="0" fontId="25" fillId="0" borderId="0" xfId="4" applyFont="1" applyFill="1" applyBorder="1" applyAlignment="1">
      <alignment horizontal="center" wrapText="1"/>
    </xf>
    <xf numFmtId="0" fontId="14" fillId="0" borderId="2" xfId="1" applyFont="1" applyFill="1" applyBorder="1" applyAlignment="1" applyProtection="1">
      <alignment horizontal="justify" wrapText="1" shrinkToFit="1"/>
      <protection locked="0"/>
    </xf>
    <xf numFmtId="0" fontId="13" fillId="0" borderId="0" xfId="1" applyFont="1" applyFill="1" applyAlignment="1">
      <alignment shrinkToFit="1"/>
    </xf>
    <xf numFmtId="0" fontId="2" fillId="0" borderId="0" xfId="1" applyFont="1" applyFill="1" applyAlignment="1">
      <alignment horizontal="right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wrapText="1"/>
    </xf>
    <xf numFmtId="0" fontId="2" fillId="0" borderId="0" xfId="2" applyFont="1" applyFill="1" applyBorder="1" applyAlignment="1">
      <alignment horizontal="right"/>
    </xf>
    <xf numFmtId="0" fontId="17" fillId="0" borderId="0" xfId="2" applyFont="1" applyFill="1" applyBorder="1" applyAlignment="1">
      <alignment horizontal="center" vertical="center"/>
    </xf>
    <xf numFmtId="0" fontId="2" fillId="0" borderId="0" xfId="1" applyFont="1" applyFill="1" applyAlignment="1">
      <alignment horizontal="right" wrapText="1"/>
    </xf>
    <xf numFmtId="0" fontId="1" fillId="0" borderId="0" xfId="2" applyAlignment="1">
      <alignment wrapText="1"/>
    </xf>
    <xf numFmtId="3" fontId="4" fillId="0" borderId="0" xfId="1" applyNumberFormat="1" applyFont="1" applyFill="1" applyBorder="1" applyAlignment="1">
      <alignment horizontal="right" wrapText="1"/>
    </xf>
    <xf numFmtId="0" fontId="1" fillId="0" borderId="0" xfId="2" applyAlignment="1">
      <alignment horizontal="right" wrapText="1"/>
    </xf>
    <xf numFmtId="0" fontId="2" fillId="0" borderId="0" xfId="2" applyFont="1" applyFill="1" applyBorder="1" applyAlignment="1">
      <alignment horizontal="right" wrapText="1"/>
    </xf>
    <xf numFmtId="0" fontId="1" fillId="0" borderId="0" xfId="2" applyFont="1" applyAlignment="1">
      <alignment wrapText="1"/>
    </xf>
    <xf numFmtId="0" fontId="17" fillId="0" borderId="0" xfId="2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4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" fontId="26" fillId="0" borderId="2" xfId="1" applyNumberFormat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right"/>
    </xf>
    <xf numFmtId="0" fontId="25" fillId="0" borderId="0" xfId="1" applyFont="1" applyFill="1" applyBorder="1" applyAlignment="1">
      <alignment horizontal="center" wrapText="1"/>
    </xf>
    <xf numFmtId="0" fontId="26" fillId="0" borderId="2" xfId="1" applyFont="1" applyFill="1" applyBorder="1" applyAlignment="1">
      <alignment horizontal="center" vertical="center" wrapText="1"/>
    </xf>
    <xf numFmtId="49" fontId="26" fillId="0" borderId="2" xfId="1" applyNumberFormat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26" fillId="0" borderId="2" xfId="1" applyFont="1" applyFill="1" applyBorder="1" applyAlignment="1">
      <alignment horizontal="center" vertical="center" wrapText="1" shrinkToFit="1"/>
    </xf>
    <xf numFmtId="0" fontId="11" fillId="0" borderId="4" xfId="1" applyFont="1" applyFill="1" applyBorder="1" applyAlignment="1">
      <alignment horizontal="left"/>
    </xf>
    <xf numFmtId="0" fontId="1" fillId="0" borderId="5" xfId="1" applyFill="1" applyBorder="1" applyAlignment="1"/>
    <xf numFmtId="0" fontId="1" fillId="0" borderId="6" xfId="1" applyFill="1" applyBorder="1" applyAlignment="1"/>
    <xf numFmtId="0" fontId="3" fillId="0" borderId="0" xfId="1" applyFont="1" applyFill="1" applyAlignment="1">
      <alignment horizontal="center" wrapText="1" shrinkToFit="1"/>
    </xf>
    <xf numFmtId="0" fontId="15" fillId="0" borderId="0" xfId="1" applyFont="1" applyFill="1" applyBorder="1" applyAlignment="1">
      <alignment horizontal="center" wrapText="1" shrinkToFit="1"/>
    </xf>
    <xf numFmtId="0" fontId="15" fillId="0" borderId="8" xfId="1" applyFont="1" applyFill="1" applyBorder="1" applyAlignment="1">
      <alignment horizontal="center" vertical="center" wrapText="1" shrinkToFit="1"/>
    </xf>
    <xf numFmtId="0" fontId="15" fillId="0" borderId="7" xfId="1" applyFont="1" applyFill="1" applyBorder="1" applyAlignment="1">
      <alignment horizontal="center" vertical="center" wrapText="1" shrinkToFit="1"/>
    </xf>
    <xf numFmtId="0" fontId="15" fillId="0" borderId="4" xfId="1" applyFont="1" applyFill="1" applyBorder="1" applyAlignment="1">
      <alignment horizontal="center" vertical="center"/>
    </xf>
    <xf numFmtId="0" fontId="1" fillId="0" borderId="5" xfId="1" applyFill="1" applyBorder="1"/>
    <xf numFmtId="0" fontId="1" fillId="0" borderId="6" xfId="1" applyFill="1" applyBorder="1"/>
    <xf numFmtId="164" fontId="15" fillId="0" borderId="8" xfId="1" applyNumberFormat="1" applyFont="1" applyFill="1" applyBorder="1" applyAlignment="1">
      <alignment horizontal="center" vertical="center" wrapText="1"/>
    </xf>
    <xf numFmtId="164" fontId="1" fillId="0" borderId="7" xfId="1" applyNumberFormat="1" applyFill="1" applyBorder="1"/>
    <xf numFmtId="0" fontId="2" fillId="0" borderId="0" xfId="1" applyFont="1" applyFill="1" applyBorder="1" applyAlignment="1">
      <alignment horizontal="right"/>
    </xf>
    <xf numFmtId="0" fontId="0" fillId="0" borderId="0" xfId="0" applyAlignment="1"/>
    <xf numFmtId="0" fontId="14" fillId="0" borderId="0" xfId="3" applyFont="1" applyBorder="1" applyAlignment="1">
      <alignment horizontal="center"/>
    </xf>
    <xf numFmtId="0" fontId="14" fillId="0" borderId="0" xfId="3" applyFont="1" applyAlignment="1">
      <alignment horizontal="right"/>
    </xf>
    <xf numFmtId="0" fontId="9" fillId="0" borderId="0" xfId="3" applyFont="1" applyAlignment="1">
      <alignment horizontal="center"/>
    </xf>
    <xf numFmtId="0" fontId="14" fillId="0" borderId="0" xfId="3" applyFont="1" applyAlignment="1">
      <alignment horizontal="center"/>
    </xf>
    <xf numFmtId="0" fontId="9" fillId="0" borderId="4" xfId="3" applyFont="1" applyBorder="1" applyAlignment="1">
      <alignment horizontal="center" wrapText="1"/>
    </xf>
    <xf numFmtId="0" fontId="9" fillId="0" borderId="6" xfId="3" applyFont="1" applyBorder="1" applyAlignment="1">
      <alignment horizontal="center" wrapText="1"/>
    </xf>
    <xf numFmtId="0" fontId="9" fillId="0" borderId="4" xfId="3" applyFont="1" applyBorder="1" applyAlignment="1">
      <alignment horizontal="center"/>
    </xf>
    <xf numFmtId="0" fontId="9" fillId="0" borderId="6" xfId="3" applyFont="1" applyBorder="1" applyAlignment="1">
      <alignment horizontal="center"/>
    </xf>
    <xf numFmtId="0" fontId="45" fillId="0" borderId="0" xfId="3" applyAlignment="1"/>
    <xf numFmtId="0" fontId="9" fillId="0" borderId="0" xfId="3" applyFont="1" applyBorder="1" applyAlignment="1">
      <alignment horizontal="center" wrapText="1"/>
    </xf>
    <xf numFmtId="0" fontId="9" fillId="0" borderId="2" xfId="3" applyFont="1" applyBorder="1" applyAlignment="1">
      <alignment horizontal="center" wrapText="1"/>
    </xf>
    <xf numFmtId="0" fontId="9" fillId="0" borderId="2" xfId="3" applyFont="1" applyBorder="1" applyAlignment="1">
      <alignment horizontal="center"/>
    </xf>
    <xf numFmtId="0" fontId="11" fillId="0" borderId="4" xfId="4" applyFont="1" applyFill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14" fillId="0" borderId="0" xfId="4" applyFont="1" applyFill="1" applyAlignment="1">
      <alignment horizontal="right"/>
    </xf>
    <xf numFmtId="0" fontId="25" fillId="0" borderId="0" xfId="4" applyFont="1" applyFill="1" applyBorder="1" applyAlignment="1">
      <alignment horizontal="center" wrapText="1"/>
    </xf>
    <xf numFmtId="0" fontId="11" fillId="0" borderId="2" xfId="4" applyFont="1" applyFill="1" applyBorder="1" applyAlignment="1">
      <alignment horizontal="center" vertical="center" wrapText="1"/>
    </xf>
    <xf numFmtId="0" fontId="11" fillId="0" borderId="9" xfId="4" applyFont="1" applyBorder="1" applyAlignment="1">
      <alignment horizontal="center" vertical="center" wrapText="1"/>
    </xf>
    <xf numFmtId="0" fontId="11" fillId="0" borderId="27" xfId="4" applyFont="1" applyBorder="1" applyAlignment="1">
      <alignment horizontal="center" vertical="center" wrapText="1"/>
    </xf>
    <xf numFmtId="0" fontId="11" fillId="0" borderId="6" xfId="4" applyFont="1" applyFill="1" applyBorder="1" applyAlignment="1">
      <alignment horizontal="center" vertical="center" wrapText="1"/>
    </xf>
    <xf numFmtId="0" fontId="11" fillId="0" borderId="8" xfId="4" applyFont="1" applyFill="1" applyBorder="1" applyAlignment="1">
      <alignment horizontal="center" vertical="center" wrapText="1"/>
    </xf>
    <xf numFmtId="0" fontId="11" fillId="0" borderId="7" xfId="4" applyFont="1" applyFill="1" applyBorder="1" applyAlignment="1">
      <alignment horizontal="center" vertical="center" wrapText="1"/>
    </xf>
    <xf numFmtId="0" fontId="11" fillId="0" borderId="8" xfId="4" applyFont="1" applyBorder="1" applyAlignment="1">
      <alignment horizontal="center" vertical="center" wrapText="1"/>
    </xf>
    <xf numFmtId="0" fontId="11" fillId="0" borderId="7" xfId="4" applyFont="1" applyBorder="1" applyAlignment="1">
      <alignment horizontal="center" vertical="center" wrapText="1"/>
    </xf>
    <xf numFmtId="0" fontId="7" fillId="0" borderId="0" xfId="5" applyFont="1" applyFill="1" applyBorder="1" applyAlignment="1">
      <alignment horizontal="left" wrapText="1"/>
    </xf>
    <xf numFmtId="0" fontId="46" fillId="0" borderId="0" xfId="5" applyFont="1" applyAlignment="1">
      <alignment horizontal="left" wrapText="1"/>
    </xf>
    <xf numFmtId="0" fontId="7" fillId="0" borderId="2" xfId="5" applyFont="1" applyFill="1" applyBorder="1" applyAlignment="1">
      <alignment horizontal="center" vertical="center"/>
    </xf>
    <xf numFmtId="0" fontId="46" fillId="0" borderId="2" xfId="5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14" fillId="0" borderId="0" xfId="5" applyFont="1" applyFill="1" applyAlignment="1">
      <alignment horizontal="right" wrapText="1"/>
    </xf>
    <xf numFmtId="0" fontId="45" fillId="0" borderId="0" xfId="5" applyAlignment="1">
      <alignment wrapText="1"/>
    </xf>
    <xf numFmtId="0" fontId="14" fillId="0" borderId="0" xfId="5" applyFont="1" applyFill="1" applyAlignment="1">
      <alignment horizontal="right"/>
    </xf>
    <xf numFmtId="0" fontId="45" fillId="0" borderId="0" xfId="5" applyAlignment="1"/>
    <xf numFmtId="0" fontId="25" fillId="0" borderId="0" xfId="5" applyFont="1" applyFill="1" applyBorder="1" applyAlignment="1">
      <alignment horizontal="center" wrapText="1"/>
    </xf>
    <xf numFmtId="0" fontId="45" fillId="0" borderId="0" xfId="5" applyAlignment="1">
      <alignment horizontal="center"/>
    </xf>
    <xf numFmtId="0" fontId="7" fillId="0" borderId="4" xfId="5" applyFont="1" applyFill="1" applyBorder="1" applyAlignment="1">
      <alignment horizontal="center" vertical="center" wrapText="1"/>
    </xf>
    <xf numFmtId="0" fontId="7" fillId="0" borderId="5" xfId="5" applyFont="1" applyFill="1" applyBorder="1" applyAlignment="1">
      <alignment horizontal="center" vertical="center" wrapText="1"/>
    </xf>
    <xf numFmtId="0" fontId="7" fillId="0" borderId="6" xfId="5" applyFont="1" applyFill="1" applyBorder="1" applyAlignment="1">
      <alignment horizontal="center" vertical="center" wrapText="1"/>
    </xf>
    <xf numFmtId="0" fontId="7" fillId="0" borderId="4" xfId="5" applyFont="1" applyFill="1" applyBorder="1" applyAlignment="1">
      <alignment wrapText="1"/>
    </xf>
    <xf numFmtId="0" fontId="46" fillId="0" borderId="6" xfId="5" applyFont="1" applyBorder="1" applyAlignment="1">
      <alignment wrapText="1"/>
    </xf>
    <xf numFmtId="3" fontId="11" fillId="0" borderId="4" xfId="5" applyNumberFormat="1" applyFont="1" applyBorder="1" applyAlignment="1">
      <alignment horizontal="center" vertical="center"/>
    </xf>
    <xf numFmtId="3" fontId="11" fillId="0" borderId="5" xfId="5" applyNumberFormat="1" applyFont="1" applyBorder="1" applyAlignment="1">
      <alignment horizontal="center" vertical="center"/>
    </xf>
    <xf numFmtId="3" fontId="11" fillId="0" borderId="6" xfId="5" applyNumberFormat="1" applyFont="1" applyBorder="1" applyAlignment="1">
      <alignment horizontal="center" vertical="center"/>
    </xf>
    <xf numFmtId="0" fontId="11" fillId="0" borderId="4" xfId="5" applyFont="1" applyFill="1" applyBorder="1" applyAlignment="1">
      <alignment horizontal="center"/>
    </xf>
    <xf numFmtId="0" fontId="11" fillId="0" borderId="5" xfId="5" applyFont="1" applyFill="1" applyBorder="1" applyAlignment="1">
      <alignment horizontal="center"/>
    </xf>
    <xf numFmtId="0" fontId="11" fillId="0" borderId="6" xfId="5" applyFont="1" applyFill="1" applyBorder="1" applyAlignment="1">
      <alignment horizontal="center"/>
    </xf>
    <xf numFmtId="0" fontId="19" fillId="0" borderId="0" xfId="5" applyFont="1" applyFill="1" applyBorder="1" applyAlignment="1">
      <alignment horizontal="left" wrapText="1"/>
    </xf>
    <xf numFmtId="0" fontId="47" fillId="0" borderId="0" xfId="5" applyFont="1" applyAlignment="1">
      <alignment horizontal="left" wrapText="1"/>
    </xf>
    <xf numFmtId="0" fontId="11" fillId="0" borderId="4" xfId="5" applyFont="1" applyFill="1" applyBorder="1" applyAlignment="1">
      <alignment horizontal="center" vertical="center"/>
    </xf>
    <xf numFmtId="0" fontId="48" fillId="0" borderId="5" xfId="5" applyFont="1" applyBorder="1" applyAlignment="1">
      <alignment horizontal="center" vertical="center"/>
    </xf>
    <xf numFmtId="0" fontId="45" fillId="0" borderId="5" xfId="5" applyBorder="1" applyAlignment="1">
      <alignment horizontal="center" vertical="center"/>
    </xf>
    <xf numFmtId="0" fontId="45" fillId="0" borderId="6" xfId="5" applyBorder="1" applyAlignment="1">
      <alignment horizontal="center" vertical="center"/>
    </xf>
    <xf numFmtId="0" fontId="11" fillId="0" borderId="4" xfId="5" applyFont="1" applyFill="1" applyBorder="1" applyAlignment="1">
      <alignment horizontal="center" vertical="center" wrapText="1"/>
    </xf>
    <xf numFmtId="0" fontId="11" fillId="0" borderId="5" xfId="5" applyFont="1" applyFill="1" applyBorder="1" applyAlignment="1">
      <alignment horizontal="center" vertical="center" wrapText="1"/>
    </xf>
    <xf numFmtId="0" fontId="11" fillId="0" borderId="6" xfId="5" applyFont="1" applyFill="1" applyBorder="1" applyAlignment="1">
      <alignment horizontal="center" vertical="center" wrapText="1"/>
    </xf>
    <xf numFmtId="0" fontId="19" fillId="0" borderId="4" xfId="5" applyFont="1" applyFill="1" applyBorder="1" applyAlignment="1">
      <alignment wrapText="1"/>
    </xf>
    <xf numFmtId="0" fontId="47" fillId="0" borderId="5" xfId="5" applyFont="1" applyBorder="1" applyAlignment="1">
      <alignment wrapText="1"/>
    </xf>
    <xf numFmtId="0" fontId="47" fillId="0" borderId="6" xfId="5" applyFont="1" applyBorder="1" applyAlignment="1">
      <alignment wrapText="1"/>
    </xf>
    <xf numFmtId="3" fontId="11" fillId="0" borderId="4" xfId="5" applyNumberFormat="1" applyFont="1" applyFill="1" applyBorder="1" applyAlignment="1">
      <alignment horizontal="center"/>
    </xf>
    <xf numFmtId="3" fontId="11" fillId="0" borderId="5" xfId="5" applyNumberFormat="1" applyFont="1" applyFill="1" applyBorder="1" applyAlignment="1">
      <alignment horizontal="center"/>
    </xf>
    <xf numFmtId="3" fontId="11" fillId="0" borderId="6" xfId="5" applyNumberFormat="1" applyFont="1" applyFill="1" applyBorder="1" applyAlignment="1">
      <alignment horizontal="center"/>
    </xf>
  </cellXfs>
  <cellStyles count="6">
    <cellStyle name="Обычный" xfId="0" builtinId="0"/>
    <cellStyle name="Обычный 2" xfId="1"/>
    <cellStyle name="Обычный 3 3" xfId="2"/>
    <cellStyle name="Обычный_Источники финан.дефицита-2014-2016" xfId="3"/>
    <cellStyle name="Обычный_Программа муниципальных гарантий на 2014-2016" xfId="5"/>
    <cellStyle name="Обычный_Программа муниципальных заимствований 2014-2016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68"/>
  <sheetViews>
    <sheetView workbookViewId="0">
      <selection activeCell="G13" sqref="G13"/>
    </sheetView>
  </sheetViews>
  <sheetFormatPr defaultRowHeight="15" x14ac:dyDescent="0.25"/>
  <cols>
    <col min="1" max="1" width="26.7109375" style="6" customWidth="1"/>
    <col min="2" max="2" width="51" style="5" customWidth="1"/>
    <col min="3" max="3" width="16.28515625" style="41" customWidth="1"/>
    <col min="4" max="4" width="16.28515625" style="41" hidden="1" customWidth="1"/>
    <col min="5" max="251" width="9.140625" style="5"/>
    <col min="252" max="252" width="26.7109375" style="5" customWidth="1"/>
    <col min="253" max="253" width="51" style="5" customWidth="1"/>
    <col min="254" max="254" width="16.28515625" style="5" customWidth="1"/>
    <col min="255" max="255" width="14.5703125" style="5" customWidth="1"/>
    <col min="256" max="256" width="9.140625" style="5"/>
    <col min="257" max="257" width="26.7109375" style="5" customWidth="1"/>
    <col min="258" max="258" width="51" style="5" customWidth="1"/>
    <col min="259" max="259" width="16.28515625" style="5" customWidth="1"/>
    <col min="260" max="260" width="0" style="5" hidden="1" customWidth="1"/>
    <col min="261" max="507" width="9.140625" style="5"/>
    <col min="508" max="508" width="26.7109375" style="5" customWidth="1"/>
    <col min="509" max="509" width="51" style="5" customWidth="1"/>
    <col min="510" max="510" width="16.28515625" style="5" customWidth="1"/>
    <col min="511" max="511" width="14.5703125" style="5" customWidth="1"/>
    <col min="512" max="512" width="9.140625" style="5"/>
    <col min="513" max="513" width="26.7109375" style="5" customWidth="1"/>
    <col min="514" max="514" width="51" style="5" customWidth="1"/>
    <col min="515" max="515" width="16.28515625" style="5" customWidth="1"/>
    <col min="516" max="516" width="0" style="5" hidden="1" customWidth="1"/>
    <col min="517" max="763" width="9.140625" style="5"/>
    <col min="764" max="764" width="26.7109375" style="5" customWidth="1"/>
    <col min="765" max="765" width="51" style="5" customWidth="1"/>
    <col min="766" max="766" width="16.28515625" style="5" customWidth="1"/>
    <col min="767" max="767" width="14.5703125" style="5" customWidth="1"/>
    <col min="768" max="768" width="9.140625" style="5"/>
    <col min="769" max="769" width="26.7109375" style="5" customWidth="1"/>
    <col min="770" max="770" width="51" style="5" customWidth="1"/>
    <col min="771" max="771" width="16.28515625" style="5" customWidth="1"/>
    <col min="772" max="772" width="0" style="5" hidden="1" customWidth="1"/>
    <col min="773" max="1019" width="9.140625" style="5"/>
    <col min="1020" max="1020" width="26.7109375" style="5" customWidth="1"/>
    <col min="1021" max="1021" width="51" style="5" customWidth="1"/>
    <col min="1022" max="1022" width="16.28515625" style="5" customWidth="1"/>
    <col min="1023" max="1023" width="14.5703125" style="5" customWidth="1"/>
    <col min="1024" max="1024" width="9.140625" style="5"/>
    <col min="1025" max="1025" width="26.7109375" style="5" customWidth="1"/>
    <col min="1026" max="1026" width="51" style="5" customWidth="1"/>
    <col min="1027" max="1027" width="16.28515625" style="5" customWidth="1"/>
    <col min="1028" max="1028" width="0" style="5" hidden="1" customWidth="1"/>
    <col min="1029" max="1275" width="9.140625" style="5"/>
    <col min="1276" max="1276" width="26.7109375" style="5" customWidth="1"/>
    <col min="1277" max="1277" width="51" style="5" customWidth="1"/>
    <col min="1278" max="1278" width="16.28515625" style="5" customWidth="1"/>
    <col min="1279" max="1279" width="14.5703125" style="5" customWidth="1"/>
    <col min="1280" max="1280" width="9.140625" style="5"/>
    <col min="1281" max="1281" width="26.7109375" style="5" customWidth="1"/>
    <col min="1282" max="1282" width="51" style="5" customWidth="1"/>
    <col min="1283" max="1283" width="16.28515625" style="5" customWidth="1"/>
    <col min="1284" max="1284" width="0" style="5" hidden="1" customWidth="1"/>
    <col min="1285" max="1531" width="9.140625" style="5"/>
    <col min="1532" max="1532" width="26.7109375" style="5" customWidth="1"/>
    <col min="1533" max="1533" width="51" style="5" customWidth="1"/>
    <col min="1534" max="1534" width="16.28515625" style="5" customWidth="1"/>
    <col min="1535" max="1535" width="14.5703125" style="5" customWidth="1"/>
    <col min="1536" max="1536" width="9.140625" style="5"/>
    <col min="1537" max="1537" width="26.7109375" style="5" customWidth="1"/>
    <col min="1538" max="1538" width="51" style="5" customWidth="1"/>
    <col min="1539" max="1539" width="16.28515625" style="5" customWidth="1"/>
    <col min="1540" max="1540" width="0" style="5" hidden="1" customWidth="1"/>
    <col min="1541" max="1787" width="9.140625" style="5"/>
    <col min="1788" max="1788" width="26.7109375" style="5" customWidth="1"/>
    <col min="1789" max="1789" width="51" style="5" customWidth="1"/>
    <col min="1790" max="1790" width="16.28515625" style="5" customWidth="1"/>
    <col min="1791" max="1791" width="14.5703125" style="5" customWidth="1"/>
    <col min="1792" max="1792" width="9.140625" style="5"/>
    <col min="1793" max="1793" width="26.7109375" style="5" customWidth="1"/>
    <col min="1794" max="1794" width="51" style="5" customWidth="1"/>
    <col min="1795" max="1795" width="16.28515625" style="5" customWidth="1"/>
    <col min="1796" max="1796" width="0" style="5" hidden="1" customWidth="1"/>
    <col min="1797" max="2043" width="9.140625" style="5"/>
    <col min="2044" max="2044" width="26.7109375" style="5" customWidth="1"/>
    <col min="2045" max="2045" width="51" style="5" customWidth="1"/>
    <col min="2046" max="2046" width="16.28515625" style="5" customWidth="1"/>
    <col min="2047" max="2047" width="14.5703125" style="5" customWidth="1"/>
    <col min="2048" max="2048" width="9.140625" style="5"/>
    <col min="2049" max="2049" width="26.7109375" style="5" customWidth="1"/>
    <col min="2050" max="2050" width="51" style="5" customWidth="1"/>
    <col min="2051" max="2051" width="16.28515625" style="5" customWidth="1"/>
    <col min="2052" max="2052" width="0" style="5" hidden="1" customWidth="1"/>
    <col min="2053" max="2299" width="9.140625" style="5"/>
    <col min="2300" max="2300" width="26.7109375" style="5" customWidth="1"/>
    <col min="2301" max="2301" width="51" style="5" customWidth="1"/>
    <col min="2302" max="2302" width="16.28515625" style="5" customWidth="1"/>
    <col min="2303" max="2303" width="14.5703125" style="5" customWidth="1"/>
    <col min="2304" max="2304" width="9.140625" style="5"/>
    <col min="2305" max="2305" width="26.7109375" style="5" customWidth="1"/>
    <col min="2306" max="2306" width="51" style="5" customWidth="1"/>
    <col min="2307" max="2307" width="16.28515625" style="5" customWidth="1"/>
    <col min="2308" max="2308" width="0" style="5" hidden="1" customWidth="1"/>
    <col min="2309" max="2555" width="9.140625" style="5"/>
    <col min="2556" max="2556" width="26.7109375" style="5" customWidth="1"/>
    <col min="2557" max="2557" width="51" style="5" customWidth="1"/>
    <col min="2558" max="2558" width="16.28515625" style="5" customWidth="1"/>
    <col min="2559" max="2559" width="14.5703125" style="5" customWidth="1"/>
    <col min="2560" max="2560" width="9.140625" style="5"/>
    <col min="2561" max="2561" width="26.7109375" style="5" customWidth="1"/>
    <col min="2562" max="2562" width="51" style="5" customWidth="1"/>
    <col min="2563" max="2563" width="16.28515625" style="5" customWidth="1"/>
    <col min="2564" max="2564" width="0" style="5" hidden="1" customWidth="1"/>
    <col min="2565" max="2811" width="9.140625" style="5"/>
    <col min="2812" max="2812" width="26.7109375" style="5" customWidth="1"/>
    <col min="2813" max="2813" width="51" style="5" customWidth="1"/>
    <col min="2814" max="2814" width="16.28515625" style="5" customWidth="1"/>
    <col min="2815" max="2815" width="14.5703125" style="5" customWidth="1"/>
    <col min="2816" max="2816" width="9.140625" style="5"/>
    <col min="2817" max="2817" width="26.7109375" style="5" customWidth="1"/>
    <col min="2818" max="2818" width="51" style="5" customWidth="1"/>
    <col min="2819" max="2819" width="16.28515625" style="5" customWidth="1"/>
    <col min="2820" max="2820" width="0" style="5" hidden="1" customWidth="1"/>
    <col min="2821" max="3067" width="9.140625" style="5"/>
    <col min="3068" max="3068" width="26.7109375" style="5" customWidth="1"/>
    <col min="3069" max="3069" width="51" style="5" customWidth="1"/>
    <col min="3070" max="3070" width="16.28515625" style="5" customWidth="1"/>
    <col min="3071" max="3071" width="14.5703125" style="5" customWidth="1"/>
    <col min="3072" max="3072" width="9.140625" style="5"/>
    <col min="3073" max="3073" width="26.7109375" style="5" customWidth="1"/>
    <col min="3074" max="3074" width="51" style="5" customWidth="1"/>
    <col min="3075" max="3075" width="16.28515625" style="5" customWidth="1"/>
    <col min="3076" max="3076" width="0" style="5" hidden="1" customWidth="1"/>
    <col min="3077" max="3323" width="9.140625" style="5"/>
    <col min="3324" max="3324" width="26.7109375" style="5" customWidth="1"/>
    <col min="3325" max="3325" width="51" style="5" customWidth="1"/>
    <col min="3326" max="3326" width="16.28515625" style="5" customWidth="1"/>
    <col min="3327" max="3327" width="14.5703125" style="5" customWidth="1"/>
    <col min="3328" max="3328" width="9.140625" style="5"/>
    <col min="3329" max="3329" width="26.7109375" style="5" customWidth="1"/>
    <col min="3330" max="3330" width="51" style="5" customWidth="1"/>
    <col min="3331" max="3331" width="16.28515625" style="5" customWidth="1"/>
    <col min="3332" max="3332" width="0" style="5" hidden="1" customWidth="1"/>
    <col min="3333" max="3579" width="9.140625" style="5"/>
    <col min="3580" max="3580" width="26.7109375" style="5" customWidth="1"/>
    <col min="3581" max="3581" width="51" style="5" customWidth="1"/>
    <col min="3582" max="3582" width="16.28515625" style="5" customWidth="1"/>
    <col min="3583" max="3583" width="14.5703125" style="5" customWidth="1"/>
    <col min="3584" max="3584" width="9.140625" style="5"/>
    <col min="3585" max="3585" width="26.7109375" style="5" customWidth="1"/>
    <col min="3586" max="3586" width="51" style="5" customWidth="1"/>
    <col min="3587" max="3587" width="16.28515625" style="5" customWidth="1"/>
    <col min="3588" max="3588" width="0" style="5" hidden="1" customWidth="1"/>
    <col min="3589" max="3835" width="9.140625" style="5"/>
    <col min="3836" max="3836" width="26.7109375" style="5" customWidth="1"/>
    <col min="3837" max="3837" width="51" style="5" customWidth="1"/>
    <col min="3838" max="3838" width="16.28515625" style="5" customWidth="1"/>
    <col min="3839" max="3839" width="14.5703125" style="5" customWidth="1"/>
    <col min="3840" max="3840" width="9.140625" style="5"/>
    <col min="3841" max="3841" width="26.7109375" style="5" customWidth="1"/>
    <col min="3842" max="3842" width="51" style="5" customWidth="1"/>
    <col min="3843" max="3843" width="16.28515625" style="5" customWidth="1"/>
    <col min="3844" max="3844" width="0" style="5" hidden="1" customWidth="1"/>
    <col min="3845" max="4091" width="9.140625" style="5"/>
    <col min="4092" max="4092" width="26.7109375" style="5" customWidth="1"/>
    <col min="4093" max="4093" width="51" style="5" customWidth="1"/>
    <col min="4094" max="4094" width="16.28515625" style="5" customWidth="1"/>
    <col min="4095" max="4095" width="14.5703125" style="5" customWidth="1"/>
    <col min="4096" max="4096" width="9.140625" style="5"/>
    <col min="4097" max="4097" width="26.7109375" style="5" customWidth="1"/>
    <col min="4098" max="4098" width="51" style="5" customWidth="1"/>
    <col min="4099" max="4099" width="16.28515625" style="5" customWidth="1"/>
    <col min="4100" max="4100" width="0" style="5" hidden="1" customWidth="1"/>
    <col min="4101" max="4347" width="9.140625" style="5"/>
    <col min="4348" max="4348" width="26.7109375" style="5" customWidth="1"/>
    <col min="4349" max="4349" width="51" style="5" customWidth="1"/>
    <col min="4350" max="4350" width="16.28515625" style="5" customWidth="1"/>
    <col min="4351" max="4351" width="14.5703125" style="5" customWidth="1"/>
    <col min="4352" max="4352" width="9.140625" style="5"/>
    <col min="4353" max="4353" width="26.7109375" style="5" customWidth="1"/>
    <col min="4354" max="4354" width="51" style="5" customWidth="1"/>
    <col min="4355" max="4355" width="16.28515625" style="5" customWidth="1"/>
    <col min="4356" max="4356" width="0" style="5" hidden="1" customWidth="1"/>
    <col min="4357" max="4603" width="9.140625" style="5"/>
    <col min="4604" max="4604" width="26.7109375" style="5" customWidth="1"/>
    <col min="4605" max="4605" width="51" style="5" customWidth="1"/>
    <col min="4606" max="4606" width="16.28515625" style="5" customWidth="1"/>
    <col min="4607" max="4607" width="14.5703125" style="5" customWidth="1"/>
    <col min="4608" max="4608" width="9.140625" style="5"/>
    <col min="4609" max="4609" width="26.7109375" style="5" customWidth="1"/>
    <col min="4610" max="4610" width="51" style="5" customWidth="1"/>
    <col min="4611" max="4611" width="16.28515625" style="5" customWidth="1"/>
    <col min="4612" max="4612" width="0" style="5" hidden="1" customWidth="1"/>
    <col min="4613" max="4859" width="9.140625" style="5"/>
    <col min="4860" max="4860" width="26.7109375" style="5" customWidth="1"/>
    <col min="4861" max="4861" width="51" style="5" customWidth="1"/>
    <col min="4862" max="4862" width="16.28515625" style="5" customWidth="1"/>
    <col min="4863" max="4863" width="14.5703125" style="5" customWidth="1"/>
    <col min="4864" max="4864" width="9.140625" style="5"/>
    <col min="4865" max="4865" width="26.7109375" style="5" customWidth="1"/>
    <col min="4866" max="4866" width="51" style="5" customWidth="1"/>
    <col min="4867" max="4867" width="16.28515625" style="5" customWidth="1"/>
    <col min="4868" max="4868" width="0" style="5" hidden="1" customWidth="1"/>
    <col min="4869" max="5115" width="9.140625" style="5"/>
    <col min="5116" max="5116" width="26.7109375" style="5" customWidth="1"/>
    <col min="5117" max="5117" width="51" style="5" customWidth="1"/>
    <col min="5118" max="5118" width="16.28515625" style="5" customWidth="1"/>
    <col min="5119" max="5119" width="14.5703125" style="5" customWidth="1"/>
    <col min="5120" max="5120" width="9.140625" style="5"/>
    <col min="5121" max="5121" width="26.7109375" style="5" customWidth="1"/>
    <col min="5122" max="5122" width="51" style="5" customWidth="1"/>
    <col min="5123" max="5123" width="16.28515625" style="5" customWidth="1"/>
    <col min="5124" max="5124" width="0" style="5" hidden="1" customWidth="1"/>
    <col min="5125" max="5371" width="9.140625" style="5"/>
    <col min="5372" max="5372" width="26.7109375" style="5" customWidth="1"/>
    <col min="5373" max="5373" width="51" style="5" customWidth="1"/>
    <col min="5374" max="5374" width="16.28515625" style="5" customWidth="1"/>
    <col min="5375" max="5375" width="14.5703125" style="5" customWidth="1"/>
    <col min="5376" max="5376" width="9.140625" style="5"/>
    <col min="5377" max="5377" width="26.7109375" style="5" customWidth="1"/>
    <col min="5378" max="5378" width="51" style="5" customWidth="1"/>
    <col min="5379" max="5379" width="16.28515625" style="5" customWidth="1"/>
    <col min="5380" max="5380" width="0" style="5" hidden="1" customWidth="1"/>
    <col min="5381" max="5627" width="9.140625" style="5"/>
    <col min="5628" max="5628" width="26.7109375" style="5" customWidth="1"/>
    <col min="5629" max="5629" width="51" style="5" customWidth="1"/>
    <col min="5630" max="5630" width="16.28515625" style="5" customWidth="1"/>
    <col min="5631" max="5631" width="14.5703125" style="5" customWidth="1"/>
    <col min="5632" max="5632" width="9.140625" style="5"/>
    <col min="5633" max="5633" width="26.7109375" style="5" customWidth="1"/>
    <col min="5634" max="5634" width="51" style="5" customWidth="1"/>
    <col min="5635" max="5635" width="16.28515625" style="5" customWidth="1"/>
    <col min="5636" max="5636" width="0" style="5" hidden="1" customWidth="1"/>
    <col min="5637" max="5883" width="9.140625" style="5"/>
    <col min="5884" max="5884" width="26.7109375" style="5" customWidth="1"/>
    <col min="5885" max="5885" width="51" style="5" customWidth="1"/>
    <col min="5886" max="5886" width="16.28515625" style="5" customWidth="1"/>
    <col min="5887" max="5887" width="14.5703125" style="5" customWidth="1"/>
    <col min="5888" max="5888" width="9.140625" style="5"/>
    <col min="5889" max="5889" width="26.7109375" style="5" customWidth="1"/>
    <col min="5890" max="5890" width="51" style="5" customWidth="1"/>
    <col min="5891" max="5891" width="16.28515625" style="5" customWidth="1"/>
    <col min="5892" max="5892" width="0" style="5" hidden="1" customWidth="1"/>
    <col min="5893" max="6139" width="9.140625" style="5"/>
    <col min="6140" max="6140" width="26.7109375" style="5" customWidth="1"/>
    <col min="6141" max="6141" width="51" style="5" customWidth="1"/>
    <col min="6142" max="6142" width="16.28515625" style="5" customWidth="1"/>
    <col min="6143" max="6143" width="14.5703125" style="5" customWidth="1"/>
    <col min="6144" max="6144" width="9.140625" style="5"/>
    <col min="6145" max="6145" width="26.7109375" style="5" customWidth="1"/>
    <col min="6146" max="6146" width="51" style="5" customWidth="1"/>
    <col min="6147" max="6147" width="16.28515625" style="5" customWidth="1"/>
    <col min="6148" max="6148" width="0" style="5" hidden="1" customWidth="1"/>
    <col min="6149" max="6395" width="9.140625" style="5"/>
    <col min="6396" max="6396" width="26.7109375" style="5" customWidth="1"/>
    <col min="6397" max="6397" width="51" style="5" customWidth="1"/>
    <col min="6398" max="6398" width="16.28515625" style="5" customWidth="1"/>
    <col min="6399" max="6399" width="14.5703125" style="5" customWidth="1"/>
    <col min="6400" max="6400" width="9.140625" style="5"/>
    <col min="6401" max="6401" width="26.7109375" style="5" customWidth="1"/>
    <col min="6402" max="6402" width="51" style="5" customWidth="1"/>
    <col min="6403" max="6403" width="16.28515625" style="5" customWidth="1"/>
    <col min="6404" max="6404" width="0" style="5" hidden="1" customWidth="1"/>
    <col min="6405" max="6651" width="9.140625" style="5"/>
    <col min="6652" max="6652" width="26.7109375" style="5" customWidth="1"/>
    <col min="6653" max="6653" width="51" style="5" customWidth="1"/>
    <col min="6654" max="6654" width="16.28515625" style="5" customWidth="1"/>
    <col min="6655" max="6655" width="14.5703125" style="5" customWidth="1"/>
    <col min="6656" max="6656" width="9.140625" style="5"/>
    <col min="6657" max="6657" width="26.7109375" style="5" customWidth="1"/>
    <col min="6658" max="6658" width="51" style="5" customWidth="1"/>
    <col min="6659" max="6659" width="16.28515625" style="5" customWidth="1"/>
    <col min="6660" max="6660" width="0" style="5" hidden="1" customWidth="1"/>
    <col min="6661" max="6907" width="9.140625" style="5"/>
    <col min="6908" max="6908" width="26.7109375" style="5" customWidth="1"/>
    <col min="6909" max="6909" width="51" style="5" customWidth="1"/>
    <col min="6910" max="6910" width="16.28515625" style="5" customWidth="1"/>
    <col min="6911" max="6911" width="14.5703125" style="5" customWidth="1"/>
    <col min="6912" max="6912" width="9.140625" style="5"/>
    <col min="6913" max="6913" width="26.7109375" style="5" customWidth="1"/>
    <col min="6914" max="6914" width="51" style="5" customWidth="1"/>
    <col min="6915" max="6915" width="16.28515625" style="5" customWidth="1"/>
    <col min="6916" max="6916" width="0" style="5" hidden="1" customWidth="1"/>
    <col min="6917" max="7163" width="9.140625" style="5"/>
    <col min="7164" max="7164" width="26.7109375" style="5" customWidth="1"/>
    <col min="7165" max="7165" width="51" style="5" customWidth="1"/>
    <col min="7166" max="7166" width="16.28515625" style="5" customWidth="1"/>
    <col min="7167" max="7167" width="14.5703125" style="5" customWidth="1"/>
    <col min="7168" max="7168" width="9.140625" style="5"/>
    <col min="7169" max="7169" width="26.7109375" style="5" customWidth="1"/>
    <col min="7170" max="7170" width="51" style="5" customWidth="1"/>
    <col min="7171" max="7171" width="16.28515625" style="5" customWidth="1"/>
    <col min="7172" max="7172" width="0" style="5" hidden="1" customWidth="1"/>
    <col min="7173" max="7419" width="9.140625" style="5"/>
    <col min="7420" max="7420" width="26.7109375" style="5" customWidth="1"/>
    <col min="7421" max="7421" width="51" style="5" customWidth="1"/>
    <col min="7422" max="7422" width="16.28515625" style="5" customWidth="1"/>
    <col min="7423" max="7423" width="14.5703125" style="5" customWidth="1"/>
    <col min="7424" max="7424" width="9.140625" style="5"/>
    <col min="7425" max="7425" width="26.7109375" style="5" customWidth="1"/>
    <col min="7426" max="7426" width="51" style="5" customWidth="1"/>
    <col min="7427" max="7427" width="16.28515625" style="5" customWidth="1"/>
    <col min="7428" max="7428" width="0" style="5" hidden="1" customWidth="1"/>
    <col min="7429" max="7675" width="9.140625" style="5"/>
    <col min="7676" max="7676" width="26.7109375" style="5" customWidth="1"/>
    <col min="7677" max="7677" width="51" style="5" customWidth="1"/>
    <col min="7678" max="7678" width="16.28515625" style="5" customWidth="1"/>
    <col min="7679" max="7679" width="14.5703125" style="5" customWidth="1"/>
    <col min="7680" max="7680" width="9.140625" style="5"/>
    <col min="7681" max="7681" width="26.7109375" style="5" customWidth="1"/>
    <col min="7682" max="7682" width="51" style="5" customWidth="1"/>
    <col min="7683" max="7683" width="16.28515625" style="5" customWidth="1"/>
    <col min="7684" max="7684" width="0" style="5" hidden="1" customWidth="1"/>
    <col min="7685" max="7931" width="9.140625" style="5"/>
    <col min="7932" max="7932" width="26.7109375" style="5" customWidth="1"/>
    <col min="7933" max="7933" width="51" style="5" customWidth="1"/>
    <col min="7934" max="7934" width="16.28515625" style="5" customWidth="1"/>
    <col min="7935" max="7935" width="14.5703125" style="5" customWidth="1"/>
    <col min="7936" max="7936" width="9.140625" style="5"/>
    <col min="7937" max="7937" width="26.7109375" style="5" customWidth="1"/>
    <col min="7938" max="7938" width="51" style="5" customWidth="1"/>
    <col min="7939" max="7939" width="16.28515625" style="5" customWidth="1"/>
    <col min="7940" max="7940" width="0" style="5" hidden="1" customWidth="1"/>
    <col min="7941" max="8187" width="9.140625" style="5"/>
    <col min="8188" max="8188" width="26.7109375" style="5" customWidth="1"/>
    <col min="8189" max="8189" width="51" style="5" customWidth="1"/>
    <col min="8190" max="8190" width="16.28515625" style="5" customWidth="1"/>
    <col min="8191" max="8191" width="14.5703125" style="5" customWidth="1"/>
    <col min="8192" max="8192" width="9.140625" style="5"/>
    <col min="8193" max="8193" width="26.7109375" style="5" customWidth="1"/>
    <col min="8194" max="8194" width="51" style="5" customWidth="1"/>
    <col min="8195" max="8195" width="16.28515625" style="5" customWidth="1"/>
    <col min="8196" max="8196" width="0" style="5" hidden="1" customWidth="1"/>
    <col min="8197" max="8443" width="9.140625" style="5"/>
    <col min="8444" max="8444" width="26.7109375" style="5" customWidth="1"/>
    <col min="8445" max="8445" width="51" style="5" customWidth="1"/>
    <col min="8446" max="8446" width="16.28515625" style="5" customWidth="1"/>
    <col min="8447" max="8447" width="14.5703125" style="5" customWidth="1"/>
    <col min="8448" max="8448" width="9.140625" style="5"/>
    <col min="8449" max="8449" width="26.7109375" style="5" customWidth="1"/>
    <col min="8450" max="8450" width="51" style="5" customWidth="1"/>
    <col min="8451" max="8451" width="16.28515625" style="5" customWidth="1"/>
    <col min="8452" max="8452" width="0" style="5" hidden="1" customWidth="1"/>
    <col min="8453" max="8699" width="9.140625" style="5"/>
    <col min="8700" max="8700" width="26.7109375" style="5" customWidth="1"/>
    <col min="8701" max="8701" width="51" style="5" customWidth="1"/>
    <col min="8702" max="8702" width="16.28515625" style="5" customWidth="1"/>
    <col min="8703" max="8703" width="14.5703125" style="5" customWidth="1"/>
    <col min="8704" max="8704" width="9.140625" style="5"/>
    <col min="8705" max="8705" width="26.7109375" style="5" customWidth="1"/>
    <col min="8706" max="8706" width="51" style="5" customWidth="1"/>
    <col min="8707" max="8707" width="16.28515625" style="5" customWidth="1"/>
    <col min="8708" max="8708" width="0" style="5" hidden="1" customWidth="1"/>
    <col min="8709" max="8955" width="9.140625" style="5"/>
    <col min="8956" max="8956" width="26.7109375" style="5" customWidth="1"/>
    <col min="8957" max="8957" width="51" style="5" customWidth="1"/>
    <col min="8958" max="8958" width="16.28515625" style="5" customWidth="1"/>
    <col min="8959" max="8959" width="14.5703125" style="5" customWidth="1"/>
    <col min="8960" max="8960" width="9.140625" style="5"/>
    <col min="8961" max="8961" width="26.7109375" style="5" customWidth="1"/>
    <col min="8962" max="8962" width="51" style="5" customWidth="1"/>
    <col min="8963" max="8963" width="16.28515625" style="5" customWidth="1"/>
    <col min="8964" max="8964" width="0" style="5" hidden="1" customWidth="1"/>
    <col min="8965" max="9211" width="9.140625" style="5"/>
    <col min="9212" max="9212" width="26.7109375" style="5" customWidth="1"/>
    <col min="9213" max="9213" width="51" style="5" customWidth="1"/>
    <col min="9214" max="9214" width="16.28515625" style="5" customWidth="1"/>
    <col min="9215" max="9215" width="14.5703125" style="5" customWidth="1"/>
    <col min="9216" max="9216" width="9.140625" style="5"/>
    <col min="9217" max="9217" width="26.7109375" style="5" customWidth="1"/>
    <col min="9218" max="9218" width="51" style="5" customWidth="1"/>
    <col min="9219" max="9219" width="16.28515625" style="5" customWidth="1"/>
    <col min="9220" max="9220" width="0" style="5" hidden="1" customWidth="1"/>
    <col min="9221" max="9467" width="9.140625" style="5"/>
    <col min="9468" max="9468" width="26.7109375" style="5" customWidth="1"/>
    <col min="9469" max="9469" width="51" style="5" customWidth="1"/>
    <col min="9470" max="9470" width="16.28515625" style="5" customWidth="1"/>
    <col min="9471" max="9471" width="14.5703125" style="5" customWidth="1"/>
    <col min="9472" max="9472" width="9.140625" style="5"/>
    <col min="9473" max="9473" width="26.7109375" style="5" customWidth="1"/>
    <col min="9474" max="9474" width="51" style="5" customWidth="1"/>
    <col min="9475" max="9475" width="16.28515625" style="5" customWidth="1"/>
    <col min="9476" max="9476" width="0" style="5" hidden="1" customWidth="1"/>
    <col min="9477" max="9723" width="9.140625" style="5"/>
    <col min="9724" max="9724" width="26.7109375" style="5" customWidth="1"/>
    <col min="9725" max="9725" width="51" style="5" customWidth="1"/>
    <col min="9726" max="9726" width="16.28515625" style="5" customWidth="1"/>
    <col min="9727" max="9727" width="14.5703125" style="5" customWidth="1"/>
    <col min="9728" max="9728" width="9.140625" style="5"/>
    <col min="9729" max="9729" width="26.7109375" style="5" customWidth="1"/>
    <col min="9730" max="9730" width="51" style="5" customWidth="1"/>
    <col min="9731" max="9731" width="16.28515625" style="5" customWidth="1"/>
    <col min="9732" max="9732" width="0" style="5" hidden="1" customWidth="1"/>
    <col min="9733" max="9979" width="9.140625" style="5"/>
    <col min="9980" max="9980" width="26.7109375" style="5" customWidth="1"/>
    <col min="9981" max="9981" width="51" style="5" customWidth="1"/>
    <col min="9982" max="9982" width="16.28515625" style="5" customWidth="1"/>
    <col min="9983" max="9983" width="14.5703125" style="5" customWidth="1"/>
    <col min="9984" max="9984" width="9.140625" style="5"/>
    <col min="9985" max="9985" width="26.7109375" style="5" customWidth="1"/>
    <col min="9986" max="9986" width="51" style="5" customWidth="1"/>
    <col min="9987" max="9987" width="16.28515625" style="5" customWidth="1"/>
    <col min="9988" max="9988" width="0" style="5" hidden="1" customWidth="1"/>
    <col min="9989" max="10235" width="9.140625" style="5"/>
    <col min="10236" max="10236" width="26.7109375" style="5" customWidth="1"/>
    <col min="10237" max="10237" width="51" style="5" customWidth="1"/>
    <col min="10238" max="10238" width="16.28515625" style="5" customWidth="1"/>
    <col min="10239" max="10239" width="14.5703125" style="5" customWidth="1"/>
    <col min="10240" max="10240" width="9.140625" style="5"/>
    <col min="10241" max="10241" width="26.7109375" style="5" customWidth="1"/>
    <col min="10242" max="10242" width="51" style="5" customWidth="1"/>
    <col min="10243" max="10243" width="16.28515625" style="5" customWidth="1"/>
    <col min="10244" max="10244" width="0" style="5" hidden="1" customWidth="1"/>
    <col min="10245" max="10491" width="9.140625" style="5"/>
    <col min="10492" max="10492" width="26.7109375" style="5" customWidth="1"/>
    <col min="10493" max="10493" width="51" style="5" customWidth="1"/>
    <col min="10494" max="10494" width="16.28515625" style="5" customWidth="1"/>
    <col min="10495" max="10495" width="14.5703125" style="5" customWidth="1"/>
    <col min="10496" max="10496" width="9.140625" style="5"/>
    <col min="10497" max="10497" width="26.7109375" style="5" customWidth="1"/>
    <col min="10498" max="10498" width="51" style="5" customWidth="1"/>
    <col min="10499" max="10499" width="16.28515625" style="5" customWidth="1"/>
    <col min="10500" max="10500" width="0" style="5" hidden="1" customWidth="1"/>
    <col min="10501" max="10747" width="9.140625" style="5"/>
    <col min="10748" max="10748" width="26.7109375" style="5" customWidth="1"/>
    <col min="10749" max="10749" width="51" style="5" customWidth="1"/>
    <col min="10750" max="10750" width="16.28515625" style="5" customWidth="1"/>
    <col min="10751" max="10751" width="14.5703125" style="5" customWidth="1"/>
    <col min="10752" max="10752" width="9.140625" style="5"/>
    <col min="10753" max="10753" width="26.7109375" style="5" customWidth="1"/>
    <col min="10754" max="10754" width="51" style="5" customWidth="1"/>
    <col min="10755" max="10755" width="16.28515625" style="5" customWidth="1"/>
    <col min="10756" max="10756" width="0" style="5" hidden="1" customWidth="1"/>
    <col min="10757" max="11003" width="9.140625" style="5"/>
    <col min="11004" max="11004" width="26.7109375" style="5" customWidth="1"/>
    <col min="11005" max="11005" width="51" style="5" customWidth="1"/>
    <col min="11006" max="11006" width="16.28515625" style="5" customWidth="1"/>
    <col min="11007" max="11007" width="14.5703125" style="5" customWidth="1"/>
    <col min="11008" max="11008" width="9.140625" style="5"/>
    <col min="11009" max="11009" width="26.7109375" style="5" customWidth="1"/>
    <col min="11010" max="11010" width="51" style="5" customWidth="1"/>
    <col min="11011" max="11011" width="16.28515625" style="5" customWidth="1"/>
    <col min="11012" max="11012" width="0" style="5" hidden="1" customWidth="1"/>
    <col min="11013" max="11259" width="9.140625" style="5"/>
    <col min="11260" max="11260" width="26.7109375" style="5" customWidth="1"/>
    <col min="11261" max="11261" width="51" style="5" customWidth="1"/>
    <col min="11262" max="11262" width="16.28515625" style="5" customWidth="1"/>
    <col min="11263" max="11263" width="14.5703125" style="5" customWidth="1"/>
    <col min="11264" max="11264" width="9.140625" style="5"/>
    <col min="11265" max="11265" width="26.7109375" style="5" customWidth="1"/>
    <col min="11266" max="11266" width="51" style="5" customWidth="1"/>
    <col min="11267" max="11267" width="16.28515625" style="5" customWidth="1"/>
    <col min="11268" max="11268" width="0" style="5" hidden="1" customWidth="1"/>
    <col min="11269" max="11515" width="9.140625" style="5"/>
    <col min="11516" max="11516" width="26.7109375" style="5" customWidth="1"/>
    <col min="11517" max="11517" width="51" style="5" customWidth="1"/>
    <col min="11518" max="11518" width="16.28515625" style="5" customWidth="1"/>
    <col min="11519" max="11519" width="14.5703125" style="5" customWidth="1"/>
    <col min="11520" max="11520" width="9.140625" style="5"/>
    <col min="11521" max="11521" width="26.7109375" style="5" customWidth="1"/>
    <col min="11522" max="11522" width="51" style="5" customWidth="1"/>
    <col min="11523" max="11523" width="16.28515625" style="5" customWidth="1"/>
    <col min="11524" max="11524" width="0" style="5" hidden="1" customWidth="1"/>
    <col min="11525" max="11771" width="9.140625" style="5"/>
    <col min="11772" max="11772" width="26.7109375" style="5" customWidth="1"/>
    <col min="11773" max="11773" width="51" style="5" customWidth="1"/>
    <col min="11774" max="11774" width="16.28515625" style="5" customWidth="1"/>
    <col min="11775" max="11775" width="14.5703125" style="5" customWidth="1"/>
    <col min="11776" max="11776" width="9.140625" style="5"/>
    <col min="11777" max="11777" width="26.7109375" style="5" customWidth="1"/>
    <col min="11778" max="11778" width="51" style="5" customWidth="1"/>
    <col min="11779" max="11779" width="16.28515625" style="5" customWidth="1"/>
    <col min="11780" max="11780" width="0" style="5" hidden="1" customWidth="1"/>
    <col min="11781" max="12027" width="9.140625" style="5"/>
    <col min="12028" max="12028" width="26.7109375" style="5" customWidth="1"/>
    <col min="12029" max="12029" width="51" style="5" customWidth="1"/>
    <col min="12030" max="12030" width="16.28515625" style="5" customWidth="1"/>
    <col min="12031" max="12031" width="14.5703125" style="5" customWidth="1"/>
    <col min="12032" max="12032" width="9.140625" style="5"/>
    <col min="12033" max="12033" width="26.7109375" style="5" customWidth="1"/>
    <col min="12034" max="12034" width="51" style="5" customWidth="1"/>
    <col min="12035" max="12035" width="16.28515625" style="5" customWidth="1"/>
    <col min="12036" max="12036" width="0" style="5" hidden="1" customWidth="1"/>
    <col min="12037" max="12283" width="9.140625" style="5"/>
    <col min="12284" max="12284" width="26.7109375" style="5" customWidth="1"/>
    <col min="12285" max="12285" width="51" style="5" customWidth="1"/>
    <col min="12286" max="12286" width="16.28515625" style="5" customWidth="1"/>
    <col min="12287" max="12287" width="14.5703125" style="5" customWidth="1"/>
    <col min="12288" max="12288" width="9.140625" style="5"/>
    <col min="12289" max="12289" width="26.7109375" style="5" customWidth="1"/>
    <col min="12290" max="12290" width="51" style="5" customWidth="1"/>
    <col min="12291" max="12291" width="16.28515625" style="5" customWidth="1"/>
    <col min="12292" max="12292" width="0" style="5" hidden="1" customWidth="1"/>
    <col min="12293" max="12539" width="9.140625" style="5"/>
    <col min="12540" max="12540" width="26.7109375" style="5" customWidth="1"/>
    <col min="12541" max="12541" width="51" style="5" customWidth="1"/>
    <col min="12542" max="12542" width="16.28515625" style="5" customWidth="1"/>
    <col min="12543" max="12543" width="14.5703125" style="5" customWidth="1"/>
    <col min="12544" max="12544" width="9.140625" style="5"/>
    <col min="12545" max="12545" width="26.7109375" style="5" customWidth="1"/>
    <col min="12546" max="12546" width="51" style="5" customWidth="1"/>
    <col min="12547" max="12547" width="16.28515625" style="5" customWidth="1"/>
    <col min="12548" max="12548" width="0" style="5" hidden="1" customWidth="1"/>
    <col min="12549" max="12795" width="9.140625" style="5"/>
    <col min="12796" max="12796" width="26.7109375" style="5" customWidth="1"/>
    <col min="12797" max="12797" width="51" style="5" customWidth="1"/>
    <col min="12798" max="12798" width="16.28515625" style="5" customWidth="1"/>
    <col min="12799" max="12799" width="14.5703125" style="5" customWidth="1"/>
    <col min="12800" max="12800" width="9.140625" style="5"/>
    <col min="12801" max="12801" width="26.7109375" style="5" customWidth="1"/>
    <col min="12802" max="12802" width="51" style="5" customWidth="1"/>
    <col min="12803" max="12803" width="16.28515625" style="5" customWidth="1"/>
    <col min="12804" max="12804" width="0" style="5" hidden="1" customWidth="1"/>
    <col min="12805" max="13051" width="9.140625" style="5"/>
    <col min="13052" max="13052" width="26.7109375" style="5" customWidth="1"/>
    <col min="13053" max="13053" width="51" style="5" customWidth="1"/>
    <col min="13054" max="13054" width="16.28515625" style="5" customWidth="1"/>
    <col min="13055" max="13055" width="14.5703125" style="5" customWidth="1"/>
    <col min="13056" max="13056" width="9.140625" style="5"/>
    <col min="13057" max="13057" width="26.7109375" style="5" customWidth="1"/>
    <col min="13058" max="13058" width="51" style="5" customWidth="1"/>
    <col min="13059" max="13059" width="16.28515625" style="5" customWidth="1"/>
    <col min="13060" max="13060" width="0" style="5" hidden="1" customWidth="1"/>
    <col min="13061" max="13307" width="9.140625" style="5"/>
    <col min="13308" max="13308" width="26.7109375" style="5" customWidth="1"/>
    <col min="13309" max="13309" width="51" style="5" customWidth="1"/>
    <col min="13310" max="13310" width="16.28515625" style="5" customWidth="1"/>
    <col min="13311" max="13311" width="14.5703125" style="5" customWidth="1"/>
    <col min="13312" max="13312" width="9.140625" style="5"/>
    <col min="13313" max="13313" width="26.7109375" style="5" customWidth="1"/>
    <col min="13314" max="13314" width="51" style="5" customWidth="1"/>
    <col min="13315" max="13315" width="16.28515625" style="5" customWidth="1"/>
    <col min="13316" max="13316" width="0" style="5" hidden="1" customWidth="1"/>
    <col min="13317" max="13563" width="9.140625" style="5"/>
    <col min="13564" max="13564" width="26.7109375" style="5" customWidth="1"/>
    <col min="13565" max="13565" width="51" style="5" customWidth="1"/>
    <col min="13566" max="13566" width="16.28515625" style="5" customWidth="1"/>
    <col min="13567" max="13567" width="14.5703125" style="5" customWidth="1"/>
    <col min="13568" max="13568" width="9.140625" style="5"/>
    <col min="13569" max="13569" width="26.7109375" style="5" customWidth="1"/>
    <col min="13570" max="13570" width="51" style="5" customWidth="1"/>
    <col min="13571" max="13571" width="16.28515625" style="5" customWidth="1"/>
    <col min="13572" max="13572" width="0" style="5" hidden="1" customWidth="1"/>
    <col min="13573" max="13819" width="9.140625" style="5"/>
    <col min="13820" max="13820" width="26.7109375" style="5" customWidth="1"/>
    <col min="13821" max="13821" width="51" style="5" customWidth="1"/>
    <col min="13822" max="13822" width="16.28515625" style="5" customWidth="1"/>
    <col min="13823" max="13823" width="14.5703125" style="5" customWidth="1"/>
    <col min="13824" max="13824" width="9.140625" style="5"/>
    <col min="13825" max="13825" width="26.7109375" style="5" customWidth="1"/>
    <col min="13826" max="13826" width="51" style="5" customWidth="1"/>
    <col min="13827" max="13827" width="16.28515625" style="5" customWidth="1"/>
    <col min="13828" max="13828" width="0" style="5" hidden="1" customWidth="1"/>
    <col min="13829" max="14075" width="9.140625" style="5"/>
    <col min="14076" max="14076" width="26.7109375" style="5" customWidth="1"/>
    <col min="14077" max="14077" width="51" style="5" customWidth="1"/>
    <col min="14078" max="14078" width="16.28515625" style="5" customWidth="1"/>
    <col min="14079" max="14079" width="14.5703125" style="5" customWidth="1"/>
    <col min="14080" max="14080" width="9.140625" style="5"/>
    <col min="14081" max="14081" width="26.7109375" style="5" customWidth="1"/>
    <col min="14082" max="14082" width="51" style="5" customWidth="1"/>
    <col min="14083" max="14083" width="16.28515625" style="5" customWidth="1"/>
    <col min="14084" max="14084" width="0" style="5" hidden="1" customWidth="1"/>
    <col min="14085" max="14331" width="9.140625" style="5"/>
    <col min="14332" max="14332" width="26.7109375" style="5" customWidth="1"/>
    <col min="14333" max="14333" width="51" style="5" customWidth="1"/>
    <col min="14334" max="14334" width="16.28515625" style="5" customWidth="1"/>
    <col min="14335" max="14335" width="14.5703125" style="5" customWidth="1"/>
    <col min="14336" max="14336" width="9.140625" style="5"/>
    <col min="14337" max="14337" width="26.7109375" style="5" customWidth="1"/>
    <col min="14338" max="14338" width="51" style="5" customWidth="1"/>
    <col min="14339" max="14339" width="16.28515625" style="5" customWidth="1"/>
    <col min="14340" max="14340" width="0" style="5" hidden="1" customWidth="1"/>
    <col min="14341" max="14587" width="9.140625" style="5"/>
    <col min="14588" max="14588" width="26.7109375" style="5" customWidth="1"/>
    <col min="14589" max="14589" width="51" style="5" customWidth="1"/>
    <col min="14590" max="14590" width="16.28515625" style="5" customWidth="1"/>
    <col min="14591" max="14591" width="14.5703125" style="5" customWidth="1"/>
    <col min="14592" max="14592" width="9.140625" style="5"/>
    <col min="14593" max="14593" width="26.7109375" style="5" customWidth="1"/>
    <col min="14594" max="14594" width="51" style="5" customWidth="1"/>
    <col min="14595" max="14595" width="16.28515625" style="5" customWidth="1"/>
    <col min="14596" max="14596" width="0" style="5" hidden="1" customWidth="1"/>
    <col min="14597" max="14843" width="9.140625" style="5"/>
    <col min="14844" max="14844" width="26.7109375" style="5" customWidth="1"/>
    <col min="14845" max="14845" width="51" style="5" customWidth="1"/>
    <col min="14846" max="14846" width="16.28515625" style="5" customWidth="1"/>
    <col min="14847" max="14847" width="14.5703125" style="5" customWidth="1"/>
    <col min="14848" max="14848" width="9.140625" style="5"/>
    <col min="14849" max="14849" width="26.7109375" style="5" customWidth="1"/>
    <col min="14850" max="14850" width="51" style="5" customWidth="1"/>
    <col min="14851" max="14851" width="16.28515625" style="5" customWidth="1"/>
    <col min="14852" max="14852" width="0" style="5" hidden="1" customWidth="1"/>
    <col min="14853" max="15099" width="9.140625" style="5"/>
    <col min="15100" max="15100" width="26.7109375" style="5" customWidth="1"/>
    <col min="15101" max="15101" width="51" style="5" customWidth="1"/>
    <col min="15102" max="15102" width="16.28515625" style="5" customWidth="1"/>
    <col min="15103" max="15103" width="14.5703125" style="5" customWidth="1"/>
    <col min="15104" max="15104" width="9.140625" style="5"/>
    <col min="15105" max="15105" width="26.7109375" style="5" customWidth="1"/>
    <col min="15106" max="15106" width="51" style="5" customWidth="1"/>
    <col min="15107" max="15107" width="16.28515625" style="5" customWidth="1"/>
    <col min="15108" max="15108" width="0" style="5" hidden="1" customWidth="1"/>
    <col min="15109" max="15355" width="9.140625" style="5"/>
    <col min="15356" max="15356" width="26.7109375" style="5" customWidth="1"/>
    <col min="15357" max="15357" width="51" style="5" customWidth="1"/>
    <col min="15358" max="15358" width="16.28515625" style="5" customWidth="1"/>
    <col min="15359" max="15359" width="14.5703125" style="5" customWidth="1"/>
    <col min="15360" max="15360" width="9.140625" style="5"/>
    <col min="15361" max="15361" width="26.7109375" style="5" customWidth="1"/>
    <col min="15362" max="15362" width="51" style="5" customWidth="1"/>
    <col min="15363" max="15363" width="16.28515625" style="5" customWidth="1"/>
    <col min="15364" max="15364" width="0" style="5" hidden="1" customWidth="1"/>
    <col min="15365" max="15611" width="9.140625" style="5"/>
    <col min="15612" max="15612" width="26.7109375" style="5" customWidth="1"/>
    <col min="15613" max="15613" width="51" style="5" customWidth="1"/>
    <col min="15614" max="15614" width="16.28515625" style="5" customWidth="1"/>
    <col min="15615" max="15615" width="14.5703125" style="5" customWidth="1"/>
    <col min="15616" max="15616" width="9.140625" style="5"/>
    <col min="15617" max="15617" width="26.7109375" style="5" customWidth="1"/>
    <col min="15618" max="15618" width="51" style="5" customWidth="1"/>
    <col min="15619" max="15619" width="16.28515625" style="5" customWidth="1"/>
    <col min="15620" max="15620" width="0" style="5" hidden="1" customWidth="1"/>
    <col min="15621" max="15867" width="9.140625" style="5"/>
    <col min="15868" max="15868" width="26.7109375" style="5" customWidth="1"/>
    <col min="15869" max="15869" width="51" style="5" customWidth="1"/>
    <col min="15870" max="15870" width="16.28515625" style="5" customWidth="1"/>
    <col min="15871" max="15871" width="14.5703125" style="5" customWidth="1"/>
    <col min="15872" max="15872" width="9.140625" style="5"/>
    <col min="15873" max="15873" width="26.7109375" style="5" customWidth="1"/>
    <col min="15874" max="15874" width="51" style="5" customWidth="1"/>
    <col min="15875" max="15875" width="16.28515625" style="5" customWidth="1"/>
    <col min="15876" max="15876" width="0" style="5" hidden="1" customWidth="1"/>
    <col min="15877" max="16123" width="9.140625" style="5"/>
    <col min="16124" max="16124" width="26.7109375" style="5" customWidth="1"/>
    <col min="16125" max="16125" width="51" style="5" customWidth="1"/>
    <col min="16126" max="16126" width="16.28515625" style="5" customWidth="1"/>
    <col min="16127" max="16127" width="14.5703125" style="5" customWidth="1"/>
    <col min="16128" max="16128" width="9.140625" style="5"/>
    <col min="16129" max="16129" width="26.7109375" style="5" customWidth="1"/>
    <col min="16130" max="16130" width="51" style="5" customWidth="1"/>
    <col min="16131" max="16131" width="16.28515625" style="5" customWidth="1"/>
    <col min="16132" max="16132" width="0" style="5" hidden="1" customWidth="1"/>
    <col min="16133" max="16379" width="9.140625" style="5"/>
    <col min="16380" max="16380" width="26.7109375" style="5" customWidth="1"/>
    <col min="16381" max="16381" width="51" style="5" customWidth="1"/>
    <col min="16382" max="16382" width="16.28515625" style="5" customWidth="1"/>
    <col min="16383" max="16383" width="14.5703125" style="5" customWidth="1"/>
    <col min="16384" max="16384" width="9.140625" style="5"/>
  </cols>
  <sheetData>
    <row r="1" spans="1:4" s="1" customFormat="1" ht="12.75" x14ac:dyDescent="0.2">
      <c r="A1" s="438" t="s">
        <v>0</v>
      </c>
      <c r="B1" s="438"/>
      <c r="C1" s="438"/>
    </row>
    <row r="2" spans="1:4" s="1" customFormat="1" ht="12.75" x14ac:dyDescent="0.2">
      <c r="A2" s="438" t="s">
        <v>1</v>
      </c>
      <c r="B2" s="438"/>
      <c r="C2" s="438"/>
    </row>
    <row r="3" spans="1:4" s="1" customFormat="1" ht="12.75" x14ac:dyDescent="0.2">
      <c r="A3" s="2"/>
      <c r="B3" s="439" t="s">
        <v>2</v>
      </c>
      <c r="C3" s="439"/>
    </row>
    <row r="4" spans="1:4" s="1" customFormat="1" ht="12.75" x14ac:dyDescent="0.2">
      <c r="A4" s="2"/>
      <c r="B4" s="3"/>
      <c r="C4" s="4"/>
      <c r="D4" s="4"/>
    </row>
    <row r="5" spans="1:4" ht="30.95" customHeight="1" x14ac:dyDescent="0.25">
      <c r="A5" s="440" t="s">
        <v>3</v>
      </c>
      <c r="B5" s="440"/>
      <c r="C5" s="440"/>
      <c r="D5" s="5"/>
    </row>
    <row r="6" spans="1:4" ht="15.2" customHeight="1" x14ac:dyDescent="0.25">
      <c r="C6" s="7" t="s">
        <v>4</v>
      </c>
      <c r="D6" s="7" t="s">
        <v>4</v>
      </c>
    </row>
    <row r="7" spans="1:4" s="11" customFormat="1" ht="30" x14ac:dyDescent="0.25">
      <c r="A7" s="8" t="s">
        <v>5</v>
      </c>
      <c r="B7" s="9" t="s">
        <v>6</v>
      </c>
      <c r="C7" s="10" t="s">
        <v>7</v>
      </c>
      <c r="D7" s="10" t="s">
        <v>8</v>
      </c>
    </row>
    <row r="8" spans="1:4" ht="15.75" x14ac:dyDescent="0.25">
      <c r="A8" s="12"/>
      <c r="B8" s="13" t="s">
        <v>9</v>
      </c>
      <c r="C8" s="14"/>
      <c r="D8" s="14"/>
    </row>
    <row r="9" spans="1:4" s="18" customFormat="1" ht="15.75" x14ac:dyDescent="0.2">
      <c r="A9" s="15" t="s">
        <v>10</v>
      </c>
      <c r="B9" s="16" t="s">
        <v>11</v>
      </c>
      <c r="C9" s="17">
        <f>SUM(C10+C20+C31+C41+C46+C57+C62+C71+C78+C81+C15)</f>
        <v>325830</v>
      </c>
      <c r="D9" s="17" t="e">
        <f>SUM(D10+D20+D31+D41+D46+D57+D62+D71+D78+D81+D15)</f>
        <v>#REF!</v>
      </c>
    </row>
    <row r="10" spans="1:4" x14ac:dyDescent="0.2">
      <c r="A10" s="8" t="s">
        <v>12</v>
      </c>
      <c r="B10" s="19" t="s">
        <v>13</v>
      </c>
      <c r="C10" s="17">
        <f>SUM(C11)</f>
        <v>188790</v>
      </c>
      <c r="D10" s="17">
        <f>SUM(D11)</f>
        <v>170800</v>
      </c>
    </row>
    <row r="11" spans="1:4" x14ac:dyDescent="0.2">
      <c r="A11" s="8" t="s">
        <v>14</v>
      </c>
      <c r="B11" s="20" t="s">
        <v>15</v>
      </c>
      <c r="C11" s="21">
        <f>SUM(C12+C13+C14)</f>
        <v>188790</v>
      </c>
      <c r="D11" s="21">
        <f>SUM(D12+D13+D14)</f>
        <v>170800</v>
      </c>
    </row>
    <row r="12" spans="1:4" ht="95.25" customHeight="1" x14ac:dyDescent="0.2">
      <c r="A12" s="22" t="s">
        <v>16</v>
      </c>
      <c r="B12" s="23" t="s">
        <v>17</v>
      </c>
      <c r="C12" s="24">
        <v>186190</v>
      </c>
      <c r="D12" s="24">
        <v>168960</v>
      </c>
    </row>
    <row r="13" spans="1:4" ht="134.25" customHeight="1" x14ac:dyDescent="0.2">
      <c r="A13" s="8" t="s">
        <v>18</v>
      </c>
      <c r="B13" s="25" t="s">
        <v>19</v>
      </c>
      <c r="C13" s="26">
        <v>1300</v>
      </c>
      <c r="D13" s="26">
        <v>1000</v>
      </c>
    </row>
    <row r="14" spans="1:4" ht="58.5" customHeight="1" x14ac:dyDescent="0.2">
      <c r="A14" s="8" t="s">
        <v>20</v>
      </c>
      <c r="B14" s="25" t="s">
        <v>21</v>
      </c>
      <c r="C14" s="26">
        <v>1300</v>
      </c>
      <c r="D14" s="26">
        <v>840</v>
      </c>
    </row>
    <row r="15" spans="1:4" ht="39" customHeight="1" x14ac:dyDescent="0.2">
      <c r="A15" s="8" t="s">
        <v>22</v>
      </c>
      <c r="B15" s="27" t="s">
        <v>23</v>
      </c>
      <c r="C15" s="17">
        <f>SUM(C17:C19)</f>
        <v>6370</v>
      </c>
      <c r="D15" s="17">
        <f>SUM(D17:D19)</f>
        <v>6550</v>
      </c>
    </row>
    <row r="16" spans="1:4" ht="33" customHeight="1" x14ac:dyDescent="0.2">
      <c r="A16" s="8" t="s">
        <v>24</v>
      </c>
      <c r="B16" s="20" t="s">
        <v>25</v>
      </c>
      <c r="C16" s="21">
        <f>SUM(C17+C18+C19)</f>
        <v>6370</v>
      </c>
      <c r="D16" s="21">
        <f>SUM(D17+D18+D19)</f>
        <v>6550</v>
      </c>
    </row>
    <row r="17" spans="1:256" ht="91.5" customHeight="1" x14ac:dyDescent="0.2">
      <c r="A17" s="8" t="s">
        <v>26</v>
      </c>
      <c r="B17" s="25" t="s">
        <v>27</v>
      </c>
      <c r="C17" s="26">
        <v>2583</v>
      </c>
      <c r="D17" s="26">
        <v>2700</v>
      </c>
    </row>
    <row r="18" spans="1:256" ht="107.25" customHeight="1" x14ac:dyDescent="0.2">
      <c r="A18" s="8" t="s">
        <v>28</v>
      </c>
      <c r="B18" s="25" t="s">
        <v>29</v>
      </c>
      <c r="C18" s="26">
        <v>23</v>
      </c>
      <c r="D18" s="26">
        <v>22</v>
      </c>
    </row>
    <row r="19" spans="1:256" ht="89.25" customHeight="1" x14ac:dyDescent="0.2">
      <c r="A19" s="8" t="s">
        <v>30</v>
      </c>
      <c r="B19" s="25" t="s">
        <v>31</v>
      </c>
      <c r="C19" s="26">
        <v>3764</v>
      </c>
      <c r="D19" s="26">
        <v>3828</v>
      </c>
    </row>
    <row r="20" spans="1:256" ht="21.75" customHeight="1" x14ac:dyDescent="0.2">
      <c r="A20" s="8" t="s">
        <v>32</v>
      </c>
      <c r="B20" s="19" t="s">
        <v>33</v>
      </c>
      <c r="C20" s="17">
        <f>SUM(C21+C27+C29)</f>
        <v>36550</v>
      </c>
      <c r="D20" s="17">
        <f>SUM(D21+D27+D29)</f>
        <v>36970</v>
      </c>
    </row>
    <row r="21" spans="1:256" ht="33" customHeight="1" x14ac:dyDescent="0.2">
      <c r="A21" s="8" t="s">
        <v>34</v>
      </c>
      <c r="B21" s="28" t="s">
        <v>35</v>
      </c>
      <c r="C21" s="29">
        <f>SUM(C22+C24+C26)</f>
        <v>16650</v>
      </c>
      <c r="D21" s="29">
        <f>SUM(D22+D24+D26)</f>
        <v>17150</v>
      </c>
    </row>
    <row r="22" spans="1:256" ht="30" x14ac:dyDescent="0.2">
      <c r="A22" s="8" t="s">
        <v>36</v>
      </c>
      <c r="B22" s="20" t="s">
        <v>37</v>
      </c>
      <c r="C22" s="21">
        <f>SUM(C23)</f>
        <v>6600</v>
      </c>
      <c r="D22" s="21">
        <f>SUM(D23)</f>
        <v>6600</v>
      </c>
    </row>
    <row r="23" spans="1:256" ht="45" x14ac:dyDescent="0.2">
      <c r="A23" s="15" t="s">
        <v>38</v>
      </c>
      <c r="B23" s="25" t="s">
        <v>39</v>
      </c>
      <c r="C23" s="30">
        <v>6600</v>
      </c>
      <c r="D23" s="30">
        <v>6600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</row>
    <row r="24" spans="1:256" ht="33.200000000000003" customHeight="1" x14ac:dyDescent="0.2">
      <c r="A24" s="8" t="s">
        <v>40</v>
      </c>
      <c r="B24" s="20" t="s">
        <v>41</v>
      </c>
      <c r="C24" s="29">
        <f>SUM(C25)</f>
        <v>10050</v>
      </c>
      <c r="D24" s="29">
        <f>SUM(D25)</f>
        <v>10550</v>
      </c>
    </row>
    <row r="25" spans="1:256" s="31" customFormat="1" ht="31.5" customHeight="1" x14ac:dyDescent="0.2">
      <c r="A25" s="8" t="s">
        <v>42</v>
      </c>
      <c r="B25" s="32" t="s">
        <v>43</v>
      </c>
      <c r="C25" s="30">
        <v>10050</v>
      </c>
      <c r="D25" s="30">
        <v>10550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ht="45" x14ac:dyDescent="0.2">
      <c r="A26" s="8" t="s">
        <v>44</v>
      </c>
      <c r="B26" s="20" t="s">
        <v>45</v>
      </c>
      <c r="C26" s="29">
        <v>0</v>
      </c>
      <c r="D26" s="29">
        <v>0</v>
      </c>
    </row>
    <row r="27" spans="1:256" ht="36.75" customHeight="1" x14ac:dyDescent="0.2">
      <c r="A27" s="8" t="s">
        <v>46</v>
      </c>
      <c r="B27" s="28" t="s">
        <v>47</v>
      </c>
      <c r="C27" s="29">
        <f>SUM(C28)</f>
        <v>19600</v>
      </c>
      <c r="D27" s="29">
        <f>SUM(D28)</f>
        <v>19600</v>
      </c>
    </row>
    <row r="28" spans="1:256" ht="35.25" customHeight="1" x14ac:dyDescent="0.2">
      <c r="A28" s="8" t="s">
        <v>48</v>
      </c>
      <c r="B28" s="25" t="s">
        <v>47</v>
      </c>
      <c r="C28" s="30">
        <v>19600</v>
      </c>
      <c r="D28" s="30">
        <v>19600</v>
      </c>
    </row>
    <row r="29" spans="1:256" ht="30" x14ac:dyDescent="0.2">
      <c r="A29" s="8" t="s">
        <v>49</v>
      </c>
      <c r="B29" s="20" t="s">
        <v>50</v>
      </c>
      <c r="C29" s="29">
        <f>SUM(C30)</f>
        <v>300</v>
      </c>
      <c r="D29" s="29">
        <f>SUM(D30)</f>
        <v>220</v>
      </c>
    </row>
    <row r="30" spans="1:256" ht="45" x14ac:dyDescent="0.2">
      <c r="A30" s="8" t="s">
        <v>51</v>
      </c>
      <c r="B30" s="25" t="s">
        <v>52</v>
      </c>
      <c r="C30" s="30">
        <v>300</v>
      </c>
      <c r="D30" s="30">
        <v>220</v>
      </c>
    </row>
    <row r="31" spans="1:256" x14ac:dyDescent="0.2">
      <c r="A31" s="8" t="s">
        <v>53</v>
      </c>
      <c r="B31" s="19" t="s">
        <v>54</v>
      </c>
      <c r="C31" s="17">
        <f>SUM(C32+C34+C36)</f>
        <v>69400</v>
      </c>
      <c r="D31" s="17">
        <f>SUM(D32+D34+D36)</f>
        <v>77800</v>
      </c>
    </row>
    <row r="32" spans="1:256" x14ac:dyDescent="0.2">
      <c r="A32" s="15" t="s">
        <v>55</v>
      </c>
      <c r="B32" s="20" t="s">
        <v>56</v>
      </c>
      <c r="C32" s="29">
        <f>SUM(C33)</f>
        <v>9500</v>
      </c>
      <c r="D32" s="29">
        <f>SUM(D33)</f>
        <v>7500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</row>
    <row r="33" spans="1:256" ht="60" x14ac:dyDescent="0.2">
      <c r="A33" s="8" t="s">
        <v>57</v>
      </c>
      <c r="B33" s="25" t="s">
        <v>58</v>
      </c>
      <c r="C33" s="30">
        <v>9500</v>
      </c>
      <c r="D33" s="30">
        <v>7500</v>
      </c>
    </row>
    <row r="34" spans="1:256" x14ac:dyDescent="0.2">
      <c r="A34" s="8" t="s">
        <v>59</v>
      </c>
      <c r="B34" s="20" t="s">
        <v>60</v>
      </c>
      <c r="C34" s="29">
        <f>SUM(C35)</f>
        <v>42600</v>
      </c>
      <c r="D34" s="29">
        <f>SUM(D35)</f>
        <v>53200</v>
      </c>
    </row>
    <row r="35" spans="1:256" ht="30" x14ac:dyDescent="0.2">
      <c r="A35" s="15" t="s">
        <v>61</v>
      </c>
      <c r="B35" s="25" t="s">
        <v>62</v>
      </c>
      <c r="C35" s="26">
        <v>42600</v>
      </c>
      <c r="D35" s="26">
        <v>53200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</row>
    <row r="36" spans="1:256" s="33" customFormat="1" x14ac:dyDescent="0.2">
      <c r="A36" s="8" t="s">
        <v>63</v>
      </c>
      <c r="B36" s="28" t="s">
        <v>64</v>
      </c>
      <c r="C36" s="29">
        <f>SUM(C37+C39)</f>
        <v>17300</v>
      </c>
      <c r="D36" s="29">
        <f>SUM(D37+D39)</f>
        <v>17100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ht="21" customHeight="1" x14ac:dyDescent="0.2">
      <c r="A37" s="8" t="s">
        <v>65</v>
      </c>
      <c r="B37" s="28" t="s">
        <v>66</v>
      </c>
      <c r="C37" s="29">
        <f>SUM(C38)</f>
        <v>13700</v>
      </c>
      <c r="D37" s="29">
        <f>SUM(D38)</f>
        <v>13700</v>
      </c>
    </row>
    <row r="38" spans="1:256" ht="45" x14ac:dyDescent="0.2">
      <c r="A38" s="8" t="s">
        <v>67</v>
      </c>
      <c r="B38" s="25" t="s">
        <v>68</v>
      </c>
      <c r="C38" s="30">
        <v>13700</v>
      </c>
      <c r="D38" s="30">
        <v>13700</v>
      </c>
    </row>
    <row r="39" spans="1:256" s="31" customFormat="1" x14ac:dyDescent="0.2">
      <c r="A39" s="8" t="s">
        <v>69</v>
      </c>
      <c r="B39" s="20" t="s">
        <v>70</v>
      </c>
      <c r="C39" s="29">
        <f>SUM(C40)</f>
        <v>3600</v>
      </c>
      <c r="D39" s="29">
        <f>SUM(D40)</f>
        <v>3400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ht="45" x14ac:dyDescent="0.2">
      <c r="A40" s="8" t="s">
        <v>71</v>
      </c>
      <c r="B40" s="25" t="s">
        <v>72</v>
      </c>
      <c r="C40" s="30">
        <v>3600</v>
      </c>
      <c r="D40" s="30">
        <v>3400</v>
      </c>
    </row>
    <row r="41" spans="1:256" x14ac:dyDescent="0.2">
      <c r="A41" s="8" t="s">
        <v>73</v>
      </c>
      <c r="B41" s="19" t="s">
        <v>74</v>
      </c>
      <c r="C41" s="17">
        <f>SUM(C42+C44)</f>
        <v>4655</v>
      </c>
      <c r="D41" s="17">
        <f>SUM(D42+D44)</f>
        <v>4300</v>
      </c>
    </row>
    <row r="42" spans="1:256" ht="34.5" customHeight="1" x14ac:dyDescent="0.2">
      <c r="A42" s="8" t="s">
        <v>75</v>
      </c>
      <c r="B42" s="20" t="s">
        <v>76</v>
      </c>
      <c r="C42" s="29">
        <f>SUM(C43)</f>
        <v>4505</v>
      </c>
      <c r="D42" s="29">
        <f>SUM(D43)</f>
        <v>4200</v>
      </c>
    </row>
    <row r="43" spans="1:256" ht="60" x14ac:dyDescent="0.2">
      <c r="A43" s="8" t="s">
        <v>77</v>
      </c>
      <c r="B43" s="25" t="s">
        <v>78</v>
      </c>
      <c r="C43" s="30">
        <v>4505</v>
      </c>
      <c r="D43" s="30">
        <v>4200</v>
      </c>
    </row>
    <row r="44" spans="1:256" ht="45.75" customHeight="1" x14ac:dyDescent="0.2">
      <c r="A44" s="8" t="s">
        <v>79</v>
      </c>
      <c r="B44" s="28" t="s">
        <v>80</v>
      </c>
      <c r="C44" s="29">
        <f>SUM(C45)</f>
        <v>150</v>
      </c>
      <c r="D44" s="29">
        <f>SUM(D45)</f>
        <v>100</v>
      </c>
    </row>
    <row r="45" spans="1:256" ht="30" x14ac:dyDescent="0.2">
      <c r="A45" s="8" t="s">
        <v>81</v>
      </c>
      <c r="B45" s="25" t="s">
        <v>82</v>
      </c>
      <c r="C45" s="26">
        <v>150</v>
      </c>
      <c r="D45" s="26">
        <v>100</v>
      </c>
    </row>
    <row r="46" spans="1:256" ht="49.5" customHeight="1" x14ac:dyDescent="0.2">
      <c r="A46" s="8" t="s">
        <v>83</v>
      </c>
      <c r="B46" s="19" t="s">
        <v>84</v>
      </c>
      <c r="C46" s="17">
        <f>SUM(C47+C50+C53)</f>
        <v>15020</v>
      </c>
      <c r="D46" s="17">
        <f>SUM(D47+D50+D53)</f>
        <v>14966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  <c r="IV46" s="34"/>
    </row>
    <row r="47" spans="1:256" ht="60.75" customHeight="1" x14ac:dyDescent="0.2">
      <c r="A47" s="8" t="s">
        <v>85</v>
      </c>
      <c r="B47" s="20" t="s">
        <v>86</v>
      </c>
      <c r="C47" s="29">
        <f>SUM(C48)</f>
        <v>11000</v>
      </c>
      <c r="D47" s="29">
        <f>SUM(D48)</f>
        <v>11000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  <c r="IV47" s="34"/>
    </row>
    <row r="48" spans="1:256" ht="75" x14ac:dyDescent="0.2">
      <c r="A48" s="8" t="s">
        <v>87</v>
      </c>
      <c r="B48" s="20" t="s">
        <v>88</v>
      </c>
      <c r="C48" s="29">
        <f>SUM(C49)</f>
        <v>11000</v>
      </c>
      <c r="D48" s="29">
        <f>SUM(D49)</f>
        <v>11000</v>
      </c>
    </row>
    <row r="49" spans="1:256" ht="105" x14ac:dyDescent="0.2">
      <c r="A49" s="8" t="s">
        <v>89</v>
      </c>
      <c r="B49" s="25" t="s">
        <v>90</v>
      </c>
      <c r="C49" s="30">
        <v>11000</v>
      </c>
      <c r="D49" s="30">
        <v>11000</v>
      </c>
    </row>
    <row r="50" spans="1:256" s="34" customFormat="1" ht="29.45" customHeight="1" x14ac:dyDescent="0.2">
      <c r="A50" s="8" t="s">
        <v>91</v>
      </c>
      <c r="B50" s="20" t="s">
        <v>92</v>
      </c>
      <c r="C50" s="29">
        <f>SUM(C51)</f>
        <v>10</v>
      </c>
      <c r="D50" s="29">
        <f>SUM(D51)</f>
        <v>56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s="34" customFormat="1" ht="59.25" customHeight="1" x14ac:dyDescent="0.2">
      <c r="A51" s="8" t="s">
        <v>93</v>
      </c>
      <c r="B51" s="20" t="s">
        <v>94</v>
      </c>
      <c r="C51" s="29">
        <f>SUM(C52)</f>
        <v>10</v>
      </c>
      <c r="D51" s="29">
        <f>SUM(D52)</f>
        <v>56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ht="75" x14ac:dyDescent="0.2">
      <c r="A52" s="8" t="s">
        <v>95</v>
      </c>
      <c r="B52" s="25" t="s">
        <v>96</v>
      </c>
      <c r="C52" s="30">
        <v>10</v>
      </c>
      <c r="D52" s="30">
        <v>56</v>
      </c>
    </row>
    <row r="53" spans="1:256" ht="90" x14ac:dyDescent="0.2">
      <c r="A53" s="8" t="s">
        <v>97</v>
      </c>
      <c r="B53" s="20" t="s">
        <v>98</v>
      </c>
      <c r="C53" s="29">
        <f>SUM(C54)</f>
        <v>4010</v>
      </c>
      <c r="D53" s="29">
        <f>SUM(D54)</f>
        <v>3910</v>
      </c>
    </row>
    <row r="54" spans="1:256" ht="90" x14ac:dyDescent="0.2">
      <c r="A54" s="8" t="s">
        <v>99</v>
      </c>
      <c r="B54" s="20" t="s">
        <v>100</v>
      </c>
      <c r="C54" s="21">
        <f>SUM(C55:C56)</f>
        <v>4010</v>
      </c>
      <c r="D54" s="21">
        <f>SUM(D55:D56)</f>
        <v>3910</v>
      </c>
    </row>
    <row r="55" spans="1:256" ht="58.5" customHeight="1" x14ac:dyDescent="0.2">
      <c r="A55" s="8" t="s">
        <v>101</v>
      </c>
      <c r="B55" s="25" t="s">
        <v>102</v>
      </c>
      <c r="C55" s="35">
        <v>1010</v>
      </c>
      <c r="D55" s="35">
        <v>1010</v>
      </c>
    </row>
    <row r="56" spans="1:256" ht="48.75" customHeight="1" x14ac:dyDescent="0.2">
      <c r="A56" s="8" t="s">
        <v>103</v>
      </c>
      <c r="B56" s="25" t="s">
        <v>104</v>
      </c>
      <c r="C56" s="30">
        <v>3000</v>
      </c>
      <c r="D56" s="30">
        <v>2900</v>
      </c>
    </row>
    <row r="57" spans="1:256" ht="28.5" x14ac:dyDescent="0.2">
      <c r="A57" s="8" t="s">
        <v>105</v>
      </c>
      <c r="B57" s="19" t="s">
        <v>106</v>
      </c>
      <c r="C57" s="17">
        <f>SUM(C58)</f>
        <v>1635</v>
      </c>
      <c r="D57" s="17">
        <f>SUM(D58)</f>
        <v>1330</v>
      </c>
    </row>
    <row r="58" spans="1:256" ht="30" x14ac:dyDescent="0.2">
      <c r="A58" s="8" t="s">
        <v>107</v>
      </c>
      <c r="B58" s="36" t="s">
        <v>108</v>
      </c>
      <c r="C58" s="29">
        <f>SUM(C59:C61)</f>
        <v>1635</v>
      </c>
      <c r="D58" s="29">
        <f>SUM(D59:D61)</f>
        <v>1330</v>
      </c>
    </row>
    <row r="59" spans="1:256" ht="38.25" customHeight="1" x14ac:dyDescent="0.2">
      <c r="A59" s="15" t="s">
        <v>109</v>
      </c>
      <c r="B59" s="25" t="s">
        <v>110</v>
      </c>
      <c r="C59" s="30">
        <v>230</v>
      </c>
      <c r="D59" s="30">
        <v>200</v>
      </c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  <c r="IV59" s="31"/>
    </row>
    <row r="60" spans="1:256" ht="33.75" customHeight="1" x14ac:dyDescent="0.2">
      <c r="A60" s="15" t="s">
        <v>111</v>
      </c>
      <c r="B60" s="25" t="s">
        <v>112</v>
      </c>
      <c r="C60" s="30">
        <v>1400</v>
      </c>
      <c r="D60" s="30">
        <f>950+100</f>
        <v>1050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  <c r="IV60" s="31"/>
    </row>
    <row r="61" spans="1:256" ht="30" x14ac:dyDescent="0.2">
      <c r="A61" s="15" t="s">
        <v>113</v>
      </c>
      <c r="B61" s="25" t="s">
        <v>114</v>
      </c>
      <c r="C61" s="30">
        <v>5</v>
      </c>
      <c r="D61" s="30">
        <v>80</v>
      </c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  <c r="IV61" s="31"/>
    </row>
    <row r="62" spans="1:256" ht="28.5" customHeight="1" x14ac:dyDescent="0.2">
      <c r="A62" s="8" t="s">
        <v>115</v>
      </c>
      <c r="B62" s="27" t="s">
        <v>116</v>
      </c>
      <c r="C62" s="17">
        <f>SUM(C63+C66)</f>
        <v>870</v>
      </c>
      <c r="D62" s="17">
        <f>SUM(D63+D66)</f>
        <v>1700</v>
      </c>
    </row>
    <row r="63" spans="1:256" s="31" customFormat="1" ht="22.5" customHeight="1" x14ac:dyDescent="0.2">
      <c r="A63" s="8" t="s">
        <v>117</v>
      </c>
      <c r="B63" s="20" t="s">
        <v>118</v>
      </c>
      <c r="C63" s="29">
        <f>SUM(C64)</f>
        <v>250</v>
      </c>
      <c r="D63" s="29">
        <f>SUM(D64)</f>
        <v>200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31" customFormat="1" ht="33.75" customHeight="1" x14ac:dyDescent="0.2">
      <c r="A64" s="8" t="s">
        <v>119</v>
      </c>
      <c r="B64" s="37" t="s">
        <v>120</v>
      </c>
      <c r="C64" s="29">
        <f>SUM(C65)</f>
        <v>250</v>
      </c>
      <c r="D64" s="29">
        <f>SUM(D65)</f>
        <v>200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256" s="31" customFormat="1" ht="28.9" customHeight="1" x14ac:dyDescent="0.2">
      <c r="A65" s="8" t="s">
        <v>121</v>
      </c>
      <c r="B65" s="25" t="s">
        <v>122</v>
      </c>
      <c r="C65" s="30">
        <v>250</v>
      </c>
      <c r="D65" s="30">
        <v>200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256" s="31" customFormat="1" ht="21" customHeight="1" x14ac:dyDescent="0.2">
      <c r="A66" s="8" t="s">
        <v>123</v>
      </c>
      <c r="B66" s="20" t="s">
        <v>124</v>
      </c>
      <c r="C66" s="29">
        <f>SUM(C69+C67)</f>
        <v>620</v>
      </c>
      <c r="D66" s="29">
        <f>SUM(D69+D67)</f>
        <v>1500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1:256" ht="35.25" customHeight="1" x14ac:dyDescent="0.2">
      <c r="A67" s="8" t="s">
        <v>125</v>
      </c>
      <c r="B67" s="20" t="s">
        <v>126</v>
      </c>
      <c r="C67" s="29">
        <f>SUM(C68)</f>
        <v>500</v>
      </c>
      <c r="D67" s="29">
        <f>SUM(D68)</f>
        <v>500</v>
      </c>
    </row>
    <row r="68" spans="1:256" ht="45" x14ac:dyDescent="0.2">
      <c r="A68" s="8" t="s">
        <v>127</v>
      </c>
      <c r="B68" s="25" t="s">
        <v>128</v>
      </c>
      <c r="C68" s="30">
        <v>500</v>
      </c>
      <c r="D68" s="30">
        <v>500</v>
      </c>
    </row>
    <row r="69" spans="1:256" ht="16.899999999999999" customHeight="1" x14ac:dyDescent="0.2">
      <c r="A69" s="8" t="s">
        <v>129</v>
      </c>
      <c r="B69" s="20" t="s">
        <v>130</v>
      </c>
      <c r="C69" s="29">
        <f>SUM(C70)</f>
        <v>120</v>
      </c>
      <c r="D69" s="29">
        <f>SUM(D70)</f>
        <v>1000</v>
      </c>
    </row>
    <row r="70" spans="1:256" ht="30" x14ac:dyDescent="0.2">
      <c r="A70" s="8" t="s">
        <v>131</v>
      </c>
      <c r="B70" s="25" t="s">
        <v>132</v>
      </c>
      <c r="C70" s="30">
        <v>120</v>
      </c>
      <c r="D70" s="30">
        <v>1000</v>
      </c>
    </row>
    <row r="71" spans="1:256" ht="28.5" x14ac:dyDescent="0.2">
      <c r="A71" s="8" t="s">
        <v>133</v>
      </c>
      <c r="B71" s="19" t="s">
        <v>134</v>
      </c>
      <c r="C71" s="17">
        <f>SUM(C72+C75)</f>
        <v>2200</v>
      </c>
      <c r="D71" s="17">
        <f>SUM(D72+D75)</f>
        <v>2200</v>
      </c>
    </row>
    <row r="72" spans="1:256" ht="93.75" customHeight="1" x14ac:dyDescent="0.2">
      <c r="A72" s="8" t="s">
        <v>135</v>
      </c>
      <c r="B72" s="20" t="s">
        <v>136</v>
      </c>
      <c r="C72" s="29">
        <f>SUM(C73)</f>
        <v>1200</v>
      </c>
      <c r="D72" s="29">
        <f>SUM(D73)</f>
        <v>1200</v>
      </c>
    </row>
    <row r="73" spans="1:256" ht="105" x14ac:dyDescent="0.2">
      <c r="A73" s="8" t="s">
        <v>137</v>
      </c>
      <c r="B73" s="20" t="s">
        <v>138</v>
      </c>
      <c r="C73" s="29">
        <f>SUM(C74)</f>
        <v>1200</v>
      </c>
      <c r="D73" s="29">
        <f>SUM(D74)</f>
        <v>1200</v>
      </c>
    </row>
    <row r="74" spans="1:256" ht="120" x14ac:dyDescent="0.2">
      <c r="A74" s="8" t="s">
        <v>139</v>
      </c>
      <c r="B74" s="25" t="s">
        <v>140</v>
      </c>
      <c r="C74" s="30">
        <v>1200</v>
      </c>
      <c r="D74" s="30">
        <v>1200</v>
      </c>
    </row>
    <row r="75" spans="1:256" ht="45" x14ac:dyDescent="0.2">
      <c r="A75" s="8" t="s">
        <v>141</v>
      </c>
      <c r="B75" s="20" t="s">
        <v>142</v>
      </c>
      <c r="C75" s="21">
        <f>SUM(C76)</f>
        <v>1000</v>
      </c>
      <c r="D75" s="21">
        <f>SUM(D76)</f>
        <v>1000</v>
      </c>
    </row>
    <row r="76" spans="1:256" ht="45" x14ac:dyDescent="0.2">
      <c r="A76" s="8" t="s">
        <v>143</v>
      </c>
      <c r="B76" s="20" t="s">
        <v>144</v>
      </c>
      <c r="C76" s="29">
        <f>SUM(C77)</f>
        <v>1000</v>
      </c>
      <c r="D76" s="29">
        <f>SUM(D77)</f>
        <v>1000</v>
      </c>
    </row>
    <row r="77" spans="1:256" ht="60" x14ac:dyDescent="0.2">
      <c r="A77" s="8" t="s">
        <v>145</v>
      </c>
      <c r="B77" s="25" t="s">
        <v>146</v>
      </c>
      <c r="C77" s="30">
        <v>1000</v>
      </c>
      <c r="D77" s="30">
        <v>1000</v>
      </c>
    </row>
    <row r="78" spans="1:256" x14ac:dyDescent="0.2">
      <c r="A78" s="8" t="s">
        <v>147</v>
      </c>
      <c r="B78" s="19" t="s">
        <v>148</v>
      </c>
      <c r="C78" s="17">
        <f>SUM(C79)</f>
        <v>180</v>
      </c>
      <c r="D78" s="17" t="e">
        <f>SUM(#REF!+#REF!+#REF!+#REF!+D79+#REF!+#REF!)</f>
        <v>#REF!</v>
      </c>
    </row>
    <row r="79" spans="1:256" ht="36" customHeight="1" x14ac:dyDescent="0.2">
      <c r="A79" s="8" t="s">
        <v>149</v>
      </c>
      <c r="B79" s="28" t="s">
        <v>150</v>
      </c>
      <c r="C79" s="29">
        <f>SUM(C80)</f>
        <v>180</v>
      </c>
      <c r="D79" s="29">
        <f>SUM(D80)</f>
        <v>1250</v>
      </c>
    </row>
    <row r="80" spans="1:256" ht="45" x14ac:dyDescent="0.2">
      <c r="A80" s="8" t="s">
        <v>151</v>
      </c>
      <c r="B80" s="25" t="s">
        <v>152</v>
      </c>
      <c r="C80" s="30">
        <v>180</v>
      </c>
      <c r="D80" s="30">
        <v>1250</v>
      </c>
    </row>
    <row r="81" spans="1:256" s="33" customFormat="1" ht="24" customHeight="1" x14ac:dyDescent="0.2">
      <c r="A81" s="8" t="s">
        <v>153</v>
      </c>
      <c r="B81" s="19" t="s">
        <v>154</v>
      </c>
      <c r="C81" s="17">
        <f>SUM(C82)</f>
        <v>160</v>
      </c>
      <c r="D81" s="17">
        <f>SUM(D82)</f>
        <v>160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</row>
    <row r="82" spans="1:256" s="33" customFormat="1" ht="21.75" customHeight="1" x14ac:dyDescent="0.2">
      <c r="A82" s="8" t="s">
        <v>155</v>
      </c>
      <c r="B82" s="20" t="s">
        <v>156</v>
      </c>
      <c r="C82" s="29">
        <f>SUM(C83)</f>
        <v>160</v>
      </c>
      <c r="D82" s="29">
        <f>SUM(D83)</f>
        <v>160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</row>
    <row r="83" spans="1:256" s="33" customFormat="1" ht="32.25" customHeight="1" x14ac:dyDescent="0.2">
      <c r="A83" s="8" t="s">
        <v>157</v>
      </c>
      <c r="B83" s="38" t="s">
        <v>158</v>
      </c>
      <c r="C83" s="30">
        <v>160</v>
      </c>
      <c r="D83" s="30">
        <v>160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</row>
    <row r="84" spans="1:256" x14ac:dyDescent="0.25">
      <c r="C84" s="39"/>
      <c r="D84" s="39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  <c r="IV84" s="40"/>
    </row>
    <row r="85" spans="1:256" x14ac:dyDescent="0.25">
      <c r="C85" s="39"/>
      <c r="D85" s="39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  <c r="IV85" s="40"/>
    </row>
    <row r="86" spans="1:256" x14ac:dyDescent="0.25">
      <c r="C86" s="39"/>
      <c r="D86" s="39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  <c r="IV86" s="40"/>
    </row>
    <row r="87" spans="1:256" x14ac:dyDescent="0.25">
      <c r="C87" s="39"/>
      <c r="D87" s="39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  <c r="IP87" s="40"/>
      <c r="IQ87" s="40"/>
      <c r="IR87" s="40"/>
      <c r="IS87" s="40"/>
      <c r="IT87" s="40"/>
      <c r="IU87" s="40"/>
      <c r="IV87" s="40"/>
    </row>
    <row r="88" spans="1:256" x14ac:dyDescent="0.25">
      <c r="C88" s="39"/>
      <c r="D88" s="39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  <c r="II88" s="40"/>
      <c r="IJ88" s="40"/>
      <c r="IK88" s="40"/>
      <c r="IL88" s="40"/>
      <c r="IM88" s="40"/>
      <c r="IN88" s="40"/>
      <c r="IO88" s="40"/>
      <c r="IP88" s="40"/>
      <c r="IQ88" s="40"/>
      <c r="IR88" s="40"/>
      <c r="IS88" s="40"/>
      <c r="IT88" s="40"/>
      <c r="IU88" s="40"/>
      <c r="IV88" s="40"/>
    </row>
    <row r="89" spans="1:256" x14ac:dyDescent="0.25">
      <c r="C89" s="39"/>
      <c r="D89" s="39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  <c r="IV89" s="40"/>
    </row>
    <row r="90" spans="1:256" x14ac:dyDescent="0.25">
      <c r="C90" s="39"/>
      <c r="D90" s="39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  <c r="IV90" s="40"/>
    </row>
    <row r="91" spans="1:256" s="40" customFormat="1" x14ac:dyDescent="0.25">
      <c r="A91" s="6"/>
      <c r="B91" s="5"/>
      <c r="C91" s="39"/>
      <c r="D91" s="39"/>
    </row>
    <row r="92" spans="1:256" s="40" customFormat="1" x14ac:dyDescent="0.25">
      <c r="A92" s="6"/>
      <c r="B92" s="5"/>
      <c r="C92" s="39"/>
      <c r="D92" s="39"/>
    </row>
    <row r="93" spans="1:256" s="40" customFormat="1" x14ac:dyDescent="0.25">
      <c r="A93" s="6"/>
      <c r="B93" s="5"/>
      <c r="C93" s="39"/>
      <c r="D93" s="39"/>
    </row>
    <row r="94" spans="1:256" s="40" customFormat="1" x14ac:dyDescent="0.25">
      <c r="A94" s="6"/>
      <c r="B94" s="5"/>
      <c r="C94" s="39"/>
      <c r="D94" s="39"/>
    </row>
    <row r="95" spans="1:256" s="40" customFormat="1" x14ac:dyDescent="0.25">
      <c r="A95" s="6"/>
      <c r="B95" s="5"/>
      <c r="C95" s="39"/>
      <c r="D95" s="39"/>
    </row>
    <row r="96" spans="1:256" s="40" customFormat="1" x14ac:dyDescent="0.25">
      <c r="A96" s="6"/>
      <c r="B96" s="5"/>
      <c r="C96" s="39"/>
      <c r="D96" s="39"/>
    </row>
    <row r="97" spans="1:4" s="40" customFormat="1" x14ac:dyDescent="0.25">
      <c r="A97" s="6"/>
      <c r="B97" s="5"/>
      <c r="C97" s="39"/>
      <c r="D97" s="39"/>
    </row>
    <row r="98" spans="1:4" s="40" customFormat="1" x14ac:dyDescent="0.25">
      <c r="A98" s="6"/>
      <c r="B98" s="5"/>
      <c r="C98" s="39"/>
      <c r="D98" s="39"/>
    </row>
    <row r="99" spans="1:4" s="40" customFormat="1" x14ac:dyDescent="0.25">
      <c r="A99" s="6"/>
      <c r="B99" s="5"/>
      <c r="C99" s="39"/>
      <c r="D99" s="39"/>
    </row>
    <row r="100" spans="1:4" s="40" customFormat="1" x14ac:dyDescent="0.25">
      <c r="A100" s="6"/>
      <c r="B100" s="5"/>
      <c r="C100" s="39"/>
      <c r="D100" s="39"/>
    </row>
    <row r="101" spans="1:4" s="40" customFormat="1" x14ac:dyDescent="0.25">
      <c r="A101" s="6"/>
      <c r="B101" s="5"/>
      <c r="C101" s="39"/>
      <c r="D101" s="39"/>
    </row>
    <row r="102" spans="1:4" s="40" customFormat="1" x14ac:dyDescent="0.25">
      <c r="A102" s="6"/>
      <c r="B102" s="5"/>
      <c r="C102" s="39"/>
      <c r="D102" s="39"/>
    </row>
    <row r="103" spans="1:4" s="40" customFormat="1" x14ac:dyDescent="0.25">
      <c r="A103" s="6"/>
      <c r="B103" s="5"/>
      <c r="C103" s="39"/>
      <c r="D103" s="39"/>
    </row>
    <row r="104" spans="1:4" s="40" customFormat="1" x14ac:dyDescent="0.25">
      <c r="A104" s="6"/>
      <c r="B104" s="5"/>
      <c r="C104" s="39"/>
      <c r="D104" s="39"/>
    </row>
    <row r="105" spans="1:4" s="40" customFormat="1" x14ac:dyDescent="0.25">
      <c r="A105" s="6"/>
      <c r="B105" s="5"/>
      <c r="C105" s="39"/>
      <c r="D105" s="39"/>
    </row>
    <row r="106" spans="1:4" s="40" customFormat="1" x14ac:dyDescent="0.25">
      <c r="A106" s="6"/>
      <c r="B106" s="5"/>
      <c r="C106" s="39"/>
      <c r="D106" s="39"/>
    </row>
    <row r="107" spans="1:4" s="40" customFormat="1" x14ac:dyDescent="0.25">
      <c r="A107" s="6"/>
      <c r="B107" s="5"/>
      <c r="C107" s="39"/>
      <c r="D107" s="39"/>
    </row>
    <row r="108" spans="1:4" s="40" customFormat="1" x14ac:dyDescent="0.25">
      <c r="A108" s="6"/>
      <c r="B108" s="5"/>
      <c r="C108" s="39"/>
      <c r="D108" s="39"/>
    </row>
    <row r="109" spans="1:4" s="40" customFormat="1" x14ac:dyDescent="0.25">
      <c r="A109" s="6"/>
      <c r="B109" s="5"/>
      <c r="C109" s="39"/>
      <c r="D109" s="39"/>
    </row>
    <row r="110" spans="1:4" s="40" customFormat="1" x14ac:dyDescent="0.25">
      <c r="A110" s="6"/>
      <c r="B110" s="5"/>
      <c r="C110" s="39"/>
      <c r="D110" s="39"/>
    </row>
    <row r="111" spans="1:4" s="40" customFormat="1" x14ac:dyDescent="0.25">
      <c r="A111" s="6"/>
      <c r="B111" s="5"/>
      <c r="C111" s="39"/>
      <c r="D111" s="39"/>
    </row>
    <row r="112" spans="1:4" s="40" customFormat="1" x14ac:dyDescent="0.25">
      <c r="A112" s="6"/>
      <c r="B112" s="5"/>
      <c r="C112" s="39"/>
      <c r="D112" s="39"/>
    </row>
    <row r="113" spans="1:4" s="40" customFormat="1" x14ac:dyDescent="0.25">
      <c r="A113" s="6"/>
      <c r="B113" s="5"/>
      <c r="C113" s="39"/>
      <c r="D113" s="39"/>
    </row>
    <row r="114" spans="1:4" s="40" customFormat="1" x14ac:dyDescent="0.25">
      <c r="A114" s="6"/>
      <c r="B114" s="5"/>
      <c r="C114" s="39"/>
      <c r="D114" s="39"/>
    </row>
    <row r="115" spans="1:4" s="40" customFormat="1" x14ac:dyDescent="0.25">
      <c r="A115" s="6"/>
      <c r="B115" s="5"/>
      <c r="C115" s="39"/>
      <c r="D115" s="39"/>
    </row>
    <row r="116" spans="1:4" s="40" customFormat="1" x14ac:dyDescent="0.25">
      <c r="A116" s="6"/>
      <c r="B116" s="5"/>
      <c r="C116" s="39"/>
      <c r="D116" s="39"/>
    </row>
    <row r="117" spans="1:4" s="40" customFormat="1" x14ac:dyDescent="0.25">
      <c r="A117" s="6"/>
      <c r="B117" s="5"/>
      <c r="C117" s="39"/>
      <c r="D117" s="39"/>
    </row>
    <row r="118" spans="1:4" s="40" customFormat="1" x14ac:dyDescent="0.25">
      <c r="A118" s="6"/>
      <c r="B118" s="5"/>
      <c r="C118" s="39"/>
      <c r="D118" s="39"/>
    </row>
    <row r="119" spans="1:4" s="40" customFormat="1" x14ac:dyDescent="0.25">
      <c r="A119" s="6"/>
      <c r="B119" s="5"/>
      <c r="C119" s="39"/>
      <c r="D119" s="39"/>
    </row>
    <row r="120" spans="1:4" s="40" customFormat="1" x14ac:dyDescent="0.25">
      <c r="A120" s="6"/>
      <c r="B120" s="5"/>
      <c r="C120" s="39"/>
      <c r="D120" s="39"/>
    </row>
    <row r="121" spans="1:4" s="40" customFormat="1" x14ac:dyDescent="0.25">
      <c r="A121" s="6"/>
      <c r="B121" s="5"/>
      <c r="C121" s="39"/>
      <c r="D121" s="39"/>
    </row>
    <row r="122" spans="1:4" s="40" customFormat="1" x14ac:dyDescent="0.25">
      <c r="A122" s="6"/>
      <c r="B122" s="5"/>
      <c r="C122" s="39"/>
      <c r="D122" s="39"/>
    </row>
    <row r="123" spans="1:4" s="40" customFormat="1" x14ac:dyDescent="0.25">
      <c r="A123" s="6"/>
      <c r="B123" s="5"/>
      <c r="C123" s="39"/>
      <c r="D123" s="39"/>
    </row>
    <row r="124" spans="1:4" s="40" customFormat="1" x14ac:dyDescent="0.25">
      <c r="A124" s="6"/>
      <c r="B124" s="5"/>
      <c r="C124" s="39"/>
      <c r="D124" s="39"/>
    </row>
    <row r="125" spans="1:4" s="40" customFormat="1" x14ac:dyDescent="0.25">
      <c r="A125" s="6"/>
      <c r="B125" s="5"/>
      <c r="C125" s="39"/>
      <c r="D125" s="39"/>
    </row>
    <row r="126" spans="1:4" s="40" customFormat="1" x14ac:dyDescent="0.25">
      <c r="A126" s="6"/>
      <c r="B126" s="5"/>
      <c r="C126" s="39"/>
      <c r="D126" s="39"/>
    </row>
    <row r="127" spans="1:4" s="40" customFormat="1" x14ac:dyDescent="0.25">
      <c r="A127" s="6"/>
      <c r="B127" s="5"/>
      <c r="C127" s="39"/>
      <c r="D127" s="39"/>
    </row>
    <row r="128" spans="1:4" s="40" customFormat="1" x14ac:dyDescent="0.25">
      <c r="A128" s="6"/>
      <c r="B128" s="5"/>
      <c r="C128" s="39"/>
      <c r="D128" s="39"/>
    </row>
    <row r="129" spans="1:4" s="40" customFormat="1" x14ac:dyDescent="0.25">
      <c r="A129" s="6"/>
      <c r="B129" s="5"/>
      <c r="C129" s="39"/>
      <c r="D129" s="39"/>
    </row>
    <row r="130" spans="1:4" s="40" customFormat="1" x14ac:dyDescent="0.25">
      <c r="A130" s="6"/>
      <c r="B130" s="5"/>
      <c r="C130" s="39"/>
      <c r="D130" s="39"/>
    </row>
    <row r="131" spans="1:4" s="40" customFormat="1" x14ac:dyDescent="0.25">
      <c r="A131" s="6"/>
      <c r="B131" s="5"/>
      <c r="C131" s="39"/>
      <c r="D131" s="39"/>
    </row>
    <row r="132" spans="1:4" s="40" customFormat="1" x14ac:dyDescent="0.25">
      <c r="A132" s="6"/>
      <c r="B132" s="5"/>
      <c r="C132" s="39"/>
      <c r="D132" s="39"/>
    </row>
    <row r="133" spans="1:4" s="40" customFormat="1" x14ac:dyDescent="0.25">
      <c r="A133" s="6"/>
      <c r="B133" s="5"/>
      <c r="C133" s="39"/>
      <c r="D133" s="39"/>
    </row>
    <row r="134" spans="1:4" s="40" customFormat="1" x14ac:dyDescent="0.25">
      <c r="A134" s="6"/>
      <c r="B134" s="5"/>
      <c r="C134" s="39"/>
      <c r="D134" s="39"/>
    </row>
    <row r="135" spans="1:4" s="40" customFormat="1" x14ac:dyDescent="0.25">
      <c r="A135" s="6"/>
      <c r="B135" s="5"/>
      <c r="C135" s="39"/>
      <c r="D135" s="39"/>
    </row>
    <row r="136" spans="1:4" s="40" customFormat="1" x14ac:dyDescent="0.25">
      <c r="A136" s="6"/>
      <c r="B136" s="5"/>
      <c r="C136" s="39"/>
      <c r="D136" s="39"/>
    </row>
    <row r="137" spans="1:4" s="40" customFormat="1" x14ac:dyDescent="0.25">
      <c r="A137" s="6"/>
      <c r="B137" s="5"/>
      <c r="C137" s="39"/>
      <c r="D137" s="39"/>
    </row>
    <row r="138" spans="1:4" s="40" customFormat="1" x14ac:dyDescent="0.25">
      <c r="A138" s="6"/>
      <c r="B138" s="5"/>
      <c r="C138" s="39"/>
      <c r="D138" s="39"/>
    </row>
    <row r="139" spans="1:4" s="40" customFormat="1" x14ac:dyDescent="0.25">
      <c r="A139" s="6"/>
      <c r="B139" s="5"/>
      <c r="C139" s="39"/>
      <c r="D139" s="39"/>
    </row>
    <row r="140" spans="1:4" s="40" customFormat="1" x14ac:dyDescent="0.25">
      <c r="A140" s="6"/>
      <c r="B140" s="5"/>
      <c r="C140" s="39"/>
      <c r="D140" s="39"/>
    </row>
    <row r="141" spans="1:4" s="40" customFormat="1" x14ac:dyDescent="0.25">
      <c r="A141" s="6"/>
      <c r="B141" s="5"/>
      <c r="C141" s="39"/>
      <c r="D141" s="39"/>
    </row>
    <row r="142" spans="1:4" s="40" customFormat="1" x14ac:dyDescent="0.25">
      <c r="A142" s="6"/>
      <c r="B142" s="5"/>
      <c r="C142" s="39"/>
      <c r="D142" s="39"/>
    </row>
    <row r="143" spans="1:4" s="40" customFormat="1" x14ac:dyDescent="0.25">
      <c r="A143" s="6"/>
      <c r="B143" s="5"/>
      <c r="C143" s="39"/>
      <c r="D143" s="39"/>
    </row>
    <row r="144" spans="1:4" s="40" customFormat="1" x14ac:dyDescent="0.25">
      <c r="A144" s="6"/>
      <c r="B144" s="5"/>
      <c r="C144" s="39"/>
      <c r="D144" s="39"/>
    </row>
    <row r="145" spans="1:4" s="40" customFormat="1" x14ac:dyDescent="0.25">
      <c r="A145" s="6"/>
      <c r="B145" s="5"/>
      <c r="C145" s="39"/>
      <c r="D145" s="39"/>
    </row>
    <row r="146" spans="1:4" s="40" customFormat="1" x14ac:dyDescent="0.25">
      <c r="A146" s="6"/>
      <c r="B146" s="5"/>
      <c r="C146" s="39"/>
      <c r="D146" s="39"/>
    </row>
    <row r="147" spans="1:4" s="40" customFormat="1" x14ac:dyDescent="0.25">
      <c r="A147" s="6"/>
      <c r="B147" s="5"/>
      <c r="C147" s="39"/>
      <c r="D147" s="39"/>
    </row>
    <row r="148" spans="1:4" s="40" customFormat="1" x14ac:dyDescent="0.25">
      <c r="A148" s="6"/>
      <c r="B148" s="5"/>
      <c r="C148" s="39"/>
      <c r="D148" s="39"/>
    </row>
    <row r="149" spans="1:4" s="40" customFormat="1" x14ac:dyDescent="0.25">
      <c r="A149" s="6"/>
      <c r="B149" s="5"/>
      <c r="C149" s="39"/>
      <c r="D149" s="39"/>
    </row>
    <row r="150" spans="1:4" s="40" customFormat="1" x14ac:dyDescent="0.25">
      <c r="A150" s="6"/>
      <c r="B150" s="5"/>
      <c r="C150" s="39"/>
      <c r="D150" s="39"/>
    </row>
    <row r="151" spans="1:4" s="40" customFormat="1" x14ac:dyDescent="0.25">
      <c r="A151" s="6"/>
      <c r="B151" s="5"/>
      <c r="C151" s="39"/>
      <c r="D151" s="39"/>
    </row>
    <row r="152" spans="1:4" s="40" customFormat="1" x14ac:dyDescent="0.25">
      <c r="A152" s="6"/>
      <c r="B152" s="5"/>
      <c r="C152" s="39"/>
      <c r="D152" s="39"/>
    </row>
    <row r="153" spans="1:4" s="40" customFormat="1" x14ac:dyDescent="0.25">
      <c r="A153" s="6"/>
      <c r="B153" s="5"/>
      <c r="C153" s="39"/>
      <c r="D153" s="39"/>
    </row>
    <row r="154" spans="1:4" s="40" customFormat="1" x14ac:dyDescent="0.25">
      <c r="A154" s="6"/>
      <c r="B154" s="5"/>
      <c r="C154" s="39"/>
      <c r="D154" s="39"/>
    </row>
    <row r="155" spans="1:4" s="40" customFormat="1" x14ac:dyDescent="0.25">
      <c r="A155" s="6"/>
      <c r="B155" s="5"/>
      <c r="C155" s="39"/>
      <c r="D155" s="39"/>
    </row>
    <row r="156" spans="1:4" s="40" customFormat="1" x14ac:dyDescent="0.25">
      <c r="A156" s="6"/>
      <c r="B156" s="5"/>
      <c r="C156" s="39"/>
      <c r="D156" s="39"/>
    </row>
    <row r="157" spans="1:4" s="40" customFormat="1" x14ac:dyDescent="0.25">
      <c r="A157" s="6"/>
      <c r="B157" s="5"/>
      <c r="C157" s="39"/>
      <c r="D157" s="39"/>
    </row>
    <row r="158" spans="1:4" s="40" customFormat="1" x14ac:dyDescent="0.25">
      <c r="A158" s="6"/>
      <c r="B158" s="5"/>
      <c r="C158" s="39"/>
      <c r="D158" s="39"/>
    </row>
    <row r="159" spans="1:4" s="40" customFormat="1" x14ac:dyDescent="0.25">
      <c r="A159" s="6"/>
      <c r="B159" s="5"/>
      <c r="C159" s="39"/>
      <c r="D159" s="39"/>
    </row>
    <row r="160" spans="1:4" s="40" customFormat="1" x14ac:dyDescent="0.25">
      <c r="A160" s="6"/>
      <c r="B160" s="5"/>
      <c r="C160" s="39"/>
      <c r="D160" s="39"/>
    </row>
    <row r="161" spans="1:4" s="40" customFormat="1" x14ac:dyDescent="0.25">
      <c r="A161" s="6"/>
      <c r="B161" s="5"/>
      <c r="C161" s="39"/>
      <c r="D161" s="39"/>
    </row>
    <row r="162" spans="1:4" s="40" customFormat="1" x14ac:dyDescent="0.25">
      <c r="A162" s="6"/>
      <c r="B162" s="5"/>
      <c r="C162" s="39"/>
      <c r="D162" s="39"/>
    </row>
    <row r="163" spans="1:4" s="40" customFormat="1" x14ac:dyDescent="0.25">
      <c r="A163" s="6"/>
      <c r="B163" s="5"/>
      <c r="C163" s="39"/>
      <c r="D163" s="39"/>
    </row>
    <row r="164" spans="1:4" s="40" customFormat="1" x14ac:dyDescent="0.25">
      <c r="A164" s="6"/>
      <c r="B164" s="5"/>
      <c r="C164" s="39"/>
      <c r="D164" s="39"/>
    </row>
    <row r="165" spans="1:4" s="40" customFormat="1" x14ac:dyDescent="0.25">
      <c r="A165" s="6"/>
      <c r="B165" s="5"/>
      <c r="C165" s="39"/>
      <c r="D165" s="39"/>
    </row>
    <row r="166" spans="1:4" s="40" customFormat="1" x14ac:dyDescent="0.25">
      <c r="A166" s="6"/>
      <c r="B166" s="5"/>
      <c r="C166" s="39"/>
      <c r="D166" s="39"/>
    </row>
    <row r="167" spans="1:4" s="40" customFormat="1" x14ac:dyDescent="0.25">
      <c r="A167" s="6"/>
      <c r="B167" s="5"/>
      <c r="C167" s="39"/>
      <c r="D167" s="39"/>
    </row>
    <row r="168" spans="1:4" s="40" customFormat="1" x14ac:dyDescent="0.25">
      <c r="A168" s="6"/>
      <c r="B168" s="5"/>
      <c r="C168" s="39"/>
      <c r="D168" s="39"/>
    </row>
    <row r="169" spans="1:4" s="40" customFormat="1" x14ac:dyDescent="0.25">
      <c r="A169" s="6"/>
      <c r="B169" s="5"/>
      <c r="C169" s="39"/>
      <c r="D169" s="39"/>
    </row>
    <row r="170" spans="1:4" s="40" customFormat="1" x14ac:dyDescent="0.25">
      <c r="A170" s="6"/>
      <c r="B170" s="5"/>
      <c r="C170" s="39"/>
      <c r="D170" s="39"/>
    </row>
    <row r="171" spans="1:4" s="40" customFormat="1" x14ac:dyDescent="0.25">
      <c r="A171" s="6"/>
      <c r="B171" s="5"/>
      <c r="C171" s="39"/>
      <c r="D171" s="39"/>
    </row>
    <row r="172" spans="1:4" s="40" customFormat="1" x14ac:dyDescent="0.25">
      <c r="A172" s="6"/>
      <c r="B172" s="5"/>
      <c r="C172" s="39"/>
      <c r="D172" s="39"/>
    </row>
    <row r="173" spans="1:4" s="40" customFormat="1" x14ac:dyDescent="0.25">
      <c r="A173" s="6"/>
      <c r="B173" s="5"/>
      <c r="C173" s="39"/>
      <c r="D173" s="39"/>
    </row>
    <row r="174" spans="1:4" s="40" customFormat="1" x14ac:dyDescent="0.25">
      <c r="A174" s="6"/>
      <c r="B174" s="5"/>
      <c r="C174" s="39"/>
      <c r="D174" s="39"/>
    </row>
    <row r="175" spans="1:4" s="40" customFormat="1" x14ac:dyDescent="0.25">
      <c r="A175" s="6"/>
      <c r="B175" s="5"/>
      <c r="C175" s="39"/>
      <c r="D175" s="39"/>
    </row>
    <row r="176" spans="1:4" s="40" customFormat="1" x14ac:dyDescent="0.25">
      <c r="A176" s="6"/>
      <c r="B176" s="5"/>
      <c r="C176" s="39"/>
      <c r="D176" s="39"/>
    </row>
    <row r="177" spans="1:4" s="40" customFormat="1" x14ac:dyDescent="0.25">
      <c r="A177" s="6"/>
      <c r="B177" s="5"/>
      <c r="C177" s="39"/>
      <c r="D177" s="39"/>
    </row>
    <row r="178" spans="1:4" s="40" customFormat="1" x14ac:dyDescent="0.25">
      <c r="A178" s="6"/>
      <c r="B178" s="5"/>
      <c r="C178" s="39"/>
      <c r="D178" s="39"/>
    </row>
    <row r="179" spans="1:4" s="40" customFormat="1" x14ac:dyDescent="0.25">
      <c r="A179" s="6"/>
      <c r="B179" s="5"/>
      <c r="C179" s="39"/>
      <c r="D179" s="39"/>
    </row>
    <row r="180" spans="1:4" s="40" customFormat="1" x14ac:dyDescent="0.25">
      <c r="A180" s="6"/>
      <c r="B180" s="5"/>
      <c r="C180" s="39"/>
      <c r="D180" s="39"/>
    </row>
    <row r="181" spans="1:4" s="40" customFormat="1" x14ac:dyDescent="0.25">
      <c r="A181" s="6"/>
      <c r="B181" s="5"/>
      <c r="C181" s="39"/>
      <c r="D181" s="39"/>
    </row>
    <row r="182" spans="1:4" s="40" customFormat="1" x14ac:dyDescent="0.25">
      <c r="A182" s="6"/>
      <c r="B182" s="5"/>
      <c r="C182" s="39"/>
      <c r="D182" s="39"/>
    </row>
    <row r="183" spans="1:4" s="40" customFormat="1" x14ac:dyDescent="0.25">
      <c r="A183" s="6"/>
      <c r="B183" s="5"/>
      <c r="C183" s="39"/>
      <c r="D183" s="39"/>
    </row>
    <row r="184" spans="1:4" s="40" customFormat="1" x14ac:dyDescent="0.25">
      <c r="A184" s="6"/>
      <c r="B184" s="5"/>
      <c r="C184" s="39"/>
      <c r="D184" s="39"/>
    </row>
    <row r="185" spans="1:4" s="40" customFormat="1" x14ac:dyDescent="0.25">
      <c r="A185" s="6"/>
      <c r="B185" s="5"/>
      <c r="C185" s="39"/>
      <c r="D185" s="39"/>
    </row>
    <row r="186" spans="1:4" s="40" customFormat="1" x14ac:dyDescent="0.25">
      <c r="A186" s="6"/>
      <c r="B186" s="5"/>
      <c r="C186" s="39"/>
      <c r="D186" s="39"/>
    </row>
    <row r="187" spans="1:4" s="40" customFormat="1" x14ac:dyDescent="0.25">
      <c r="A187" s="6"/>
      <c r="B187" s="5"/>
      <c r="C187" s="39"/>
      <c r="D187" s="39"/>
    </row>
    <row r="188" spans="1:4" s="40" customFormat="1" x14ac:dyDescent="0.25">
      <c r="A188" s="6"/>
      <c r="B188" s="5"/>
      <c r="C188" s="39"/>
      <c r="D188" s="39"/>
    </row>
    <row r="189" spans="1:4" s="40" customFormat="1" x14ac:dyDescent="0.25">
      <c r="A189" s="6"/>
      <c r="B189" s="5"/>
      <c r="C189" s="39"/>
      <c r="D189" s="39"/>
    </row>
    <row r="190" spans="1:4" s="40" customFormat="1" x14ac:dyDescent="0.25">
      <c r="A190" s="6"/>
      <c r="B190" s="5"/>
      <c r="C190" s="39"/>
      <c r="D190" s="39"/>
    </row>
    <row r="191" spans="1:4" s="40" customFormat="1" x14ac:dyDescent="0.25">
      <c r="A191" s="6"/>
      <c r="B191" s="5"/>
      <c r="C191" s="39"/>
      <c r="D191" s="39"/>
    </row>
    <row r="192" spans="1:4" s="40" customFormat="1" x14ac:dyDescent="0.25">
      <c r="A192" s="6"/>
      <c r="B192" s="5"/>
      <c r="C192" s="39"/>
      <c r="D192" s="39"/>
    </row>
    <row r="193" spans="1:4" s="40" customFormat="1" x14ac:dyDescent="0.25">
      <c r="A193" s="6"/>
      <c r="B193" s="5"/>
      <c r="C193" s="39"/>
      <c r="D193" s="39"/>
    </row>
    <row r="194" spans="1:4" s="40" customFormat="1" x14ac:dyDescent="0.25">
      <c r="A194" s="6"/>
      <c r="B194" s="5"/>
      <c r="C194" s="39"/>
      <c r="D194" s="39"/>
    </row>
    <row r="195" spans="1:4" s="40" customFormat="1" x14ac:dyDescent="0.25">
      <c r="A195" s="6"/>
      <c r="B195" s="5"/>
      <c r="C195" s="39"/>
      <c r="D195" s="39"/>
    </row>
    <row r="196" spans="1:4" s="40" customFormat="1" x14ac:dyDescent="0.25">
      <c r="A196" s="6"/>
      <c r="B196" s="5"/>
      <c r="C196" s="39"/>
      <c r="D196" s="39"/>
    </row>
    <row r="197" spans="1:4" s="40" customFormat="1" x14ac:dyDescent="0.25">
      <c r="A197" s="6"/>
      <c r="B197" s="5"/>
      <c r="C197" s="39"/>
      <c r="D197" s="39"/>
    </row>
    <row r="198" spans="1:4" s="40" customFormat="1" x14ac:dyDescent="0.25">
      <c r="A198" s="6"/>
      <c r="B198" s="5"/>
      <c r="C198" s="39"/>
      <c r="D198" s="39"/>
    </row>
    <row r="199" spans="1:4" s="40" customFormat="1" x14ac:dyDescent="0.25">
      <c r="A199" s="6"/>
      <c r="B199" s="5"/>
      <c r="C199" s="39"/>
      <c r="D199" s="39"/>
    </row>
    <row r="200" spans="1:4" s="40" customFormat="1" x14ac:dyDescent="0.25">
      <c r="A200" s="6"/>
      <c r="B200" s="5"/>
      <c r="C200" s="39"/>
      <c r="D200" s="39"/>
    </row>
    <row r="201" spans="1:4" s="40" customFormat="1" x14ac:dyDescent="0.25">
      <c r="A201" s="6"/>
      <c r="B201" s="5"/>
      <c r="C201" s="39"/>
      <c r="D201" s="39"/>
    </row>
    <row r="202" spans="1:4" s="40" customFormat="1" x14ac:dyDescent="0.25">
      <c r="A202" s="6"/>
      <c r="B202" s="5"/>
      <c r="C202" s="39"/>
      <c r="D202" s="39"/>
    </row>
    <row r="203" spans="1:4" s="40" customFormat="1" x14ac:dyDescent="0.25">
      <c r="A203" s="6"/>
      <c r="B203" s="5"/>
      <c r="C203" s="39"/>
      <c r="D203" s="39"/>
    </row>
    <row r="204" spans="1:4" s="40" customFormat="1" x14ac:dyDescent="0.25">
      <c r="A204" s="6"/>
      <c r="B204" s="5"/>
      <c r="C204" s="39"/>
      <c r="D204" s="39"/>
    </row>
    <row r="205" spans="1:4" s="40" customFormat="1" x14ac:dyDescent="0.25">
      <c r="A205" s="6"/>
      <c r="B205" s="5"/>
      <c r="C205" s="39"/>
      <c r="D205" s="39"/>
    </row>
    <row r="206" spans="1:4" s="40" customFormat="1" x14ac:dyDescent="0.25">
      <c r="A206" s="6"/>
      <c r="B206" s="5"/>
      <c r="C206" s="39"/>
      <c r="D206" s="39"/>
    </row>
    <row r="207" spans="1:4" s="40" customFormat="1" x14ac:dyDescent="0.25">
      <c r="A207" s="6"/>
      <c r="B207" s="5"/>
      <c r="C207" s="39"/>
      <c r="D207" s="39"/>
    </row>
    <row r="208" spans="1:4" s="40" customFormat="1" x14ac:dyDescent="0.25">
      <c r="A208" s="6"/>
      <c r="B208" s="5"/>
      <c r="C208" s="39"/>
      <c r="D208" s="39"/>
    </row>
    <row r="209" spans="1:4" s="40" customFormat="1" x14ac:dyDescent="0.25">
      <c r="A209" s="6"/>
      <c r="B209" s="5"/>
      <c r="C209" s="39"/>
      <c r="D209" s="39"/>
    </row>
    <row r="210" spans="1:4" s="40" customFormat="1" x14ac:dyDescent="0.25">
      <c r="A210" s="6"/>
      <c r="B210" s="5"/>
      <c r="C210" s="39"/>
      <c r="D210" s="39"/>
    </row>
    <row r="211" spans="1:4" s="40" customFormat="1" x14ac:dyDescent="0.25">
      <c r="A211" s="6"/>
      <c r="B211" s="5"/>
      <c r="C211" s="39"/>
      <c r="D211" s="39"/>
    </row>
    <row r="212" spans="1:4" s="40" customFormat="1" x14ac:dyDescent="0.25">
      <c r="A212" s="6"/>
      <c r="B212" s="5"/>
      <c r="C212" s="39"/>
      <c r="D212" s="39"/>
    </row>
    <row r="213" spans="1:4" s="40" customFormat="1" x14ac:dyDescent="0.25">
      <c r="A213" s="6"/>
      <c r="B213" s="5"/>
      <c r="C213" s="39"/>
      <c r="D213" s="39"/>
    </row>
    <row r="214" spans="1:4" s="40" customFormat="1" x14ac:dyDescent="0.25">
      <c r="A214" s="6"/>
      <c r="B214" s="5"/>
      <c r="C214" s="39"/>
      <c r="D214" s="39"/>
    </row>
    <row r="215" spans="1:4" s="40" customFormat="1" x14ac:dyDescent="0.25">
      <c r="A215" s="6"/>
      <c r="B215" s="5"/>
      <c r="C215" s="39"/>
      <c r="D215" s="39"/>
    </row>
    <row r="216" spans="1:4" s="40" customFormat="1" x14ac:dyDescent="0.25">
      <c r="A216" s="6"/>
      <c r="B216" s="5"/>
      <c r="C216" s="39"/>
      <c r="D216" s="39"/>
    </row>
    <row r="217" spans="1:4" s="40" customFormat="1" x14ac:dyDescent="0.25">
      <c r="A217" s="6"/>
      <c r="B217" s="5"/>
      <c r="C217" s="39"/>
      <c r="D217" s="39"/>
    </row>
    <row r="218" spans="1:4" s="40" customFormat="1" x14ac:dyDescent="0.25">
      <c r="A218" s="6"/>
      <c r="B218" s="5"/>
      <c r="C218" s="39"/>
      <c r="D218" s="39"/>
    </row>
    <row r="219" spans="1:4" s="40" customFormat="1" x14ac:dyDescent="0.25">
      <c r="A219" s="6"/>
      <c r="B219" s="5"/>
      <c r="C219" s="39"/>
      <c r="D219" s="39"/>
    </row>
    <row r="220" spans="1:4" s="40" customFormat="1" x14ac:dyDescent="0.25">
      <c r="A220" s="6"/>
      <c r="B220" s="5"/>
      <c r="C220" s="39"/>
      <c r="D220" s="39"/>
    </row>
    <row r="221" spans="1:4" s="40" customFormat="1" x14ac:dyDescent="0.25">
      <c r="A221" s="6"/>
      <c r="B221" s="5"/>
      <c r="C221" s="39"/>
      <c r="D221" s="39"/>
    </row>
    <row r="222" spans="1:4" s="40" customFormat="1" x14ac:dyDescent="0.25">
      <c r="A222" s="6"/>
      <c r="B222" s="5"/>
      <c r="C222" s="39"/>
      <c r="D222" s="39"/>
    </row>
    <row r="223" spans="1:4" s="40" customFormat="1" x14ac:dyDescent="0.25">
      <c r="A223" s="6"/>
      <c r="B223" s="5"/>
      <c r="C223" s="39"/>
      <c r="D223" s="39"/>
    </row>
    <row r="224" spans="1:4" s="40" customFormat="1" x14ac:dyDescent="0.25">
      <c r="A224" s="6"/>
      <c r="B224" s="5"/>
      <c r="C224" s="39"/>
      <c r="D224" s="39"/>
    </row>
    <row r="225" spans="1:4" s="40" customFormat="1" x14ac:dyDescent="0.25">
      <c r="A225" s="6"/>
      <c r="B225" s="5"/>
      <c r="C225" s="39"/>
      <c r="D225" s="39"/>
    </row>
    <row r="226" spans="1:4" s="40" customFormat="1" x14ac:dyDescent="0.25">
      <c r="A226" s="6"/>
      <c r="B226" s="5"/>
      <c r="C226" s="39"/>
      <c r="D226" s="39"/>
    </row>
    <row r="227" spans="1:4" s="40" customFormat="1" x14ac:dyDescent="0.25">
      <c r="A227" s="6"/>
      <c r="B227" s="5"/>
      <c r="C227" s="39"/>
      <c r="D227" s="39"/>
    </row>
    <row r="228" spans="1:4" s="40" customFormat="1" x14ac:dyDescent="0.25">
      <c r="A228" s="6"/>
      <c r="B228" s="5"/>
      <c r="C228" s="39"/>
      <c r="D228" s="39"/>
    </row>
    <row r="229" spans="1:4" s="40" customFormat="1" x14ac:dyDescent="0.25">
      <c r="A229" s="6"/>
      <c r="B229" s="5"/>
      <c r="C229" s="39"/>
      <c r="D229" s="39"/>
    </row>
    <row r="230" spans="1:4" s="40" customFormat="1" x14ac:dyDescent="0.25">
      <c r="A230" s="6"/>
      <c r="B230" s="5"/>
      <c r="C230" s="39"/>
      <c r="D230" s="39"/>
    </row>
    <row r="231" spans="1:4" s="40" customFormat="1" x14ac:dyDescent="0.25">
      <c r="A231" s="6"/>
      <c r="B231" s="5"/>
      <c r="C231" s="39"/>
      <c r="D231" s="39"/>
    </row>
    <row r="232" spans="1:4" s="40" customFormat="1" x14ac:dyDescent="0.25">
      <c r="A232" s="6"/>
      <c r="B232" s="5"/>
      <c r="C232" s="39"/>
      <c r="D232" s="39"/>
    </row>
    <row r="233" spans="1:4" s="40" customFormat="1" x14ac:dyDescent="0.25">
      <c r="A233" s="6"/>
      <c r="B233" s="5"/>
      <c r="C233" s="39"/>
      <c r="D233" s="39"/>
    </row>
    <row r="234" spans="1:4" s="40" customFormat="1" x14ac:dyDescent="0.25">
      <c r="A234" s="6"/>
      <c r="B234" s="5"/>
      <c r="C234" s="39"/>
      <c r="D234" s="39"/>
    </row>
    <row r="235" spans="1:4" s="40" customFormat="1" x14ac:dyDescent="0.25">
      <c r="A235" s="6"/>
      <c r="B235" s="5"/>
      <c r="C235" s="39"/>
      <c r="D235" s="39"/>
    </row>
    <row r="236" spans="1:4" s="40" customFormat="1" x14ac:dyDescent="0.25">
      <c r="A236" s="6"/>
      <c r="B236" s="5"/>
      <c r="C236" s="39"/>
      <c r="D236" s="39"/>
    </row>
    <row r="237" spans="1:4" s="40" customFormat="1" x14ac:dyDescent="0.25">
      <c r="A237" s="6"/>
      <c r="B237" s="5"/>
      <c r="C237" s="39"/>
      <c r="D237" s="39"/>
    </row>
    <row r="238" spans="1:4" s="40" customFormat="1" x14ac:dyDescent="0.25">
      <c r="A238" s="6"/>
      <c r="B238" s="5"/>
      <c r="C238" s="39"/>
      <c r="D238" s="39"/>
    </row>
    <row r="239" spans="1:4" s="40" customFormat="1" x14ac:dyDescent="0.25">
      <c r="A239" s="6"/>
      <c r="B239" s="5"/>
      <c r="C239" s="39"/>
      <c r="D239" s="39"/>
    </row>
    <row r="240" spans="1:4" s="40" customFormat="1" x14ac:dyDescent="0.25">
      <c r="A240" s="6"/>
      <c r="B240" s="5"/>
      <c r="C240" s="39"/>
      <c r="D240" s="39"/>
    </row>
    <row r="241" spans="1:4" s="40" customFormat="1" x14ac:dyDescent="0.25">
      <c r="A241" s="6"/>
      <c r="B241" s="5"/>
      <c r="C241" s="39"/>
      <c r="D241" s="39"/>
    </row>
    <row r="242" spans="1:4" s="40" customFormat="1" x14ac:dyDescent="0.25">
      <c r="A242" s="6"/>
      <c r="B242" s="5"/>
      <c r="C242" s="39"/>
      <c r="D242" s="39"/>
    </row>
    <row r="243" spans="1:4" s="40" customFormat="1" x14ac:dyDescent="0.25">
      <c r="A243" s="6"/>
      <c r="B243" s="5"/>
      <c r="C243" s="39"/>
      <c r="D243" s="39"/>
    </row>
    <row r="244" spans="1:4" s="40" customFormat="1" x14ac:dyDescent="0.25">
      <c r="A244" s="6"/>
      <c r="B244" s="5"/>
      <c r="C244" s="39"/>
      <c r="D244" s="39"/>
    </row>
    <row r="245" spans="1:4" s="40" customFormat="1" x14ac:dyDescent="0.25">
      <c r="A245" s="6"/>
      <c r="B245" s="5"/>
      <c r="C245" s="39"/>
      <c r="D245" s="39"/>
    </row>
    <row r="246" spans="1:4" s="40" customFormat="1" x14ac:dyDescent="0.25">
      <c r="A246" s="6"/>
      <c r="B246" s="5"/>
      <c r="C246" s="39"/>
      <c r="D246" s="39"/>
    </row>
    <row r="247" spans="1:4" s="40" customFormat="1" x14ac:dyDescent="0.25">
      <c r="A247" s="6"/>
      <c r="B247" s="5"/>
      <c r="C247" s="39"/>
      <c r="D247" s="39"/>
    </row>
    <row r="248" spans="1:4" s="40" customFormat="1" x14ac:dyDescent="0.25">
      <c r="A248" s="6"/>
      <c r="B248" s="5"/>
      <c r="C248" s="39"/>
      <c r="D248" s="39"/>
    </row>
    <row r="249" spans="1:4" s="40" customFormat="1" x14ac:dyDescent="0.25">
      <c r="A249" s="6"/>
      <c r="B249" s="5"/>
      <c r="C249" s="39"/>
      <c r="D249" s="39"/>
    </row>
    <row r="250" spans="1:4" s="40" customFormat="1" x14ac:dyDescent="0.25">
      <c r="A250" s="6"/>
      <c r="B250" s="5"/>
      <c r="C250" s="39"/>
      <c r="D250" s="39"/>
    </row>
    <row r="251" spans="1:4" s="40" customFormat="1" x14ac:dyDescent="0.25">
      <c r="A251" s="6"/>
      <c r="B251" s="5"/>
      <c r="C251" s="39"/>
      <c r="D251" s="39"/>
    </row>
    <row r="252" spans="1:4" s="40" customFormat="1" x14ac:dyDescent="0.25">
      <c r="A252" s="6"/>
      <c r="B252" s="5"/>
      <c r="C252" s="39"/>
      <c r="D252" s="39"/>
    </row>
    <row r="253" spans="1:4" s="40" customFormat="1" x14ac:dyDescent="0.25">
      <c r="A253" s="6"/>
      <c r="B253" s="5"/>
      <c r="C253" s="39"/>
      <c r="D253" s="39"/>
    </row>
    <row r="254" spans="1:4" s="40" customFormat="1" x14ac:dyDescent="0.25">
      <c r="A254" s="6"/>
      <c r="B254" s="5"/>
      <c r="C254" s="39"/>
      <c r="D254" s="39"/>
    </row>
    <row r="255" spans="1:4" s="40" customFormat="1" x14ac:dyDescent="0.25">
      <c r="A255" s="6"/>
      <c r="B255" s="5"/>
      <c r="C255" s="39"/>
      <c r="D255" s="39"/>
    </row>
    <row r="256" spans="1:4" s="40" customFormat="1" x14ac:dyDescent="0.25">
      <c r="A256" s="6"/>
      <c r="B256" s="5"/>
      <c r="C256" s="39"/>
      <c r="D256" s="39"/>
    </row>
    <row r="257" spans="1:4" s="40" customFormat="1" x14ac:dyDescent="0.25">
      <c r="A257" s="6"/>
      <c r="B257" s="5"/>
      <c r="C257" s="39"/>
      <c r="D257" s="39"/>
    </row>
    <row r="258" spans="1:4" s="40" customFormat="1" x14ac:dyDescent="0.25">
      <c r="A258" s="6"/>
      <c r="B258" s="5"/>
      <c r="C258" s="39"/>
      <c r="D258" s="39"/>
    </row>
    <row r="259" spans="1:4" s="40" customFormat="1" x14ac:dyDescent="0.25">
      <c r="A259" s="6"/>
      <c r="B259" s="5"/>
      <c r="C259" s="39"/>
      <c r="D259" s="39"/>
    </row>
    <row r="260" spans="1:4" s="40" customFormat="1" x14ac:dyDescent="0.25">
      <c r="A260" s="6"/>
      <c r="B260" s="5"/>
      <c r="C260" s="39"/>
      <c r="D260" s="39"/>
    </row>
    <row r="261" spans="1:4" s="40" customFormat="1" x14ac:dyDescent="0.25">
      <c r="A261" s="6"/>
      <c r="B261" s="5"/>
      <c r="C261" s="39"/>
      <c r="D261" s="39"/>
    </row>
    <row r="262" spans="1:4" s="40" customFormat="1" x14ac:dyDescent="0.25">
      <c r="A262" s="6"/>
      <c r="B262" s="5"/>
      <c r="C262" s="39"/>
      <c r="D262" s="39"/>
    </row>
    <row r="263" spans="1:4" s="40" customFormat="1" x14ac:dyDescent="0.25">
      <c r="A263" s="6"/>
      <c r="B263" s="5"/>
      <c r="C263" s="39"/>
      <c r="D263" s="39"/>
    </row>
    <row r="264" spans="1:4" s="40" customFormat="1" x14ac:dyDescent="0.25">
      <c r="A264" s="6"/>
      <c r="B264" s="5"/>
      <c r="C264" s="39"/>
      <c r="D264" s="39"/>
    </row>
    <row r="265" spans="1:4" s="40" customFormat="1" x14ac:dyDescent="0.25">
      <c r="A265" s="6"/>
      <c r="B265" s="5"/>
      <c r="C265" s="39"/>
      <c r="D265" s="39"/>
    </row>
    <row r="266" spans="1:4" s="40" customFormat="1" x14ac:dyDescent="0.25">
      <c r="A266" s="6"/>
      <c r="B266" s="5"/>
      <c r="C266" s="39"/>
      <c r="D266" s="39"/>
    </row>
    <row r="267" spans="1:4" s="40" customFormat="1" x14ac:dyDescent="0.25">
      <c r="A267" s="6"/>
      <c r="B267" s="5"/>
      <c r="C267" s="39"/>
      <c r="D267" s="39"/>
    </row>
    <row r="268" spans="1:4" s="40" customFormat="1" x14ac:dyDescent="0.25">
      <c r="A268" s="6"/>
      <c r="B268" s="5"/>
      <c r="C268" s="39"/>
      <c r="D268" s="39"/>
    </row>
    <row r="269" spans="1:4" s="40" customFormat="1" x14ac:dyDescent="0.25">
      <c r="A269" s="6"/>
      <c r="B269" s="5"/>
      <c r="C269" s="39"/>
      <c r="D269" s="39"/>
    </row>
    <row r="270" spans="1:4" s="40" customFormat="1" x14ac:dyDescent="0.25">
      <c r="A270" s="6"/>
      <c r="B270" s="5"/>
      <c r="C270" s="39"/>
      <c r="D270" s="39"/>
    </row>
    <row r="271" spans="1:4" s="40" customFormat="1" x14ac:dyDescent="0.25">
      <c r="A271" s="6"/>
      <c r="B271" s="5"/>
      <c r="C271" s="39"/>
      <c r="D271" s="39"/>
    </row>
    <row r="272" spans="1:4" s="40" customFormat="1" x14ac:dyDescent="0.25">
      <c r="A272" s="6"/>
      <c r="B272" s="5"/>
      <c r="C272" s="39"/>
      <c r="D272" s="39"/>
    </row>
    <row r="273" spans="1:4" s="40" customFormat="1" x14ac:dyDescent="0.25">
      <c r="A273" s="6"/>
      <c r="B273" s="5"/>
      <c r="C273" s="39"/>
      <c r="D273" s="39"/>
    </row>
    <row r="274" spans="1:4" s="40" customFormat="1" x14ac:dyDescent="0.25">
      <c r="A274" s="6"/>
      <c r="B274" s="5"/>
      <c r="C274" s="39"/>
      <c r="D274" s="39"/>
    </row>
    <row r="275" spans="1:4" s="40" customFormat="1" x14ac:dyDescent="0.25">
      <c r="A275" s="6"/>
      <c r="B275" s="5"/>
      <c r="C275" s="39"/>
      <c r="D275" s="39"/>
    </row>
    <row r="276" spans="1:4" s="40" customFormat="1" x14ac:dyDescent="0.25">
      <c r="A276" s="6"/>
      <c r="B276" s="5"/>
      <c r="C276" s="39"/>
      <c r="D276" s="39"/>
    </row>
    <row r="277" spans="1:4" s="40" customFormat="1" x14ac:dyDescent="0.25">
      <c r="A277" s="6"/>
      <c r="B277" s="5"/>
      <c r="C277" s="39"/>
      <c r="D277" s="39"/>
    </row>
    <row r="278" spans="1:4" s="40" customFormat="1" x14ac:dyDescent="0.25">
      <c r="A278" s="6"/>
      <c r="B278" s="5"/>
      <c r="C278" s="39"/>
      <c r="D278" s="39"/>
    </row>
    <row r="279" spans="1:4" s="40" customFormat="1" x14ac:dyDescent="0.25">
      <c r="A279" s="6"/>
      <c r="B279" s="5"/>
      <c r="C279" s="39"/>
      <c r="D279" s="39"/>
    </row>
    <row r="280" spans="1:4" s="40" customFormat="1" x14ac:dyDescent="0.25">
      <c r="A280" s="6"/>
      <c r="B280" s="5"/>
      <c r="C280" s="39"/>
      <c r="D280" s="39"/>
    </row>
    <row r="281" spans="1:4" s="40" customFormat="1" x14ac:dyDescent="0.25">
      <c r="A281" s="6"/>
      <c r="B281" s="5"/>
      <c r="C281" s="39"/>
      <c r="D281" s="39"/>
    </row>
    <row r="282" spans="1:4" s="40" customFormat="1" x14ac:dyDescent="0.25">
      <c r="A282" s="6"/>
      <c r="B282" s="5"/>
      <c r="C282" s="39"/>
      <c r="D282" s="39"/>
    </row>
    <row r="283" spans="1:4" s="40" customFormat="1" x14ac:dyDescent="0.25">
      <c r="A283" s="6"/>
      <c r="B283" s="5"/>
      <c r="C283" s="39"/>
      <c r="D283" s="39"/>
    </row>
    <row r="284" spans="1:4" s="40" customFormat="1" x14ac:dyDescent="0.25">
      <c r="A284" s="6"/>
      <c r="B284" s="5"/>
      <c r="C284" s="39"/>
      <c r="D284" s="39"/>
    </row>
    <row r="285" spans="1:4" s="40" customFormat="1" x14ac:dyDescent="0.25">
      <c r="A285" s="6"/>
      <c r="B285" s="5"/>
      <c r="C285" s="39"/>
      <c r="D285" s="39"/>
    </row>
    <row r="286" spans="1:4" s="40" customFormat="1" x14ac:dyDescent="0.25">
      <c r="A286" s="6"/>
      <c r="B286" s="5"/>
      <c r="C286" s="39"/>
      <c r="D286" s="39"/>
    </row>
    <row r="287" spans="1:4" s="40" customFormat="1" x14ac:dyDescent="0.25">
      <c r="A287" s="6"/>
      <c r="B287" s="5"/>
      <c r="C287" s="39"/>
      <c r="D287" s="39"/>
    </row>
    <row r="288" spans="1:4" s="40" customFormat="1" x14ac:dyDescent="0.25">
      <c r="A288" s="6"/>
      <c r="B288" s="5"/>
      <c r="C288" s="39"/>
      <c r="D288" s="39"/>
    </row>
    <row r="289" spans="1:4" s="40" customFormat="1" x14ac:dyDescent="0.25">
      <c r="A289" s="6"/>
      <c r="B289" s="5"/>
      <c r="C289" s="39"/>
      <c r="D289" s="39"/>
    </row>
    <row r="290" spans="1:4" s="40" customFormat="1" x14ac:dyDescent="0.25">
      <c r="A290" s="6"/>
      <c r="B290" s="5"/>
      <c r="C290" s="39"/>
      <c r="D290" s="39"/>
    </row>
    <row r="291" spans="1:4" s="40" customFormat="1" x14ac:dyDescent="0.25">
      <c r="A291" s="6"/>
      <c r="B291" s="5"/>
      <c r="C291" s="39"/>
      <c r="D291" s="39"/>
    </row>
    <row r="292" spans="1:4" s="40" customFormat="1" x14ac:dyDescent="0.25">
      <c r="A292" s="6"/>
      <c r="B292" s="5"/>
      <c r="C292" s="39"/>
      <c r="D292" s="39"/>
    </row>
    <row r="293" spans="1:4" s="40" customFormat="1" x14ac:dyDescent="0.25">
      <c r="A293" s="6"/>
      <c r="B293" s="5"/>
      <c r="C293" s="39"/>
      <c r="D293" s="39"/>
    </row>
    <row r="294" spans="1:4" s="40" customFormat="1" x14ac:dyDescent="0.25">
      <c r="A294" s="6"/>
      <c r="B294" s="5"/>
      <c r="C294" s="39"/>
      <c r="D294" s="39"/>
    </row>
    <row r="295" spans="1:4" s="40" customFormat="1" x14ac:dyDescent="0.25">
      <c r="A295" s="6"/>
      <c r="B295" s="5"/>
      <c r="C295" s="39"/>
      <c r="D295" s="39"/>
    </row>
    <row r="296" spans="1:4" s="40" customFormat="1" x14ac:dyDescent="0.25">
      <c r="A296" s="6"/>
      <c r="B296" s="5"/>
      <c r="C296" s="39"/>
      <c r="D296" s="39"/>
    </row>
    <row r="297" spans="1:4" s="40" customFormat="1" x14ac:dyDescent="0.25">
      <c r="A297" s="6"/>
      <c r="B297" s="5"/>
      <c r="C297" s="39"/>
      <c r="D297" s="39"/>
    </row>
    <row r="298" spans="1:4" s="40" customFormat="1" x14ac:dyDescent="0.25">
      <c r="A298" s="6"/>
      <c r="B298" s="5"/>
      <c r="C298" s="39"/>
      <c r="D298" s="39"/>
    </row>
    <row r="299" spans="1:4" s="40" customFormat="1" x14ac:dyDescent="0.25">
      <c r="A299" s="6"/>
      <c r="B299" s="5"/>
      <c r="C299" s="39"/>
      <c r="D299" s="39"/>
    </row>
    <row r="300" spans="1:4" s="40" customFormat="1" x14ac:dyDescent="0.25">
      <c r="A300" s="6"/>
      <c r="B300" s="5"/>
      <c r="C300" s="39"/>
      <c r="D300" s="39"/>
    </row>
    <row r="301" spans="1:4" s="40" customFormat="1" x14ac:dyDescent="0.25">
      <c r="A301" s="6"/>
      <c r="B301" s="5"/>
      <c r="C301" s="39"/>
      <c r="D301" s="39"/>
    </row>
    <row r="302" spans="1:4" s="40" customFormat="1" x14ac:dyDescent="0.25">
      <c r="A302" s="6"/>
      <c r="B302" s="5"/>
      <c r="C302" s="39"/>
      <c r="D302" s="39"/>
    </row>
    <row r="303" spans="1:4" s="40" customFormat="1" x14ac:dyDescent="0.25">
      <c r="A303" s="6"/>
      <c r="B303" s="5"/>
      <c r="C303" s="39"/>
      <c r="D303" s="39"/>
    </row>
    <row r="304" spans="1:4" s="40" customFormat="1" x14ac:dyDescent="0.25">
      <c r="A304" s="6"/>
      <c r="B304" s="5"/>
      <c r="C304" s="39"/>
      <c r="D304" s="39"/>
    </row>
    <row r="305" spans="1:4" s="40" customFormat="1" x14ac:dyDescent="0.25">
      <c r="A305" s="6"/>
      <c r="B305" s="5"/>
      <c r="C305" s="39"/>
      <c r="D305" s="39"/>
    </row>
    <row r="306" spans="1:4" s="40" customFormat="1" x14ac:dyDescent="0.25">
      <c r="A306" s="6"/>
      <c r="B306" s="5"/>
      <c r="C306" s="39"/>
      <c r="D306" s="39"/>
    </row>
    <row r="307" spans="1:4" s="40" customFormat="1" x14ac:dyDescent="0.25">
      <c r="A307" s="6"/>
      <c r="B307" s="5"/>
      <c r="C307" s="39"/>
      <c r="D307" s="39"/>
    </row>
    <row r="308" spans="1:4" s="40" customFormat="1" x14ac:dyDescent="0.25">
      <c r="A308" s="6"/>
      <c r="B308" s="5"/>
      <c r="C308" s="39"/>
      <c r="D308" s="39"/>
    </row>
    <row r="309" spans="1:4" s="40" customFormat="1" x14ac:dyDescent="0.25">
      <c r="A309" s="6"/>
      <c r="B309" s="5"/>
      <c r="C309" s="39"/>
      <c r="D309" s="39"/>
    </row>
    <row r="310" spans="1:4" s="40" customFormat="1" x14ac:dyDescent="0.25">
      <c r="A310" s="6"/>
      <c r="B310" s="5"/>
      <c r="C310" s="39"/>
      <c r="D310" s="39"/>
    </row>
    <row r="311" spans="1:4" s="40" customFormat="1" x14ac:dyDescent="0.25">
      <c r="A311" s="6"/>
      <c r="B311" s="5"/>
      <c r="C311" s="39"/>
      <c r="D311" s="39"/>
    </row>
    <row r="312" spans="1:4" s="40" customFormat="1" x14ac:dyDescent="0.25">
      <c r="A312" s="6"/>
      <c r="B312" s="5"/>
      <c r="C312" s="39"/>
      <c r="D312" s="39"/>
    </row>
    <row r="313" spans="1:4" s="40" customFormat="1" x14ac:dyDescent="0.25">
      <c r="A313" s="6"/>
      <c r="B313" s="5"/>
      <c r="C313" s="39"/>
      <c r="D313" s="39"/>
    </row>
    <row r="314" spans="1:4" s="40" customFormat="1" x14ac:dyDescent="0.25">
      <c r="A314" s="6"/>
      <c r="B314" s="5"/>
      <c r="C314" s="39"/>
      <c r="D314" s="39"/>
    </row>
    <row r="315" spans="1:4" s="40" customFormat="1" x14ac:dyDescent="0.25">
      <c r="A315" s="6"/>
      <c r="B315" s="5"/>
      <c r="C315" s="39"/>
      <c r="D315" s="39"/>
    </row>
    <row r="316" spans="1:4" s="40" customFormat="1" x14ac:dyDescent="0.25">
      <c r="A316" s="6"/>
      <c r="B316" s="5"/>
      <c r="C316" s="39"/>
      <c r="D316" s="39"/>
    </row>
    <row r="317" spans="1:4" s="40" customFormat="1" x14ac:dyDescent="0.25">
      <c r="A317" s="6"/>
      <c r="B317" s="5"/>
      <c r="C317" s="39"/>
      <c r="D317" s="39"/>
    </row>
    <row r="318" spans="1:4" s="40" customFormat="1" x14ac:dyDescent="0.25">
      <c r="A318" s="6"/>
      <c r="B318" s="5"/>
      <c r="C318" s="39"/>
      <c r="D318" s="39"/>
    </row>
    <row r="319" spans="1:4" s="40" customFormat="1" x14ac:dyDescent="0.25">
      <c r="A319" s="6"/>
      <c r="B319" s="5"/>
      <c r="C319" s="39"/>
      <c r="D319" s="39"/>
    </row>
    <row r="320" spans="1:4" s="40" customFormat="1" x14ac:dyDescent="0.25">
      <c r="A320" s="6"/>
      <c r="B320" s="5"/>
      <c r="C320" s="39"/>
      <c r="D320" s="39"/>
    </row>
    <row r="321" spans="1:4" s="40" customFormat="1" x14ac:dyDescent="0.25">
      <c r="A321" s="6"/>
      <c r="B321" s="5"/>
      <c r="C321" s="39"/>
      <c r="D321" s="39"/>
    </row>
    <row r="322" spans="1:4" s="40" customFormat="1" x14ac:dyDescent="0.25">
      <c r="A322" s="6"/>
      <c r="B322" s="5"/>
      <c r="C322" s="39"/>
      <c r="D322" s="39"/>
    </row>
    <row r="323" spans="1:4" s="40" customFormat="1" x14ac:dyDescent="0.25">
      <c r="A323" s="6"/>
      <c r="B323" s="5"/>
      <c r="C323" s="39"/>
      <c r="D323" s="39"/>
    </row>
    <row r="324" spans="1:4" s="40" customFormat="1" x14ac:dyDescent="0.25">
      <c r="A324" s="6"/>
      <c r="B324" s="5"/>
      <c r="C324" s="39"/>
      <c r="D324" s="39"/>
    </row>
    <row r="325" spans="1:4" s="40" customFormat="1" x14ac:dyDescent="0.25">
      <c r="A325" s="6"/>
      <c r="B325" s="5"/>
      <c r="C325" s="39"/>
      <c r="D325" s="39"/>
    </row>
    <row r="326" spans="1:4" s="40" customFormat="1" x14ac:dyDescent="0.25">
      <c r="A326" s="6"/>
      <c r="B326" s="5"/>
      <c r="C326" s="39"/>
      <c r="D326" s="39"/>
    </row>
    <row r="327" spans="1:4" s="40" customFormat="1" x14ac:dyDescent="0.25">
      <c r="A327" s="6"/>
      <c r="B327" s="5"/>
      <c r="C327" s="39"/>
      <c r="D327" s="39"/>
    </row>
    <row r="328" spans="1:4" s="40" customFormat="1" x14ac:dyDescent="0.25">
      <c r="A328" s="6"/>
      <c r="B328" s="5"/>
      <c r="C328" s="39"/>
      <c r="D328" s="39"/>
    </row>
    <row r="329" spans="1:4" s="40" customFormat="1" x14ac:dyDescent="0.25">
      <c r="A329" s="6"/>
      <c r="B329" s="5"/>
      <c r="C329" s="39"/>
      <c r="D329" s="39"/>
    </row>
    <row r="330" spans="1:4" s="40" customFormat="1" x14ac:dyDescent="0.25">
      <c r="A330" s="6"/>
      <c r="B330" s="5"/>
      <c r="C330" s="39"/>
      <c r="D330" s="39"/>
    </row>
    <row r="331" spans="1:4" s="40" customFormat="1" x14ac:dyDescent="0.25">
      <c r="A331" s="6"/>
      <c r="B331" s="5"/>
      <c r="C331" s="39"/>
      <c r="D331" s="39"/>
    </row>
    <row r="332" spans="1:4" s="40" customFormat="1" x14ac:dyDescent="0.25">
      <c r="A332" s="6"/>
      <c r="B332" s="5"/>
      <c r="C332" s="39"/>
      <c r="D332" s="39"/>
    </row>
    <row r="333" spans="1:4" s="40" customFormat="1" x14ac:dyDescent="0.25">
      <c r="A333" s="6"/>
      <c r="B333" s="5"/>
      <c r="C333" s="39"/>
      <c r="D333" s="39"/>
    </row>
    <row r="334" spans="1:4" s="40" customFormat="1" x14ac:dyDescent="0.25">
      <c r="A334" s="6"/>
      <c r="B334" s="5"/>
      <c r="C334" s="39"/>
      <c r="D334" s="39"/>
    </row>
    <row r="335" spans="1:4" s="40" customFormat="1" x14ac:dyDescent="0.25">
      <c r="A335" s="6"/>
      <c r="B335" s="5"/>
      <c r="C335" s="39"/>
      <c r="D335" s="39"/>
    </row>
    <row r="336" spans="1:4" s="40" customFormat="1" x14ac:dyDescent="0.25">
      <c r="A336" s="6"/>
      <c r="B336" s="5"/>
      <c r="C336" s="39"/>
      <c r="D336" s="39"/>
    </row>
    <row r="337" spans="1:4" s="40" customFormat="1" x14ac:dyDescent="0.25">
      <c r="A337" s="6"/>
      <c r="B337" s="5"/>
      <c r="C337" s="39"/>
      <c r="D337" s="39"/>
    </row>
    <row r="338" spans="1:4" s="40" customFormat="1" x14ac:dyDescent="0.25">
      <c r="A338" s="6"/>
      <c r="B338" s="5"/>
      <c r="C338" s="39"/>
      <c r="D338" s="39"/>
    </row>
    <row r="339" spans="1:4" s="40" customFormat="1" x14ac:dyDescent="0.25">
      <c r="A339" s="6"/>
      <c r="B339" s="5"/>
      <c r="C339" s="39"/>
      <c r="D339" s="39"/>
    </row>
    <row r="340" spans="1:4" s="40" customFormat="1" x14ac:dyDescent="0.25">
      <c r="A340" s="6"/>
      <c r="B340" s="5"/>
      <c r="C340" s="39"/>
      <c r="D340" s="39"/>
    </row>
    <row r="341" spans="1:4" s="40" customFormat="1" x14ac:dyDescent="0.25">
      <c r="A341" s="6"/>
      <c r="B341" s="5"/>
      <c r="C341" s="39"/>
      <c r="D341" s="39"/>
    </row>
    <row r="342" spans="1:4" s="40" customFormat="1" x14ac:dyDescent="0.25">
      <c r="A342" s="6"/>
      <c r="B342" s="5"/>
      <c r="C342" s="39"/>
      <c r="D342" s="39"/>
    </row>
    <row r="343" spans="1:4" s="40" customFormat="1" x14ac:dyDescent="0.25">
      <c r="A343" s="6"/>
      <c r="B343" s="5"/>
      <c r="C343" s="39"/>
      <c r="D343" s="39"/>
    </row>
    <row r="344" spans="1:4" s="40" customFormat="1" x14ac:dyDescent="0.25">
      <c r="A344" s="6"/>
      <c r="B344" s="5"/>
      <c r="C344" s="39"/>
      <c r="D344" s="39"/>
    </row>
    <row r="345" spans="1:4" s="40" customFormat="1" x14ac:dyDescent="0.25">
      <c r="A345" s="6"/>
      <c r="B345" s="5"/>
      <c r="C345" s="39"/>
      <c r="D345" s="39"/>
    </row>
    <row r="346" spans="1:4" s="40" customFormat="1" x14ac:dyDescent="0.25">
      <c r="A346" s="6"/>
      <c r="B346" s="5"/>
      <c r="C346" s="39"/>
      <c r="D346" s="39"/>
    </row>
    <row r="347" spans="1:4" s="40" customFormat="1" x14ac:dyDescent="0.25">
      <c r="A347" s="6"/>
      <c r="B347" s="5"/>
      <c r="C347" s="39"/>
      <c r="D347" s="39"/>
    </row>
    <row r="348" spans="1:4" s="40" customFormat="1" x14ac:dyDescent="0.25">
      <c r="A348" s="6"/>
      <c r="B348" s="5"/>
      <c r="C348" s="39"/>
      <c r="D348" s="39"/>
    </row>
    <row r="349" spans="1:4" s="40" customFormat="1" x14ac:dyDescent="0.25">
      <c r="A349" s="6"/>
      <c r="B349" s="5"/>
      <c r="C349" s="39"/>
      <c r="D349" s="39"/>
    </row>
    <row r="350" spans="1:4" s="40" customFormat="1" x14ac:dyDescent="0.25">
      <c r="A350" s="6"/>
      <c r="B350" s="5"/>
      <c r="C350" s="39"/>
      <c r="D350" s="39"/>
    </row>
    <row r="351" spans="1:4" s="40" customFormat="1" x14ac:dyDescent="0.25">
      <c r="A351" s="6"/>
      <c r="B351" s="5"/>
      <c r="C351" s="39"/>
      <c r="D351" s="39"/>
    </row>
    <row r="352" spans="1:4" s="40" customFormat="1" x14ac:dyDescent="0.25">
      <c r="A352" s="6"/>
      <c r="B352" s="5"/>
      <c r="C352" s="39"/>
      <c r="D352" s="39"/>
    </row>
    <row r="353" spans="1:4" s="40" customFormat="1" x14ac:dyDescent="0.25">
      <c r="A353" s="6"/>
      <c r="B353" s="5"/>
      <c r="C353" s="39"/>
      <c r="D353" s="39"/>
    </row>
    <row r="354" spans="1:4" s="40" customFormat="1" x14ac:dyDescent="0.25">
      <c r="A354" s="6"/>
      <c r="B354" s="5"/>
      <c r="C354" s="39"/>
      <c r="D354" s="39"/>
    </row>
    <row r="355" spans="1:4" s="40" customFormat="1" x14ac:dyDescent="0.25">
      <c r="A355" s="6"/>
      <c r="B355" s="5"/>
      <c r="C355" s="39"/>
      <c r="D355" s="39"/>
    </row>
    <row r="356" spans="1:4" s="40" customFormat="1" x14ac:dyDescent="0.25">
      <c r="A356" s="6"/>
      <c r="B356" s="5"/>
      <c r="C356" s="39"/>
      <c r="D356" s="39"/>
    </row>
    <row r="357" spans="1:4" s="40" customFormat="1" x14ac:dyDescent="0.25">
      <c r="A357" s="6"/>
      <c r="B357" s="5"/>
      <c r="C357" s="39"/>
      <c r="D357" s="39"/>
    </row>
    <row r="358" spans="1:4" s="40" customFormat="1" x14ac:dyDescent="0.25">
      <c r="A358" s="6"/>
      <c r="B358" s="5"/>
      <c r="C358" s="39"/>
      <c r="D358" s="39"/>
    </row>
    <row r="359" spans="1:4" s="40" customFormat="1" x14ac:dyDescent="0.25">
      <c r="A359" s="6"/>
      <c r="B359" s="5"/>
      <c r="C359" s="39"/>
      <c r="D359" s="39"/>
    </row>
    <row r="360" spans="1:4" s="40" customFormat="1" x14ac:dyDescent="0.25">
      <c r="A360" s="6"/>
      <c r="B360" s="5"/>
      <c r="C360" s="39"/>
      <c r="D360" s="39"/>
    </row>
    <row r="361" spans="1:4" s="40" customFormat="1" x14ac:dyDescent="0.25">
      <c r="A361" s="6"/>
      <c r="B361" s="5"/>
      <c r="C361" s="39"/>
      <c r="D361" s="39"/>
    </row>
    <row r="362" spans="1:4" s="40" customFormat="1" x14ac:dyDescent="0.25">
      <c r="A362" s="6"/>
      <c r="B362" s="5"/>
      <c r="C362" s="39"/>
      <c r="D362" s="39"/>
    </row>
    <row r="363" spans="1:4" s="40" customFormat="1" x14ac:dyDescent="0.25">
      <c r="A363" s="6"/>
      <c r="B363" s="5"/>
      <c r="C363" s="39"/>
      <c r="D363" s="39"/>
    </row>
    <row r="364" spans="1:4" s="40" customFormat="1" x14ac:dyDescent="0.25">
      <c r="A364" s="6"/>
      <c r="B364" s="5"/>
      <c r="C364" s="39"/>
      <c r="D364" s="39"/>
    </row>
    <row r="365" spans="1:4" s="40" customFormat="1" x14ac:dyDescent="0.25">
      <c r="A365" s="6"/>
      <c r="B365" s="5"/>
      <c r="C365" s="39"/>
      <c r="D365" s="39"/>
    </row>
    <row r="366" spans="1:4" s="40" customFormat="1" x14ac:dyDescent="0.25">
      <c r="A366" s="6"/>
      <c r="B366" s="5"/>
      <c r="C366" s="39"/>
      <c r="D366" s="39"/>
    </row>
    <row r="367" spans="1:4" s="40" customFormat="1" x14ac:dyDescent="0.25">
      <c r="A367" s="6"/>
      <c r="B367" s="5"/>
      <c r="C367" s="39"/>
      <c r="D367" s="39"/>
    </row>
    <row r="368" spans="1:4" s="40" customFormat="1" x14ac:dyDescent="0.25">
      <c r="A368" s="6"/>
      <c r="B368" s="5"/>
      <c r="C368" s="39"/>
      <c r="D368" s="39"/>
    </row>
    <row r="369" spans="1:4" s="40" customFormat="1" x14ac:dyDescent="0.25">
      <c r="A369" s="6"/>
      <c r="B369" s="5"/>
      <c r="C369" s="39"/>
      <c r="D369" s="39"/>
    </row>
    <row r="370" spans="1:4" s="40" customFormat="1" x14ac:dyDescent="0.25">
      <c r="A370" s="6"/>
      <c r="B370" s="5"/>
      <c r="C370" s="39"/>
      <c r="D370" s="39"/>
    </row>
    <row r="371" spans="1:4" s="40" customFormat="1" x14ac:dyDescent="0.25">
      <c r="A371" s="6"/>
      <c r="B371" s="5"/>
      <c r="C371" s="39"/>
      <c r="D371" s="39"/>
    </row>
    <row r="372" spans="1:4" s="40" customFormat="1" x14ac:dyDescent="0.25">
      <c r="A372" s="6"/>
      <c r="B372" s="5"/>
      <c r="C372" s="39"/>
      <c r="D372" s="39"/>
    </row>
    <row r="373" spans="1:4" s="40" customFormat="1" x14ac:dyDescent="0.25">
      <c r="A373" s="6"/>
      <c r="B373" s="5"/>
      <c r="C373" s="39"/>
      <c r="D373" s="39"/>
    </row>
    <row r="374" spans="1:4" s="40" customFormat="1" x14ac:dyDescent="0.25">
      <c r="A374" s="6"/>
      <c r="B374" s="5"/>
      <c r="C374" s="39"/>
      <c r="D374" s="39"/>
    </row>
    <row r="375" spans="1:4" s="40" customFormat="1" x14ac:dyDescent="0.25">
      <c r="A375" s="6"/>
      <c r="B375" s="5"/>
      <c r="C375" s="39"/>
      <c r="D375" s="39"/>
    </row>
    <row r="376" spans="1:4" s="40" customFormat="1" x14ac:dyDescent="0.25">
      <c r="A376" s="6"/>
      <c r="B376" s="5"/>
      <c r="C376" s="39"/>
      <c r="D376" s="39"/>
    </row>
    <row r="377" spans="1:4" s="40" customFormat="1" x14ac:dyDescent="0.25">
      <c r="A377" s="6"/>
      <c r="B377" s="5"/>
      <c r="C377" s="39"/>
      <c r="D377" s="39"/>
    </row>
    <row r="378" spans="1:4" s="40" customFormat="1" x14ac:dyDescent="0.25">
      <c r="A378" s="6"/>
      <c r="B378" s="5"/>
      <c r="C378" s="39"/>
      <c r="D378" s="39"/>
    </row>
    <row r="379" spans="1:4" s="40" customFormat="1" x14ac:dyDescent="0.25">
      <c r="A379" s="6"/>
      <c r="B379" s="5"/>
      <c r="C379" s="39"/>
      <c r="D379" s="39"/>
    </row>
    <row r="380" spans="1:4" s="40" customFormat="1" x14ac:dyDescent="0.25">
      <c r="A380" s="6"/>
      <c r="B380" s="5"/>
      <c r="C380" s="39"/>
      <c r="D380" s="39"/>
    </row>
    <row r="381" spans="1:4" s="40" customFormat="1" x14ac:dyDescent="0.25">
      <c r="A381" s="6"/>
      <c r="B381" s="5"/>
      <c r="C381" s="39"/>
      <c r="D381" s="39"/>
    </row>
    <row r="382" spans="1:4" s="40" customFormat="1" x14ac:dyDescent="0.25">
      <c r="A382" s="6"/>
      <c r="B382" s="5"/>
      <c r="C382" s="39"/>
      <c r="D382" s="39"/>
    </row>
    <row r="383" spans="1:4" s="40" customFormat="1" x14ac:dyDescent="0.25">
      <c r="A383" s="6"/>
      <c r="B383" s="5"/>
      <c r="C383" s="39"/>
      <c r="D383" s="39"/>
    </row>
    <row r="384" spans="1:4" s="40" customFormat="1" x14ac:dyDescent="0.25">
      <c r="A384" s="6"/>
      <c r="B384" s="5"/>
      <c r="C384" s="39"/>
      <c r="D384" s="39"/>
    </row>
    <row r="385" spans="1:4" s="40" customFormat="1" x14ac:dyDescent="0.25">
      <c r="A385" s="6"/>
      <c r="B385" s="5"/>
      <c r="C385" s="39"/>
      <c r="D385" s="39"/>
    </row>
    <row r="386" spans="1:4" s="40" customFormat="1" x14ac:dyDescent="0.25">
      <c r="A386" s="6"/>
      <c r="B386" s="5"/>
      <c r="C386" s="39"/>
      <c r="D386" s="39"/>
    </row>
    <row r="387" spans="1:4" s="40" customFormat="1" x14ac:dyDescent="0.25">
      <c r="A387" s="6"/>
      <c r="B387" s="5"/>
      <c r="C387" s="39"/>
      <c r="D387" s="39"/>
    </row>
    <row r="388" spans="1:4" s="40" customFormat="1" x14ac:dyDescent="0.25">
      <c r="A388" s="6"/>
      <c r="B388" s="5"/>
      <c r="C388" s="39"/>
      <c r="D388" s="39"/>
    </row>
    <row r="389" spans="1:4" s="40" customFormat="1" x14ac:dyDescent="0.25">
      <c r="A389" s="6"/>
      <c r="B389" s="5"/>
      <c r="C389" s="39"/>
      <c r="D389" s="39"/>
    </row>
    <row r="390" spans="1:4" s="40" customFormat="1" x14ac:dyDescent="0.25">
      <c r="A390" s="6"/>
      <c r="B390" s="5"/>
      <c r="C390" s="39"/>
      <c r="D390" s="39"/>
    </row>
    <row r="391" spans="1:4" s="40" customFormat="1" x14ac:dyDescent="0.25">
      <c r="A391" s="6"/>
      <c r="B391" s="5"/>
      <c r="C391" s="39"/>
      <c r="D391" s="39"/>
    </row>
    <row r="392" spans="1:4" s="40" customFormat="1" x14ac:dyDescent="0.25">
      <c r="A392" s="6"/>
      <c r="B392" s="5"/>
      <c r="C392" s="39"/>
      <c r="D392" s="39"/>
    </row>
    <row r="393" spans="1:4" s="40" customFormat="1" x14ac:dyDescent="0.25">
      <c r="A393" s="6"/>
      <c r="B393" s="5"/>
      <c r="C393" s="39"/>
      <c r="D393" s="39"/>
    </row>
    <row r="394" spans="1:4" s="40" customFormat="1" x14ac:dyDescent="0.25">
      <c r="A394" s="6"/>
      <c r="B394" s="5"/>
      <c r="C394" s="39"/>
      <c r="D394" s="39"/>
    </row>
    <row r="395" spans="1:4" s="40" customFormat="1" x14ac:dyDescent="0.25">
      <c r="A395" s="6"/>
      <c r="B395" s="5"/>
      <c r="C395" s="39"/>
      <c r="D395" s="39"/>
    </row>
    <row r="396" spans="1:4" s="40" customFormat="1" x14ac:dyDescent="0.25">
      <c r="A396" s="6"/>
      <c r="B396" s="5"/>
      <c r="C396" s="39"/>
      <c r="D396" s="39"/>
    </row>
    <row r="397" spans="1:4" s="40" customFormat="1" x14ac:dyDescent="0.25">
      <c r="A397" s="6"/>
      <c r="B397" s="5"/>
      <c r="C397" s="39"/>
      <c r="D397" s="39"/>
    </row>
    <row r="398" spans="1:4" s="40" customFormat="1" x14ac:dyDescent="0.25">
      <c r="A398" s="6"/>
      <c r="B398" s="5"/>
      <c r="C398" s="39"/>
      <c r="D398" s="39"/>
    </row>
    <row r="399" spans="1:4" s="40" customFormat="1" x14ac:dyDescent="0.25">
      <c r="A399" s="6"/>
      <c r="B399" s="5"/>
      <c r="C399" s="39"/>
      <c r="D399" s="39"/>
    </row>
    <row r="400" spans="1:4" s="40" customFormat="1" x14ac:dyDescent="0.25">
      <c r="A400" s="6"/>
      <c r="B400" s="5"/>
      <c r="C400" s="39"/>
      <c r="D400" s="39"/>
    </row>
    <row r="401" spans="1:4" s="40" customFormat="1" x14ac:dyDescent="0.25">
      <c r="A401" s="6"/>
      <c r="B401" s="5"/>
      <c r="C401" s="39"/>
      <c r="D401" s="39"/>
    </row>
    <row r="402" spans="1:4" s="40" customFormat="1" x14ac:dyDescent="0.25">
      <c r="A402" s="6"/>
      <c r="B402" s="5"/>
      <c r="C402" s="39"/>
      <c r="D402" s="39"/>
    </row>
    <row r="403" spans="1:4" s="40" customFormat="1" x14ac:dyDescent="0.25">
      <c r="A403" s="6"/>
      <c r="B403" s="5"/>
      <c r="C403" s="39"/>
      <c r="D403" s="39"/>
    </row>
    <row r="404" spans="1:4" s="40" customFormat="1" x14ac:dyDescent="0.25">
      <c r="A404" s="6"/>
      <c r="B404" s="5"/>
      <c r="C404" s="39"/>
      <c r="D404" s="39"/>
    </row>
    <row r="405" spans="1:4" s="40" customFormat="1" x14ac:dyDescent="0.25">
      <c r="A405" s="6"/>
      <c r="B405" s="5"/>
      <c r="C405" s="39"/>
      <c r="D405" s="39"/>
    </row>
    <row r="406" spans="1:4" s="40" customFormat="1" x14ac:dyDescent="0.25">
      <c r="A406" s="6"/>
      <c r="B406" s="5"/>
      <c r="C406" s="39"/>
      <c r="D406" s="39"/>
    </row>
    <row r="407" spans="1:4" s="40" customFormat="1" x14ac:dyDescent="0.25">
      <c r="A407" s="6"/>
      <c r="B407" s="5"/>
      <c r="C407" s="39"/>
      <c r="D407" s="39"/>
    </row>
    <row r="408" spans="1:4" s="40" customFormat="1" x14ac:dyDescent="0.25">
      <c r="A408" s="6"/>
      <c r="B408" s="5"/>
      <c r="C408" s="39"/>
      <c r="D408" s="39"/>
    </row>
    <row r="409" spans="1:4" s="40" customFormat="1" x14ac:dyDescent="0.25">
      <c r="A409" s="6"/>
      <c r="B409" s="5"/>
      <c r="C409" s="39"/>
      <c r="D409" s="39"/>
    </row>
    <row r="410" spans="1:4" s="40" customFormat="1" x14ac:dyDescent="0.25">
      <c r="A410" s="6"/>
      <c r="B410" s="5"/>
      <c r="C410" s="39"/>
      <c r="D410" s="39"/>
    </row>
    <row r="411" spans="1:4" s="40" customFormat="1" x14ac:dyDescent="0.25">
      <c r="A411" s="6"/>
      <c r="B411" s="5"/>
      <c r="C411" s="39"/>
      <c r="D411" s="39"/>
    </row>
    <row r="412" spans="1:4" s="40" customFormat="1" x14ac:dyDescent="0.25">
      <c r="A412" s="6"/>
      <c r="B412" s="5"/>
      <c r="C412" s="39"/>
      <c r="D412" s="39"/>
    </row>
    <row r="413" spans="1:4" s="40" customFormat="1" x14ac:dyDescent="0.25">
      <c r="A413" s="6"/>
      <c r="B413" s="5"/>
      <c r="C413" s="39"/>
      <c r="D413" s="39"/>
    </row>
    <row r="414" spans="1:4" s="40" customFormat="1" x14ac:dyDescent="0.25">
      <c r="A414" s="6"/>
      <c r="B414" s="5"/>
      <c r="C414" s="39"/>
      <c r="D414" s="39"/>
    </row>
    <row r="415" spans="1:4" s="40" customFormat="1" x14ac:dyDescent="0.25">
      <c r="A415" s="6"/>
      <c r="B415" s="5"/>
      <c r="C415" s="39"/>
      <c r="D415" s="39"/>
    </row>
    <row r="416" spans="1:4" s="40" customFormat="1" x14ac:dyDescent="0.25">
      <c r="A416" s="6"/>
      <c r="B416" s="5"/>
      <c r="C416" s="39"/>
      <c r="D416" s="39"/>
    </row>
    <row r="417" spans="1:4" s="40" customFormat="1" x14ac:dyDescent="0.25">
      <c r="A417" s="6"/>
      <c r="B417" s="5"/>
      <c r="C417" s="39"/>
      <c r="D417" s="39"/>
    </row>
    <row r="418" spans="1:4" s="40" customFormat="1" x14ac:dyDescent="0.25">
      <c r="A418" s="6"/>
      <c r="B418" s="5"/>
      <c r="C418" s="39"/>
      <c r="D418" s="39"/>
    </row>
    <row r="419" spans="1:4" s="40" customFormat="1" x14ac:dyDescent="0.25">
      <c r="A419" s="6"/>
      <c r="B419" s="5"/>
      <c r="C419" s="39"/>
      <c r="D419" s="39"/>
    </row>
    <row r="420" spans="1:4" s="40" customFormat="1" x14ac:dyDescent="0.25">
      <c r="A420" s="6"/>
      <c r="B420" s="5"/>
      <c r="C420" s="39"/>
      <c r="D420" s="39"/>
    </row>
    <row r="421" spans="1:4" s="40" customFormat="1" x14ac:dyDescent="0.25">
      <c r="A421" s="6"/>
      <c r="B421" s="5"/>
      <c r="C421" s="39"/>
      <c r="D421" s="39"/>
    </row>
    <row r="422" spans="1:4" s="40" customFormat="1" x14ac:dyDescent="0.25">
      <c r="A422" s="6"/>
      <c r="B422" s="5"/>
      <c r="C422" s="39"/>
      <c r="D422" s="39"/>
    </row>
    <row r="423" spans="1:4" s="40" customFormat="1" x14ac:dyDescent="0.25">
      <c r="A423" s="6"/>
      <c r="B423" s="5"/>
      <c r="C423" s="39"/>
      <c r="D423" s="39"/>
    </row>
    <row r="424" spans="1:4" s="40" customFormat="1" x14ac:dyDescent="0.25">
      <c r="A424" s="6"/>
      <c r="B424" s="5"/>
      <c r="C424" s="39"/>
      <c r="D424" s="39"/>
    </row>
    <row r="425" spans="1:4" s="40" customFormat="1" x14ac:dyDescent="0.25">
      <c r="A425" s="6"/>
      <c r="B425" s="5"/>
      <c r="C425" s="39"/>
      <c r="D425" s="39"/>
    </row>
    <row r="426" spans="1:4" s="40" customFormat="1" x14ac:dyDescent="0.25">
      <c r="A426" s="6"/>
      <c r="B426" s="5"/>
      <c r="C426" s="39"/>
      <c r="D426" s="39"/>
    </row>
    <row r="427" spans="1:4" s="40" customFormat="1" x14ac:dyDescent="0.25">
      <c r="A427" s="6"/>
      <c r="B427" s="5"/>
      <c r="C427" s="39"/>
      <c r="D427" s="39"/>
    </row>
    <row r="428" spans="1:4" s="40" customFormat="1" x14ac:dyDescent="0.25">
      <c r="A428" s="6"/>
      <c r="B428" s="5"/>
      <c r="C428" s="39"/>
      <c r="D428" s="39"/>
    </row>
    <row r="429" spans="1:4" s="40" customFormat="1" x14ac:dyDescent="0.25">
      <c r="A429" s="6"/>
      <c r="B429" s="5"/>
      <c r="C429" s="39"/>
      <c r="D429" s="39"/>
    </row>
    <row r="430" spans="1:4" s="40" customFormat="1" x14ac:dyDescent="0.25">
      <c r="A430" s="6"/>
      <c r="B430" s="5"/>
      <c r="C430" s="39"/>
      <c r="D430" s="39"/>
    </row>
    <row r="431" spans="1:4" s="40" customFormat="1" x14ac:dyDescent="0.25">
      <c r="A431" s="6"/>
      <c r="B431" s="5"/>
      <c r="C431" s="39"/>
      <c r="D431" s="39"/>
    </row>
    <row r="432" spans="1:4" s="40" customFormat="1" x14ac:dyDescent="0.25">
      <c r="A432" s="6"/>
      <c r="B432" s="5"/>
      <c r="C432" s="39"/>
      <c r="D432" s="39"/>
    </row>
    <row r="433" spans="1:4" s="40" customFormat="1" x14ac:dyDescent="0.25">
      <c r="A433" s="6"/>
      <c r="B433" s="5"/>
      <c r="C433" s="39"/>
      <c r="D433" s="39"/>
    </row>
    <row r="434" spans="1:4" s="40" customFormat="1" x14ac:dyDescent="0.25">
      <c r="A434" s="6"/>
      <c r="B434" s="5"/>
      <c r="C434" s="39"/>
      <c r="D434" s="39"/>
    </row>
    <row r="435" spans="1:4" s="40" customFormat="1" x14ac:dyDescent="0.25">
      <c r="A435" s="6"/>
      <c r="B435" s="5"/>
      <c r="C435" s="39"/>
      <c r="D435" s="39"/>
    </row>
    <row r="436" spans="1:4" s="40" customFormat="1" x14ac:dyDescent="0.25">
      <c r="A436" s="6"/>
      <c r="B436" s="5"/>
      <c r="C436" s="39"/>
      <c r="D436" s="39"/>
    </row>
    <row r="437" spans="1:4" s="40" customFormat="1" x14ac:dyDescent="0.25">
      <c r="A437" s="6"/>
      <c r="B437" s="5"/>
      <c r="C437" s="39"/>
      <c r="D437" s="39"/>
    </row>
    <row r="438" spans="1:4" s="40" customFormat="1" x14ac:dyDescent="0.25">
      <c r="A438" s="6"/>
      <c r="B438" s="5"/>
      <c r="C438" s="39"/>
      <c r="D438" s="39"/>
    </row>
    <row r="439" spans="1:4" s="40" customFormat="1" x14ac:dyDescent="0.25">
      <c r="A439" s="6"/>
      <c r="B439" s="5"/>
      <c r="C439" s="39"/>
      <c r="D439" s="39"/>
    </row>
    <row r="440" spans="1:4" s="40" customFormat="1" x14ac:dyDescent="0.25">
      <c r="A440" s="6"/>
      <c r="B440" s="5"/>
      <c r="C440" s="39"/>
      <c r="D440" s="39"/>
    </row>
    <row r="441" spans="1:4" s="40" customFormat="1" x14ac:dyDescent="0.25">
      <c r="A441" s="6"/>
      <c r="B441" s="5"/>
      <c r="C441" s="39"/>
      <c r="D441" s="39"/>
    </row>
    <row r="442" spans="1:4" s="40" customFormat="1" x14ac:dyDescent="0.25">
      <c r="A442" s="6"/>
      <c r="B442" s="5"/>
      <c r="C442" s="39"/>
      <c r="D442" s="39"/>
    </row>
    <row r="443" spans="1:4" s="40" customFormat="1" x14ac:dyDescent="0.25">
      <c r="A443" s="6"/>
      <c r="B443" s="5"/>
      <c r="C443" s="39"/>
      <c r="D443" s="39"/>
    </row>
    <row r="444" spans="1:4" s="40" customFormat="1" x14ac:dyDescent="0.25">
      <c r="A444" s="6"/>
      <c r="B444" s="5"/>
      <c r="C444" s="39"/>
      <c r="D444" s="39"/>
    </row>
    <row r="445" spans="1:4" s="40" customFormat="1" x14ac:dyDescent="0.25">
      <c r="A445" s="6"/>
      <c r="B445" s="5"/>
      <c r="C445" s="39"/>
      <c r="D445" s="39"/>
    </row>
    <row r="446" spans="1:4" s="40" customFormat="1" x14ac:dyDescent="0.25">
      <c r="A446" s="6"/>
      <c r="B446" s="5"/>
      <c r="C446" s="39"/>
      <c r="D446" s="39"/>
    </row>
    <row r="447" spans="1:4" s="40" customFormat="1" x14ac:dyDescent="0.25">
      <c r="A447" s="6"/>
      <c r="B447" s="5"/>
      <c r="C447" s="39"/>
      <c r="D447" s="39"/>
    </row>
    <row r="448" spans="1:4" s="40" customFormat="1" x14ac:dyDescent="0.25">
      <c r="A448" s="6"/>
      <c r="B448" s="5"/>
      <c r="C448" s="39"/>
      <c r="D448" s="39"/>
    </row>
    <row r="449" spans="1:256" s="40" customFormat="1" x14ac:dyDescent="0.25">
      <c r="A449" s="6"/>
      <c r="B449" s="5"/>
      <c r="C449" s="39"/>
      <c r="D449" s="39"/>
    </row>
    <row r="450" spans="1:256" s="40" customFormat="1" x14ac:dyDescent="0.25">
      <c r="A450" s="6"/>
      <c r="B450" s="5"/>
      <c r="C450" s="39"/>
      <c r="D450" s="39"/>
    </row>
    <row r="451" spans="1:256" s="40" customFormat="1" x14ac:dyDescent="0.25">
      <c r="A451" s="6"/>
      <c r="B451" s="5"/>
      <c r="C451" s="39"/>
      <c r="D451" s="39"/>
    </row>
    <row r="452" spans="1:256" s="40" customFormat="1" x14ac:dyDescent="0.25">
      <c r="A452" s="6"/>
      <c r="B452" s="5"/>
      <c r="C452" s="39"/>
      <c r="D452" s="39"/>
    </row>
    <row r="453" spans="1:256" s="40" customFormat="1" x14ac:dyDescent="0.25">
      <c r="A453" s="6"/>
      <c r="B453" s="5"/>
      <c r="C453" s="39"/>
      <c r="D453" s="39"/>
    </row>
    <row r="454" spans="1:256" s="40" customFormat="1" x14ac:dyDescent="0.25">
      <c r="A454" s="6"/>
      <c r="B454" s="5"/>
      <c r="C454" s="39"/>
      <c r="D454" s="39"/>
    </row>
    <row r="455" spans="1:256" s="40" customFormat="1" x14ac:dyDescent="0.25">
      <c r="A455" s="6"/>
      <c r="B455" s="5"/>
      <c r="C455" s="39"/>
      <c r="D455" s="39"/>
    </row>
    <row r="456" spans="1:256" s="40" customFormat="1" x14ac:dyDescent="0.25">
      <c r="A456" s="6"/>
      <c r="B456" s="5"/>
      <c r="C456" s="39"/>
      <c r="D456" s="39"/>
    </row>
    <row r="457" spans="1:256" s="40" customFormat="1" x14ac:dyDescent="0.25">
      <c r="A457" s="6"/>
      <c r="B457" s="5"/>
      <c r="C457" s="39"/>
      <c r="D457" s="39"/>
    </row>
    <row r="458" spans="1:256" s="40" customFormat="1" x14ac:dyDescent="0.25">
      <c r="A458" s="6"/>
      <c r="B458" s="5"/>
      <c r="C458" s="39"/>
      <c r="D458" s="39"/>
    </row>
    <row r="459" spans="1:256" s="40" customFormat="1" x14ac:dyDescent="0.25">
      <c r="A459" s="6"/>
      <c r="B459" s="5"/>
      <c r="C459" s="39"/>
      <c r="D459" s="39"/>
    </row>
    <row r="460" spans="1:256" s="40" customFormat="1" x14ac:dyDescent="0.25">
      <c r="A460" s="6"/>
      <c r="B460" s="5"/>
      <c r="C460" s="39"/>
      <c r="D460" s="39"/>
    </row>
    <row r="461" spans="1:256" s="40" customFormat="1" x14ac:dyDescent="0.25">
      <c r="A461" s="6"/>
      <c r="B461" s="5"/>
      <c r="C461" s="39"/>
      <c r="D461" s="39"/>
    </row>
    <row r="462" spans="1:256" s="40" customFormat="1" x14ac:dyDescent="0.25">
      <c r="A462" s="6"/>
      <c r="B462" s="5"/>
      <c r="C462" s="41"/>
      <c r="D462" s="41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  <c r="HP462" s="5"/>
      <c r="HQ462" s="5"/>
      <c r="HR462" s="5"/>
      <c r="HS462" s="5"/>
      <c r="HT462" s="5"/>
      <c r="HU462" s="5"/>
      <c r="HV462" s="5"/>
      <c r="HW462" s="5"/>
      <c r="HX462" s="5"/>
      <c r="HY462" s="5"/>
      <c r="HZ462" s="5"/>
      <c r="IA462" s="5"/>
      <c r="IB462" s="5"/>
      <c r="IC462" s="5"/>
      <c r="ID462" s="5"/>
      <c r="IE462" s="5"/>
      <c r="IF462" s="5"/>
      <c r="IG462" s="5"/>
      <c r="IH462" s="5"/>
      <c r="II462" s="5"/>
      <c r="IJ462" s="5"/>
      <c r="IK462" s="5"/>
      <c r="IL462" s="5"/>
      <c r="IM462" s="5"/>
      <c r="IN462" s="5"/>
      <c r="IO462" s="5"/>
      <c r="IP462" s="5"/>
      <c r="IQ462" s="5"/>
      <c r="IR462" s="5"/>
      <c r="IS462" s="5"/>
      <c r="IT462" s="5"/>
      <c r="IU462" s="5"/>
      <c r="IV462" s="5"/>
    </row>
    <row r="463" spans="1:256" s="40" customFormat="1" x14ac:dyDescent="0.25">
      <c r="A463" s="6"/>
      <c r="B463" s="5"/>
      <c r="C463" s="41"/>
      <c r="D463" s="41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  <c r="HP463" s="5"/>
      <c r="HQ463" s="5"/>
      <c r="HR463" s="5"/>
      <c r="HS463" s="5"/>
      <c r="HT463" s="5"/>
      <c r="HU463" s="5"/>
      <c r="HV463" s="5"/>
      <c r="HW463" s="5"/>
      <c r="HX463" s="5"/>
      <c r="HY463" s="5"/>
      <c r="HZ463" s="5"/>
      <c r="IA463" s="5"/>
      <c r="IB463" s="5"/>
      <c r="IC463" s="5"/>
      <c r="ID463" s="5"/>
      <c r="IE463" s="5"/>
      <c r="IF463" s="5"/>
      <c r="IG463" s="5"/>
      <c r="IH463" s="5"/>
      <c r="II463" s="5"/>
      <c r="IJ463" s="5"/>
      <c r="IK463" s="5"/>
      <c r="IL463" s="5"/>
      <c r="IM463" s="5"/>
      <c r="IN463" s="5"/>
      <c r="IO463" s="5"/>
      <c r="IP463" s="5"/>
      <c r="IQ463" s="5"/>
      <c r="IR463" s="5"/>
      <c r="IS463" s="5"/>
      <c r="IT463" s="5"/>
      <c r="IU463" s="5"/>
      <c r="IV463" s="5"/>
    </row>
    <row r="464" spans="1:256" s="40" customFormat="1" x14ac:dyDescent="0.25">
      <c r="A464" s="6"/>
      <c r="B464" s="5"/>
      <c r="C464" s="41"/>
      <c r="D464" s="41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  <c r="HP464" s="5"/>
      <c r="HQ464" s="5"/>
      <c r="HR464" s="5"/>
      <c r="HS464" s="5"/>
      <c r="HT464" s="5"/>
      <c r="HU464" s="5"/>
      <c r="HV464" s="5"/>
      <c r="HW464" s="5"/>
      <c r="HX464" s="5"/>
      <c r="HY464" s="5"/>
      <c r="HZ464" s="5"/>
      <c r="IA464" s="5"/>
      <c r="IB464" s="5"/>
      <c r="IC464" s="5"/>
      <c r="ID464" s="5"/>
      <c r="IE464" s="5"/>
      <c r="IF464" s="5"/>
      <c r="IG464" s="5"/>
      <c r="IH464" s="5"/>
      <c r="II464" s="5"/>
      <c r="IJ464" s="5"/>
      <c r="IK464" s="5"/>
      <c r="IL464" s="5"/>
      <c r="IM464" s="5"/>
      <c r="IN464" s="5"/>
      <c r="IO464" s="5"/>
      <c r="IP464" s="5"/>
      <c r="IQ464" s="5"/>
      <c r="IR464" s="5"/>
      <c r="IS464" s="5"/>
      <c r="IT464" s="5"/>
      <c r="IU464" s="5"/>
      <c r="IV464" s="5"/>
    </row>
    <row r="465" spans="1:256" s="40" customFormat="1" x14ac:dyDescent="0.25">
      <c r="A465" s="6"/>
      <c r="B465" s="5"/>
      <c r="C465" s="41"/>
      <c r="D465" s="41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  <c r="HR465" s="5"/>
      <c r="HS465" s="5"/>
      <c r="HT465" s="5"/>
      <c r="HU465" s="5"/>
      <c r="HV465" s="5"/>
      <c r="HW465" s="5"/>
      <c r="HX465" s="5"/>
      <c r="HY465" s="5"/>
      <c r="HZ465" s="5"/>
      <c r="IA465" s="5"/>
      <c r="IB465" s="5"/>
      <c r="IC465" s="5"/>
      <c r="ID465" s="5"/>
      <c r="IE465" s="5"/>
      <c r="IF465" s="5"/>
      <c r="IG465" s="5"/>
      <c r="IH465" s="5"/>
      <c r="II465" s="5"/>
      <c r="IJ465" s="5"/>
      <c r="IK465" s="5"/>
      <c r="IL465" s="5"/>
      <c r="IM465" s="5"/>
      <c r="IN465" s="5"/>
      <c r="IO465" s="5"/>
      <c r="IP465" s="5"/>
      <c r="IQ465" s="5"/>
      <c r="IR465" s="5"/>
      <c r="IS465" s="5"/>
      <c r="IT465" s="5"/>
      <c r="IU465" s="5"/>
      <c r="IV465" s="5"/>
    </row>
    <row r="466" spans="1:256" s="40" customFormat="1" x14ac:dyDescent="0.25">
      <c r="A466" s="6"/>
      <c r="B466" s="5"/>
      <c r="C466" s="41"/>
      <c r="D466" s="41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  <c r="HP466" s="5"/>
      <c r="HQ466" s="5"/>
      <c r="HR466" s="5"/>
      <c r="HS466" s="5"/>
      <c r="HT466" s="5"/>
      <c r="HU466" s="5"/>
      <c r="HV466" s="5"/>
      <c r="HW466" s="5"/>
      <c r="HX466" s="5"/>
      <c r="HY466" s="5"/>
      <c r="HZ466" s="5"/>
      <c r="IA466" s="5"/>
      <c r="IB466" s="5"/>
      <c r="IC466" s="5"/>
      <c r="ID466" s="5"/>
      <c r="IE466" s="5"/>
      <c r="IF466" s="5"/>
      <c r="IG466" s="5"/>
      <c r="IH466" s="5"/>
      <c r="II466" s="5"/>
      <c r="IJ466" s="5"/>
      <c r="IK466" s="5"/>
      <c r="IL466" s="5"/>
      <c r="IM466" s="5"/>
      <c r="IN466" s="5"/>
      <c r="IO466" s="5"/>
      <c r="IP466" s="5"/>
      <c r="IQ466" s="5"/>
      <c r="IR466" s="5"/>
      <c r="IS466" s="5"/>
      <c r="IT466" s="5"/>
      <c r="IU466" s="5"/>
      <c r="IV466" s="5"/>
    </row>
    <row r="467" spans="1:256" s="40" customFormat="1" x14ac:dyDescent="0.25">
      <c r="A467" s="6"/>
      <c r="B467" s="5"/>
      <c r="C467" s="41"/>
      <c r="D467" s="41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  <c r="II467" s="5"/>
      <c r="IJ467" s="5"/>
      <c r="IK467" s="5"/>
      <c r="IL467" s="5"/>
      <c r="IM467" s="5"/>
      <c r="IN467" s="5"/>
      <c r="IO467" s="5"/>
      <c r="IP467" s="5"/>
      <c r="IQ467" s="5"/>
      <c r="IR467" s="5"/>
      <c r="IS467" s="5"/>
      <c r="IT467" s="5"/>
      <c r="IU467" s="5"/>
      <c r="IV467" s="5"/>
    </row>
    <row r="468" spans="1:256" s="40" customFormat="1" x14ac:dyDescent="0.25">
      <c r="A468" s="6"/>
      <c r="B468" s="5"/>
      <c r="C468" s="41"/>
      <c r="D468" s="41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  <c r="HW468" s="5"/>
      <c r="HX468" s="5"/>
      <c r="HY468" s="5"/>
      <c r="HZ468" s="5"/>
      <c r="IA468" s="5"/>
      <c r="IB468" s="5"/>
      <c r="IC468" s="5"/>
      <c r="ID468" s="5"/>
      <c r="IE468" s="5"/>
      <c r="IF468" s="5"/>
      <c r="IG468" s="5"/>
      <c r="IH468" s="5"/>
      <c r="II468" s="5"/>
      <c r="IJ468" s="5"/>
      <c r="IK468" s="5"/>
      <c r="IL468" s="5"/>
      <c r="IM468" s="5"/>
      <c r="IN468" s="5"/>
      <c r="IO468" s="5"/>
      <c r="IP468" s="5"/>
      <c r="IQ468" s="5"/>
      <c r="IR468" s="5"/>
      <c r="IS468" s="5"/>
      <c r="IT468" s="5"/>
      <c r="IU468" s="5"/>
      <c r="IV468" s="5"/>
    </row>
  </sheetData>
  <mergeCells count="4">
    <mergeCell ref="A1:C1"/>
    <mergeCell ref="A2:C2"/>
    <mergeCell ref="B3:C3"/>
    <mergeCell ref="A5:C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2"/>
  <sheetViews>
    <sheetView tabSelected="1" topLeftCell="A49" workbookViewId="0">
      <selection activeCell="M60" sqref="M60"/>
    </sheetView>
  </sheetViews>
  <sheetFormatPr defaultRowHeight="12.75" x14ac:dyDescent="0.2"/>
  <cols>
    <col min="1" max="1" width="40.85546875" style="139" customWidth="1"/>
    <col min="2" max="2" width="4.85546875" style="387" customWidth="1"/>
    <col min="3" max="4" width="5.28515625" style="228" customWidth="1"/>
    <col min="5" max="5" width="13" style="228" customWidth="1"/>
    <col min="6" max="6" width="4.7109375" style="228" customWidth="1"/>
    <col min="7" max="7" width="15.42578125" style="388" customWidth="1"/>
    <col min="8" max="8" width="11.85546875" style="388" customWidth="1"/>
    <col min="9" max="256" width="9.140625" style="261"/>
    <col min="257" max="257" width="40.85546875" style="261" customWidth="1"/>
    <col min="258" max="258" width="4.85546875" style="261" customWidth="1"/>
    <col min="259" max="260" width="5.28515625" style="261" customWidth="1"/>
    <col min="261" max="261" width="13" style="261" customWidth="1"/>
    <col min="262" max="262" width="4.7109375" style="261" customWidth="1"/>
    <col min="263" max="263" width="12.28515625" style="261" customWidth="1"/>
    <col min="264" max="264" width="11.85546875" style="261" customWidth="1"/>
    <col min="265" max="512" width="9.140625" style="261"/>
    <col min="513" max="513" width="40.85546875" style="261" customWidth="1"/>
    <col min="514" max="514" width="4.85546875" style="261" customWidth="1"/>
    <col min="515" max="516" width="5.28515625" style="261" customWidth="1"/>
    <col min="517" max="517" width="13" style="261" customWidth="1"/>
    <col min="518" max="518" width="4.7109375" style="261" customWidth="1"/>
    <col min="519" max="519" width="12.28515625" style="261" customWidth="1"/>
    <col min="520" max="520" width="11.85546875" style="261" customWidth="1"/>
    <col min="521" max="768" width="9.140625" style="261"/>
    <col min="769" max="769" width="40.85546875" style="261" customWidth="1"/>
    <col min="770" max="770" width="4.85546875" style="261" customWidth="1"/>
    <col min="771" max="772" width="5.28515625" style="261" customWidth="1"/>
    <col min="773" max="773" width="13" style="261" customWidth="1"/>
    <col min="774" max="774" width="4.7109375" style="261" customWidth="1"/>
    <col min="775" max="775" width="12.28515625" style="261" customWidth="1"/>
    <col min="776" max="776" width="11.85546875" style="261" customWidth="1"/>
    <col min="777" max="1024" width="9.140625" style="261"/>
    <col min="1025" max="1025" width="40.85546875" style="261" customWidth="1"/>
    <col min="1026" max="1026" width="4.85546875" style="261" customWidth="1"/>
    <col min="1027" max="1028" width="5.28515625" style="261" customWidth="1"/>
    <col min="1029" max="1029" width="13" style="261" customWidth="1"/>
    <col min="1030" max="1030" width="4.7109375" style="261" customWidth="1"/>
    <col min="1031" max="1031" width="12.28515625" style="261" customWidth="1"/>
    <col min="1032" max="1032" width="11.85546875" style="261" customWidth="1"/>
    <col min="1033" max="1280" width="9.140625" style="261"/>
    <col min="1281" max="1281" width="40.85546875" style="261" customWidth="1"/>
    <col min="1282" max="1282" width="4.85546875" style="261" customWidth="1"/>
    <col min="1283" max="1284" width="5.28515625" style="261" customWidth="1"/>
    <col min="1285" max="1285" width="13" style="261" customWidth="1"/>
    <col min="1286" max="1286" width="4.7109375" style="261" customWidth="1"/>
    <col min="1287" max="1287" width="12.28515625" style="261" customWidth="1"/>
    <col min="1288" max="1288" width="11.85546875" style="261" customWidth="1"/>
    <col min="1289" max="1536" width="9.140625" style="261"/>
    <col min="1537" max="1537" width="40.85546875" style="261" customWidth="1"/>
    <col min="1538" max="1538" width="4.85546875" style="261" customWidth="1"/>
    <col min="1539" max="1540" width="5.28515625" style="261" customWidth="1"/>
    <col min="1541" max="1541" width="13" style="261" customWidth="1"/>
    <col min="1542" max="1542" width="4.7109375" style="261" customWidth="1"/>
    <col min="1543" max="1543" width="12.28515625" style="261" customWidth="1"/>
    <col min="1544" max="1544" width="11.85546875" style="261" customWidth="1"/>
    <col min="1545" max="1792" width="9.140625" style="261"/>
    <col min="1793" max="1793" width="40.85546875" style="261" customWidth="1"/>
    <col min="1794" max="1794" width="4.85546875" style="261" customWidth="1"/>
    <col min="1795" max="1796" width="5.28515625" style="261" customWidth="1"/>
    <col min="1797" max="1797" width="13" style="261" customWidth="1"/>
    <col min="1798" max="1798" width="4.7109375" style="261" customWidth="1"/>
    <col min="1799" max="1799" width="12.28515625" style="261" customWidth="1"/>
    <col min="1800" max="1800" width="11.85546875" style="261" customWidth="1"/>
    <col min="1801" max="2048" width="9.140625" style="261"/>
    <col min="2049" max="2049" width="40.85546875" style="261" customWidth="1"/>
    <col min="2050" max="2050" width="4.85546875" style="261" customWidth="1"/>
    <col min="2051" max="2052" width="5.28515625" style="261" customWidth="1"/>
    <col min="2053" max="2053" width="13" style="261" customWidth="1"/>
    <col min="2054" max="2054" width="4.7109375" style="261" customWidth="1"/>
    <col min="2055" max="2055" width="12.28515625" style="261" customWidth="1"/>
    <col min="2056" max="2056" width="11.85546875" style="261" customWidth="1"/>
    <col min="2057" max="2304" width="9.140625" style="261"/>
    <col min="2305" max="2305" width="40.85546875" style="261" customWidth="1"/>
    <col min="2306" max="2306" width="4.85546875" style="261" customWidth="1"/>
    <col min="2307" max="2308" width="5.28515625" style="261" customWidth="1"/>
    <col min="2309" max="2309" width="13" style="261" customWidth="1"/>
    <col min="2310" max="2310" width="4.7109375" style="261" customWidth="1"/>
    <col min="2311" max="2311" width="12.28515625" style="261" customWidth="1"/>
    <col min="2312" max="2312" width="11.85546875" style="261" customWidth="1"/>
    <col min="2313" max="2560" width="9.140625" style="261"/>
    <col min="2561" max="2561" width="40.85546875" style="261" customWidth="1"/>
    <col min="2562" max="2562" width="4.85546875" style="261" customWidth="1"/>
    <col min="2563" max="2564" width="5.28515625" style="261" customWidth="1"/>
    <col min="2565" max="2565" width="13" style="261" customWidth="1"/>
    <col min="2566" max="2566" width="4.7109375" style="261" customWidth="1"/>
    <col min="2567" max="2567" width="12.28515625" style="261" customWidth="1"/>
    <col min="2568" max="2568" width="11.85546875" style="261" customWidth="1"/>
    <col min="2569" max="2816" width="9.140625" style="261"/>
    <col min="2817" max="2817" width="40.85546875" style="261" customWidth="1"/>
    <col min="2818" max="2818" width="4.85546875" style="261" customWidth="1"/>
    <col min="2819" max="2820" width="5.28515625" style="261" customWidth="1"/>
    <col min="2821" max="2821" width="13" style="261" customWidth="1"/>
    <col min="2822" max="2822" width="4.7109375" style="261" customWidth="1"/>
    <col min="2823" max="2823" width="12.28515625" style="261" customWidth="1"/>
    <col min="2824" max="2824" width="11.85546875" style="261" customWidth="1"/>
    <col min="2825" max="3072" width="9.140625" style="261"/>
    <col min="3073" max="3073" width="40.85546875" style="261" customWidth="1"/>
    <col min="3074" max="3074" width="4.85546875" style="261" customWidth="1"/>
    <col min="3075" max="3076" width="5.28515625" style="261" customWidth="1"/>
    <col min="3077" max="3077" width="13" style="261" customWidth="1"/>
    <col min="3078" max="3078" width="4.7109375" style="261" customWidth="1"/>
    <col min="3079" max="3079" width="12.28515625" style="261" customWidth="1"/>
    <col min="3080" max="3080" width="11.85546875" style="261" customWidth="1"/>
    <col min="3081" max="3328" width="9.140625" style="261"/>
    <col min="3329" max="3329" width="40.85546875" style="261" customWidth="1"/>
    <col min="3330" max="3330" width="4.85546875" style="261" customWidth="1"/>
    <col min="3331" max="3332" width="5.28515625" style="261" customWidth="1"/>
    <col min="3333" max="3333" width="13" style="261" customWidth="1"/>
    <col min="3334" max="3334" width="4.7109375" style="261" customWidth="1"/>
    <col min="3335" max="3335" width="12.28515625" style="261" customWidth="1"/>
    <col min="3336" max="3336" width="11.85546875" style="261" customWidth="1"/>
    <col min="3337" max="3584" width="9.140625" style="261"/>
    <col min="3585" max="3585" width="40.85546875" style="261" customWidth="1"/>
    <col min="3586" max="3586" width="4.85546875" style="261" customWidth="1"/>
    <col min="3587" max="3588" width="5.28515625" style="261" customWidth="1"/>
    <col min="3589" max="3589" width="13" style="261" customWidth="1"/>
    <col min="3590" max="3590" width="4.7109375" style="261" customWidth="1"/>
    <col min="3591" max="3591" width="12.28515625" style="261" customWidth="1"/>
    <col min="3592" max="3592" width="11.85546875" style="261" customWidth="1"/>
    <col min="3593" max="3840" width="9.140625" style="261"/>
    <col min="3841" max="3841" width="40.85546875" style="261" customWidth="1"/>
    <col min="3842" max="3842" width="4.85546875" style="261" customWidth="1"/>
    <col min="3843" max="3844" width="5.28515625" style="261" customWidth="1"/>
    <col min="3845" max="3845" width="13" style="261" customWidth="1"/>
    <col min="3846" max="3846" width="4.7109375" style="261" customWidth="1"/>
    <col min="3847" max="3847" width="12.28515625" style="261" customWidth="1"/>
    <col min="3848" max="3848" width="11.85546875" style="261" customWidth="1"/>
    <col min="3849" max="4096" width="9.140625" style="261"/>
    <col min="4097" max="4097" width="40.85546875" style="261" customWidth="1"/>
    <col min="4098" max="4098" width="4.85546875" style="261" customWidth="1"/>
    <col min="4099" max="4100" width="5.28515625" style="261" customWidth="1"/>
    <col min="4101" max="4101" width="13" style="261" customWidth="1"/>
    <col min="4102" max="4102" width="4.7109375" style="261" customWidth="1"/>
    <col min="4103" max="4103" width="12.28515625" style="261" customWidth="1"/>
    <col min="4104" max="4104" width="11.85546875" style="261" customWidth="1"/>
    <col min="4105" max="4352" width="9.140625" style="261"/>
    <col min="4353" max="4353" width="40.85546875" style="261" customWidth="1"/>
    <col min="4354" max="4354" width="4.85546875" style="261" customWidth="1"/>
    <col min="4355" max="4356" width="5.28515625" style="261" customWidth="1"/>
    <col min="4357" max="4357" width="13" style="261" customWidth="1"/>
    <col min="4358" max="4358" width="4.7109375" style="261" customWidth="1"/>
    <col min="4359" max="4359" width="12.28515625" style="261" customWidth="1"/>
    <col min="4360" max="4360" width="11.85546875" style="261" customWidth="1"/>
    <col min="4361" max="4608" width="9.140625" style="261"/>
    <col min="4609" max="4609" width="40.85546875" style="261" customWidth="1"/>
    <col min="4610" max="4610" width="4.85546875" style="261" customWidth="1"/>
    <col min="4611" max="4612" width="5.28515625" style="261" customWidth="1"/>
    <col min="4613" max="4613" width="13" style="261" customWidth="1"/>
    <col min="4614" max="4614" width="4.7109375" style="261" customWidth="1"/>
    <col min="4615" max="4615" width="12.28515625" style="261" customWidth="1"/>
    <col min="4616" max="4616" width="11.85546875" style="261" customWidth="1"/>
    <col min="4617" max="4864" width="9.140625" style="261"/>
    <col min="4865" max="4865" width="40.85546875" style="261" customWidth="1"/>
    <col min="4866" max="4866" width="4.85546875" style="261" customWidth="1"/>
    <col min="4867" max="4868" width="5.28515625" style="261" customWidth="1"/>
    <col min="4869" max="4869" width="13" style="261" customWidth="1"/>
    <col min="4870" max="4870" width="4.7109375" style="261" customWidth="1"/>
    <col min="4871" max="4871" width="12.28515625" style="261" customWidth="1"/>
    <col min="4872" max="4872" width="11.85546875" style="261" customWidth="1"/>
    <col min="4873" max="5120" width="9.140625" style="261"/>
    <col min="5121" max="5121" width="40.85546875" style="261" customWidth="1"/>
    <col min="5122" max="5122" width="4.85546875" style="261" customWidth="1"/>
    <col min="5123" max="5124" width="5.28515625" style="261" customWidth="1"/>
    <col min="5125" max="5125" width="13" style="261" customWidth="1"/>
    <col min="5126" max="5126" width="4.7109375" style="261" customWidth="1"/>
    <col min="5127" max="5127" width="12.28515625" style="261" customWidth="1"/>
    <col min="5128" max="5128" width="11.85546875" style="261" customWidth="1"/>
    <col min="5129" max="5376" width="9.140625" style="261"/>
    <col min="5377" max="5377" width="40.85546875" style="261" customWidth="1"/>
    <col min="5378" max="5378" width="4.85546875" style="261" customWidth="1"/>
    <col min="5379" max="5380" width="5.28515625" style="261" customWidth="1"/>
    <col min="5381" max="5381" width="13" style="261" customWidth="1"/>
    <col min="5382" max="5382" width="4.7109375" style="261" customWidth="1"/>
    <col min="5383" max="5383" width="12.28515625" style="261" customWidth="1"/>
    <col min="5384" max="5384" width="11.85546875" style="261" customWidth="1"/>
    <col min="5385" max="5632" width="9.140625" style="261"/>
    <col min="5633" max="5633" width="40.85546875" style="261" customWidth="1"/>
    <col min="5634" max="5634" width="4.85546875" style="261" customWidth="1"/>
    <col min="5635" max="5636" width="5.28515625" style="261" customWidth="1"/>
    <col min="5637" max="5637" width="13" style="261" customWidth="1"/>
    <col min="5638" max="5638" width="4.7109375" style="261" customWidth="1"/>
    <col min="5639" max="5639" width="12.28515625" style="261" customWidth="1"/>
    <col min="5640" max="5640" width="11.85546875" style="261" customWidth="1"/>
    <col min="5641" max="5888" width="9.140625" style="261"/>
    <col min="5889" max="5889" width="40.85546875" style="261" customWidth="1"/>
    <col min="5890" max="5890" width="4.85546875" style="261" customWidth="1"/>
    <col min="5891" max="5892" width="5.28515625" style="261" customWidth="1"/>
    <col min="5893" max="5893" width="13" style="261" customWidth="1"/>
    <col min="5894" max="5894" width="4.7109375" style="261" customWidth="1"/>
    <col min="5895" max="5895" width="12.28515625" style="261" customWidth="1"/>
    <col min="5896" max="5896" width="11.85546875" style="261" customWidth="1"/>
    <col min="5897" max="6144" width="9.140625" style="261"/>
    <col min="6145" max="6145" width="40.85546875" style="261" customWidth="1"/>
    <col min="6146" max="6146" width="4.85546875" style="261" customWidth="1"/>
    <col min="6147" max="6148" width="5.28515625" style="261" customWidth="1"/>
    <col min="6149" max="6149" width="13" style="261" customWidth="1"/>
    <col min="6150" max="6150" width="4.7109375" style="261" customWidth="1"/>
    <col min="6151" max="6151" width="12.28515625" style="261" customWidth="1"/>
    <col min="6152" max="6152" width="11.85546875" style="261" customWidth="1"/>
    <col min="6153" max="6400" width="9.140625" style="261"/>
    <col min="6401" max="6401" width="40.85546875" style="261" customWidth="1"/>
    <col min="6402" max="6402" width="4.85546875" style="261" customWidth="1"/>
    <col min="6403" max="6404" width="5.28515625" style="261" customWidth="1"/>
    <col min="6405" max="6405" width="13" style="261" customWidth="1"/>
    <col min="6406" max="6406" width="4.7109375" style="261" customWidth="1"/>
    <col min="6407" max="6407" width="12.28515625" style="261" customWidth="1"/>
    <col min="6408" max="6408" width="11.85546875" style="261" customWidth="1"/>
    <col min="6409" max="6656" width="9.140625" style="261"/>
    <col min="6657" max="6657" width="40.85546875" style="261" customWidth="1"/>
    <col min="6658" max="6658" width="4.85546875" style="261" customWidth="1"/>
    <col min="6659" max="6660" width="5.28515625" style="261" customWidth="1"/>
    <col min="6661" max="6661" width="13" style="261" customWidth="1"/>
    <col min="6662" max="6662" width="4.7109375" style="261" customWidth="1"/>
    <col min="6663" max="6663" width="12.28515625" style="261" customWidth="1"/>
    <col min="6664" max="6664" width="11.85546875" style="261" customWidth="1"/>
    <col min="6665" max="6912" width="9.140625" style="261"/>
    <col min="6913" max="6913" width="40.85546875" style="261" customWidth="1"/>
    <col min="6914" max="6914" width="4.85546875" style="261" customWidth="1"/>
    <col min="6915" max="6916" width="5.28515625" style="261" customWidth="1"/>
    <col min="6917" max="6917" width="13" style="261" customWidth="1"/>
    <col min="6918" max="6918" width="4.7109375" style="261" customWidth="1"/>
    <col min="6919" max="6919" width="12.28515625" style="261" customWidth="1"/>
    <col min="6920" max="6920" width="11.85546875" style="261" customWidth="1"/>
    <col min="6921" max="7168" width="9.140625" style="261"/>
    <col min="7169" max="7169" width="40.85546875" style="261" customWidth="1"/>
    <col min="7170" max="7170" width="4.85546875" style="261" customWidth="1"/>
    <col min="7171" max="7172" width="5.28515625" style="261" customWidth="1"/>
    <col min="7173" max="7173" width="13" style="261" customWidth="1"/>
    <col min="7174" max="7174" width="4.7109375" style="261" customWidth="1"/>
    <col min="7175" max="7175" width="12.28515625" style="261" customWidth="1"/>
    <col min="7176" max="7176" width="11.85546875" style="261" customWidth="1"/>
    <col min="7177" max="7424" width="9.140625" style="261"/>
    <col min="7425" max="7425" width="40.85546875" style="261" customWidth="1"/>
    <col min="7426" max="7426" width="4.85546875" style="261" customWidth="1"/>
    <col min="7427" max="7428" width="5.28515625" style="261" customWidth="1"/>
    <col min="7429" max="7429" width="13" style="261" customWidth="1"/>
    <col min="7430" max="7430" width="4.7109375" style="261" customWidth="1"/>
    <col min="7431" max="7431" width="12.28515625" style="261" customWidth="1"/>
    <col min="7432" max="7432" width="11.85546875" style="261" customWidth="1"/>
    <col min="7433" max="7680" width="9.140625" style="261"/>
    <col min="7681" max="7681" width="40.85546875" style="261" customWidth="1"/>
    <col min="7682" max="7682" width="4.85546875" style="261" customWidth="1"/>
    <col min="7683" max="7684" width="5.28515625" style="261" customWidth="1"/>
    <col min="7685" max="7685" width="13" style="261" customWidth="1"/>
    <col min="7686" max="7686" width="4.7109375" style="261" customWidth="1"/>
    <col min="7687" max="7687" width="12.28515625" style="261" customWidth="1"/>
    <col min="7688" max="7688" width="11.85546875" style="261" customWidth="1"/>
    <col min="7689" max="7936" width="9.140625" style="261"/>
    <col min="7937" max="7937" width="40.85546875" style="261" customWidth="1"/>
    <col min="7938" max="7938" width="4.85546875" style="261" customWidth="1"/>
    <col min="7939" max="7940" width="5.28515625" style="261" customWidth="1"/>
    <col min="7941" max="7941" width="13" style="261" customWidth="1"/>
    <col min="7942" max="7942" width="4.7109375" style="261" customWidth="1"/>
    <col min="7943" max="7943" width="12.28515625" style="261" customWidth="1"/>
    <col min="7944" max="7944" width="11.85546875" style="261" customWidth="1"/>
    <col min="7945" max="8192" width="9.140625" style="261"/>
    <col min="8193" max="8193" width="40.85546875" style="261" customWidth="1"/>
    <col min="8194" max="8194" width="4.85546875" style="261" customWidth="1"/>
    <col min="8195" max="8196" width="5.28515625" style="261" customWidth="1"/>
    <col min="8197" max="8197" width="13" style="261" customWidth="1"/>
    <col min="8198" max="8198" width="4.7109375" style="261" customWidth="1"/>
    <col min="8199" max="8199" width="12.28515625" style="261" customWidth="1"/>
    <col min="8200" max="8200" width="11.85546875" style="261" customWidth="1"/>
    <col min="8201" max="8448" width="9.140625" style="261"/>
    <col min="8449" max="8449" width="40.85546875" style="261" customWidth="1"/>
    <col min="8450" max="8450" width="4.85546875" style="261" customWidth="1"/>
    <col min="8451" max="8452" width="5.28515625" style="261" customWidth="1"/>
    <col min="8453" max="8453" width="13" style="261" customWidth="1"/>
    <col min="8454" max="8454" width="4.7109375" style="261" customWidth="1"/>
    <col min="8455" max="8455" width="12.28515625" style="261" customWidth="1"/>
    <col min="8456" max="8456" width="11.85546875" style="261" customWidth="1"/>
    <col min="8457" max="8704" width="9.140625" style="261"/>
    <col min="8705" max="8705" width="40.85546875" style="261" customWidth="1"/>
    <col min="8706" max="8706" width="4.85546875" style="261" customWidth="1"/>
    <col min="8707" max="8708" width="5.28515625" style="261" customWidth="1"/>
    <col min="8709" max="8709" width="13" style="261" customWidth="1"/>
    <col min="8710" max="8710" width="4.7109375" style="261" customWidth="1"/>
    <col min="8711" max="8711" width="12.28515625" style="261" customWidth="1"/>
    <col min="8712" max="8712" width="11.85546875" style="261" customWidth="1"/>
    <col min="8713" max="8960" width="9.140625" style="261"/>
    <col min="8961" max="8961" width="40.85546875" style="261" customWidth="1"/>
    <col min="8962" max="8962" width="4.85546875" style="261" customWidth="1"/>
    <col min="8963" max="8964" width="5.28515625" style="261" customWidth="1"/>
    <col min="8965" max="8965" width="13" style="261" customWidth="1"/>
    <col min="8966" max="8966" width="4.7109375" style="261" customWidth="1"/>
    <col min="8967" max="8967" width="12.28515625" style="261" customWidth="1"/>
    <col min="8968" max="8968" width="11.85546875" style="261" customWidth="1"/>
    <col min="8969" max="9216" width="9.140625" style="261"/>
    <col min="9217" max="9217" width="40.85546875" style="261" customWidth="1"/>
    <col min="9218" max="9218" width="4.85546875" style="261" customWidth="1"/>
    <col min="9219" max="9220" width="5.28515625" style="261" customWidth="1"/>
    <col min="9221" max="9221" width="13" style="261" customWidth="1"/>
    <col min="9222" max="9222" width="4.7109375" style="261" customWidth="1"/>
    <col min="9223" max="9223" width="12.28515625" style="261" customWidth="1"/>
    <col min="9224" max="9224" width="11.85546875" style="261" customWidth="1"/>
    <col min="9225" max="9472" width="9.140625" style="261"/>
    <col min="9473" max="9473" width="40.85546875" style="261" customWidth="1"/>
    <col min="9474" max="9474" width="4.85546875" style="261" customWidth="1"/>
    <col min="9475" max="9476" width="5.28515625" style="261" customWidth="1"/>
    <col min="9477" max="9477" width="13" style="261" customWidth="1"/>
    <col min="9478" max="9478" width="4.7109375" style="261" customWidth="1"/>
    <col min="9479" max="9479" width="12.28515625" style="261" customWidth="1"/>
    <col min="9480" max="9480" width="11.85546875" style="261" customWidth="1"/>
    <col min="9481" max="9728" width="9.140625" style="261"/>
    <col min="9729" max="9729" width="40.85546875" style="261" customWidth="1"/>
    <col min="9730" max="9730" width="4.85546875" style="261" customWidth="1"/>
    <col min="9731" max="9732" width="5.28515625" style="261" customWidth="1"/>
    <col min="9733" max="9733" width="13" style="261" customWidth="1"/>
    <col min="9734" max="9734" width="4.7109375" style="261" customWidth="1"/>
    <col min="9735" max="9735" width="12.28515625" style="261" customWidth="1"/>
    <col min="9736" max="9736" width="11.85546875" style="261" customWidth="1"/>
    <col min="9737" max="9984" width="9.140625" style="261"/>
    <col min="9985" max="9985" width="40.85546875" style="261" customWidth="1"/>
    <col min="9986" max="9986" width="4.85546875" style="261" customWidth="1"/>
    <col min="9987" max="9988" width="5.28515625" style="261" customWidth="1"/>
    <col min="9989" max="9989" width="13" style="261" customWidth="1"/>
    <col min="9990" max="9990" width="4.7109375" style="261" customWidth="1"/>
    <col min="9991" max="9991" width="12.28515625" style="261" customWidth="1"/>
    <col min="9992" max="9992" width="11.85546875" style="261" customWidth="1"/>
    <col min="9993" max="10240" width="9.140625" style="261"/>
    <col min="10241" max="10241" width="40.85546875" style="261" customWidth="1"/>
    <col min="10242" max="10242" width="4.85546875" style="261" customWidth="1"/>
    <col min="10243" max="10244" width="5.28515625" style="261" customWidth="1"/>
    <col min="10245" max="10245" width="13" style="261" customWidth="1"/>
    <col min="10246" max="10246" width="4.7109375" style="261" customWidth="1"/>
    <col min="10247" max="10247" width="12.28515625" style="261" customWidth="1"/>
    <col min="10248" max="10248" width="11.85546875" style="261" customWidth="1"/>
    <col min="10249" max="10496" width="9.140625" style="261"/>
    <col min="10497" max="10497" width="40.85546875" style="261" customWidth="1"/>
    <col min="10498" max="10498" width="4.85546875" style="261" customWidth="1"/>
    <col min="10499" max="10500" width="5.28515625" style="261" customWidth="1"/>
    <col min="10501" max="10501" width="13" style="261" customWidth="1"/>
    <col min="10502" max="10502" width="4.7109375" style="261" customWidth="1"/>
    <col min="10503" max="10503" width="12.28515625" style="261" customWidth="1"/>
    <col min="10504" max="10504" width="11.85546875" style="261" customWidth="1"/>
    <col min="10505" max="10752" width="9.140625" style="261"/>
    <col min="10753" max="10753" width="40.85546875" style="261" customWidth="1"/>
    <col min="10754" max="10754" width="4.85546875" style="261" customWidth="1"/>
    <col min="10755" max="10756" width="5.28515625" style="261" customWidth="1"/>
    <col min="10757" max="10757" width="13" style="261" customWidth="1"/>
    <col min="10758" max="10758" width="4.7109375" style="261" customWidth="1"/>
    <col min="10759" max="10759" width="12.28515625" style="261" customWidth="1"/>
    <col min="10760" max="10760" width="11.85546875" style="261" customWidth="1"/>
    <col min="10761" max="11008" width="9.140625" style="261"/>
    <col min="11009" max="11009" width="40.85546875" style="261" customWidth="1"/>
    <col min="11010" max="11010" width="4.85546875" style="261" customWidth="1"/>
    <col min="11011" max="11012" width="5.28515625" style="261" customWidth="1"/>
    <col min="11013" max="11013" width="13" style="261" customWidth="1"/>
    <col min="11014" max="11014" width="4.7109375" style="261" customWidth="1"/>
    <col min="11015" max="11015" width="12.28515625" style="261" customWidth="1"/>
    <col min="11016" max="11016" width="11.85546875" style="261" customWidth="1"/>
    <col min="11017" max="11264" width="9.140625" style="261"/>
    <col min="11265" max="11265" width="40.85546875" style="261" customWidth="1"/>
    <col min="11266" max="11266" width="4.85546875" style="261" customWidth="1"/>
    <col min="11267" max="11268" width="5.28515625" style="261" customWidth="1"/>
    <col min="11269" max="11269" width="13" style="261" customWidth="1"/>
    <col min="11270" max="11270" width="4.7109375" style="261" customWidth="1"/>
    <col min="11271" max="11271" width="12.28515625" style="261" customWidth="1"/>
    <col min="11272" max="11272" width="11.85546875" style="261" customWidth="1"/>
    <col min="11273" max="11520" width="9.140625" style="261"/>
    <col min="11521" max="11521" width="40.85546875" style="261" customWidth="1"/>
    <col min="11522" max="11522" width="4.85546875" style="261" customWidth="1"/>
    <col min="11523" max="11524" width="5.28515625" style="261" customWidth="1"/>
    <col min="11525" max="11525" width="13" style="261" customWidth="1"/>
    <col min="11526" max="11526" width="4.7109375" style="261" customWidth="1"/>
    <col min="11527" max="11527" width="12.28515625" style="261" customWidth="1"/>
    <col min="11528" max="11528" width="11.85546875" style="261" customWidth="1"/>
    <col min="11529" max="11776" width="9.140625" style="261"/>
    <col min="11777" max="11777" width="40.85546875" style="261" customWidth="1"/>
    <col min="11778" max="11778" width="4.85546875" style="261" customWidth="1"/>
    <col min="11779" max="11780" width="5.28515625" style="261" customWidth="1"/>
    <col min="11781" max="11781" width="13" style="261" customWidth="1"/>
    <col min="11782" max="11782" width="4.7109375" style="261" customWidth="1"/>
    <col min="11783" max="11783" width="12.28515625" style="261" customWidth="1"/>
    <col min="11784" max="11784" width="11.85546875" style="261" customWidth="1"/>
    <col min="11785" max="12032" width="9.140625" style="261"/>
    <col min="12033" max="12033" width="40.85546875" style="261" customWidth="1"/>
    <col min="12034" max="12034" width="4.85546875" style="261" customWidth="1"/>
    <col min="12035" max="12036" width="5.28515625" style="261" customWidth="1"/>
    <col min="12037" max="12037" width="13" style="261" customWidth="1"/>
    <col min="12038" max="12038" width="4.7109375" style="261" customWidth="1"/>
    <col min="12039" max="12039" width="12.28515625" style="261" customWidth="1"/>
    <col min="12040" max="12040" width="11.85546875" style="261" customWidth="1"/>
    <col min="12041" max="12288" width="9.140625" style="261"/>
    <col min="12289" max="12289" width="40.85546875" style="261" customWidth="1"/>
    <col min="12290" max="12290" width="4.85546875" style="261" customWidth="1"/>
    <col min="12291" max="12292" width="5.28515625" style="261" customWidth="1"/>
    <col min="12293" max="12293" width="13" style="261" customWidth="1"/>
    <col min="12294" max="12294" width="4.7109375" style="261" customWidth="1"/>
    <col min="12295" max="12295" width="12.28515625" style="261" customWidth="1"/>
    <col min="12296" max="12296" width="11.85546875" style="261" customWidth="1"/>
    <col min="12297" max="12544" width="9.140625" style="261"/>
    <col min="12545" max="12545" width="40.85546875" style="261" customWidth="1"/>
    <col min="12546" max="12546" width="4.85546875" style="261" customWidth="1"/>
    <col min="12547" max="12548" width="5.28515625" style="261" customWidth="1"/>
    <col min="12549" max="12549" width="13" style="261" customWidth="1"/>
    <col min="12550" max="12550" width="4.7109375" style="261" customWidth="1"/>
    <col min="12551" max="12551" width="12.28515625" style="261" customWidth="1"/>
    <col min="12552" max="12552" width="11.85546875" style="261" customWidth="1"/>
    <col min="12553" max="12800" width="9.140625" style="261"/>
    <col min="12801" max="12801" width="40.85546875" style="261" customWidth="1"/>
    <col min="12802" max="12802" width="4.85546875" style="261" customWidth="1"/>
    <col min="12803" max="12804" width="5.28515625" style="261" customWidth="1"/>
    <col min="12805" max="12805" width="13" style="261" customWidth="1"/>
    <col min="12806" max="12806" width="4.7109375" style="261" customWidth="1"/>
    <col min="12807" max="12807" width="12.28515625" style="261" customWidth="1"/>
    <col min="12808" max="12808" width="11.85546875" style="261" customWidth="1"/>
    <col min="12809" max="13056" width="9.140625" style="261"/>
    <col min="13057" max="13057" width="40.85546875" style="261" customWidth="1"/>
    <col min="13058" max="13058" width="4.85546875" style="261" customWidth="1"/>
    <col min="13059" max="13060" width="5.28515625" style="261" customWidth="1"/>
    <col min="13061" max="13061" width="13" style="261" customWidth="1"/>
    <col min="13062" max="13062" width="4.7109375" style="261" customWidth="1"/>
    <col min="13063" max="13063" width="12.28515625" style="261" customWidth="1"/>
    <col min="13064" max="13064" width="11.85546875" style="261" customWidth="1"/>
    <col min="13065" max="13312" width="9.140625" style="261"/>
    <col min="13313" max="13313" width="40.85546875" style="261" customWidth="1"/>
    <col min="13314" max="13314" width="4.85546875" style="261" customWidth="1"/>
    <col min="13315" max="13316" width="5.28515625" style="261" customWidth="1"/>
    <col min="13317" max="13317" width="13" style="261" customWidth="1"/>
    <col min="13318" max="13318" width="4.7109375" style="261" customWidth="1"/>
    <col min="13319" max="13319" width="12.28515625" style="261" customWidth="1"/>
    <col min="13320" max="13320" width="11.85546875" style="261" customWidth="1"/>
    <col min="13321" max="13568" width="9.140625" style="261"/>
    <col min="13569" max="13569" width="40.85546875" style="261" customWidth="1"/>
    <col min="13570" max="13570" width="4.85546875" style="261" customWidth="1"/>
    <col min="13571" max="13572" width="5.28515625" style="261" customWidth="1"/>
    <col min="13573" max="13573" width="13" style="261" customWidth="1"/>
    <col min="13574" max="13574" width="4.7109375" style="261" customWidth="1"/>
    <col min="13575" max="13575" width="12.28515625" style="261" customWidth="1"/>
    <col min="13576" max="13576" width="11.85546875" style="261" customWidth="1"/>
    <col min="13577" max="13824" width="9.140625" style="261"/>
    <col min="13825" max="13825" width="40.85546875" style="261" customWidth="1"/>
    <col min="13826" max="13826" width="4.85546875" style="261" customWidth="1"/>
    <col min="13827" max="13828" width="5.28515625" style="261" customWidth="1"/>
    <col min="13829" max="13829" width="13" style="261" customWidth="1"/>
    <col min="13830" max="13830" width="4.7109375" style="261" customWidth="1"/>
    <col min="13831" max="13831" width="12.28515625" style="261" customWidth="1"/>
    <col min="13832" max="13832" width="11.85546875" style="261" customWidth="1"/>
    <col min="13833" max="14080" width="9.140625" style="261"/>
    <col min="14081" max="14081" width="40.85546875" style="261" customWidth="1"/>
    <col min="14082" max="14082" width="4.85546875" style="261" customWidth="1"/>
    <col min="14083" max="14084" width="5.28515625" style="261" customWidth="1"/>
    <col min="14085" max="14085" width="13" style="261" customWidth="1"/>
    <col min="14086" max="14086" width="4.7109375" style="261" customWidth="1"/>
    <col min="14087" max="14087" width="12.28515625" style="261" customWidth="1"/>
    <col min="14088" max="14088" width="11.85546875" style="261" customWidth="1"/>
    <col min="14089" max="14336" width="9.140625" style="261"/>
    <col min="14337" max="14337" width="40.85546875" style="261" customWidth="1"/>
    <col min="14338" max="14338" width="4.85546875" style="261" customWidth="1"/>
    <col min="14339" max="14340" width="5.28515625" style="261" customWidth="1"/>
    <col min="14341" max="14341" width="13" style="261" customWidth="1"/>
    <col min="14342" max="14342" width="4.7109375" style="261" customWidth="1"/>
    <col min="14343" max="14343" width="12.28515625" style="261" customWidth="1"/>
    <col min="14344" max="14344" width="11.85546875" style="261" customWidth="1"/>
    <col min="14345" max="14592" width="9.140625" style="261"/>
    <col min="14593" max="14593" width="40.85546875" style="261" customWidth="1"/>
    <col min="14594" max="14594" width="4.85546875" style="261" customWidth="1"/>
    <col min="14595" max="14596" width="5.28515625" style="261" customWidth="1"/>
    <col min="14597" max="14597" width="13" style="261" customWidth="1"/>
    <col min="14598" max="14598" width="4.7109375" style="261" customWidth="1"/>
    <col min="14599" max="14599" width="12.28515625" style="261" customWidth="1"/>
    <col min="14600" max="14600" width="11.85546875" style="261" customWidth="1"/>
    <col min="14601" max="14848" width="9.140625" style="261"/>
    <col min="14849" max="14849" width="40.85546875" style="261" customWidth="1"/>
    <col min="14850" max="14850" width="4.85546875" style="261" customWidth="1"/>
    <col min="14851" max="14852" width="5.28515625" style="261" customWidth="1"/>
    <col min="14853" max="14853" width="13" style="261" customWidth="1"/>
    <col min="14854" max="14854" width="4.7109375" style="261" customWidth="1"/>
    <col min="14855" max="14855" width="12.28515625" style="261" customWidth="1"/>
    <col min="14856" max="14856" width="11.85546875" style="261" customWidth="1"/>
    <col min="14857" max="15104" width="9.140625" style="261"/>
    <col min="15105" max="15105" width="40.85546875" style="261" customWidth="1"/>
    <col min="15106" max="15106" width="4.85546875" style="261" customWidth="1"/>
    <col min="15107" max="15108" width="5.28515625" style="261" customWidth="1"/>
    <col min="15109" max="15109" width="13" style="261" customWidth="1"/>
    <col min="15110" max="15110" width="4.7109375" style="261" customWidth="1"/>
    <col min="15111" max="15111" width="12.28515625" style="261" customWidth="1"/>
    <col min="15112" max="15112" width="11.85546875" style="261" customWidth="1"/>
    <col min="15113" max="15360" width="9.140625" style="261"/>
    <col min="15361" max="15361" width="40.85546875" style="261" customWidth="1"/>
    <col min="15362" max="15362" width="4.85546875" style="261" customWidth="1"/>
    <col min="15363" max="15364" width="5.28515625" style="261" customWidth="1"/>
    <col min="15365" max="15365" width="13" style="261" customWidth="1"/>
    <col min="15366" max="15366" width="4.7109375" style="261" customWidth="1"/>
    <col min="15367" max="15367" width="12.28515625" style="261" customWidth="1"/>
    <col min="15368" max="15368" width="11.85546875" style="261" customWidth="1"/>
    <col min="15369" max="15616" width="9.140625" style="261"/>
    <col min="15617" max="15617" width="40.85546875" style="261" customWidth="1"/>
    <col min="15618" max="15618" width="4.85546875" style="261" customWidth="1"/>
    <col min="15619" max="15620" width="5.28515625" style="261" customWidth="1"/>
    <col min="15621" max="15621" width="13" style="261" customWidth="1"/>
    <col min="15622" max="15622" width="4.7109375" style="261" customWidth="1"/>
    <col min="15623" max="15623" width="12.28515625" style="261" customWidth="1"/>
    <col min="15624" max="15624" width="11.85546875" style="261" customWidth="1"/>
    <col min="15625" max="15872" width="9.140625" style="261"/>
    <col min="15873" max="15873" width="40.85546875" style="261" customWidth="1"/>
    <col min="15874" max="15874" width="4.85546875" style="261" customWidth="1"/>
    <col min="15875" max="15876" width="5.28515625" style="261" customWidth="1"/>
    <col min="15877" max="15877" width="13" style="261" customWidth="1"/>
    <col min="15878" max="15878" width="4.7109375" style="261" customWidth="1"/>
    <col min="15879" max="15879" width="12.28515625" style="261" customWidth="1"/>
    <col min="15880" max="15880" width="11.85546875" style="261" customWidth="1"/>
    <col min="15881" max="16128" width="9.140625" style="261"/>
    <col min="16129" max="16129" width="40.85546875" style="261" customWidth="1"/>
    <col min="16130" max="16130" width="4.85546875" style="261" customWidth="1"/>
    <col min="16131" max="16132" width="5.28515625" style="261" customWidth="1"/>
    <col min="16133" max="16133" width="13" style="261" customWidth="1"/>
    <col min="16134" max="16134" width="4.7109375" style="261" customWidth="1"/>
    <col min="16135" max="16135" width="12.28515625" style="261" customWidth="1"/>
    <col min="16136" max="16136" width="11.85546875" style="261" customWidth="1"/>
    <col min="16137" max="16384" width="9.140625" style="261"/>
  </cols>
  <sheetData>
    <row r="1" spans="1:8" ht="15" x14ac:dyDescent="0.25">
      <c r="A1" s="481" t="s">
        <v>710</v>
      </c>
      <c r="B1" s="481"/>
      <c r="C1" s="481"/>
      <c r="D1" s="481"/>
      <c r="E1" s="481"/>
      <c r="F1" s="481"/>
      <c r="G1" s="481"/>
      <c r="H1" s="482"/>
    </row>
    <row r="2" spans="1:8" ht="15" x14ac:dyDescent="0.25">
      <c r="A2" s="481" t="s">
        <v>711</v>
      </c>
      <c r="B2" s="481"/>
      <c r="C2" s="481"/>
      <c r="D2" s="481"/>
      <c r="E2" s="481"/>
      <c r="F2" s="481"/>
      <c r="G2" s="481"/>
      <c r="H2" s="482"/>
    </row>
    <row r="3" spans="1:8" ht="15" x14ac:dyDescent="0.25">
      <c r="A3" s="481" t="s">
        <v>712</v>
      </c>
      <c r="B3" s="481"/>
      <c r="C3" s="481"/>
      <c r="D3" s="481"/>
      <c r="E3" s="481"/>
      <c r="F3" s="481"/>
      <c r="G3" s="481"/>
      <c r="H3" s="482"/>
    </row>
    <row r="4" spans="1:8" ht="15.75" x14ac:dyDescent="0.25">
      <c r="A4" s="472" t="s">
        <v>655</v>
      </c>
      <c r="B4" s="472"/>
      <c r="C4" s="472"/>
      <c r="D4" s="472"/>
      <c r="E4" s="472"/>
      <c r="F4" s="472"/>
      <c r="G4" s="472"/>
      <c r="H4" s="482"/>
    </row>
    <row r="5" spans="1:8" ht="15" x14ac:dyDescent="0.25">
      <c r="A5" s="473" t="s">
        <v>713</v>
      </c>
      <c r="B5" s="473"/>
      <c r="C5" s="473"/>
      <c r="D5" s="473"/>
      <c r="E5" s="473"/>
      <c r="F5" s="473"/>
      <c r="G5" s="473"/>
      <c r="H5" s="482"/>
    </row>
    <row r="6" spans="1:8" x14ac:dyDescent="0.2">
      <c r="A6" s="262"/>
      <c r="B6" s="263"/>
      <c r="C6" s="263"/>
      <c r="D6" s="263"/>
      <c r="E6" s="263"/>
      <c r="F6" s="263"/>
      <c r="G6" s="264"/>
      <c r="H6" s="264" t="s">
        <v>4</v>
      </c>
    </row>
    <row r="7" spans="1:8" x14ac:dyDescent="0.2">
      <c r="A7" s="474" t="s">
        <v>657</v>
      </c>
      <c r="B7" s="476" t="s">
        <v>658</v>
      </c>
      <c r="C7" s="477"/>
      <c r="D7" s="477"/>
      <c r="E7" s="477"/>
      <c r="F7" s="478"/>
      <c r="G7" s="479" t="s">
        <v>219</v>
      </c>
      <c r="H7" s="479" t="s">
        <v>220</v>
      </c>
    </row>
    <row r="8" spans="1:8" x14ac:dyDescent="0.2">
      <c r="A8" s="475"/>
      <c r="B8" s="265" t="s">
        <v>659</v>
      </c>
      <c r="C8" s="266" t="s">
        <v>365</v>
      </c>
      <c r="D8" s="266" t="s">
        <v>660</v>
      </c>
      <c r="E8" s="267" t="s">
        <v>367</v>
      </c>
      <c r="F8" s="267" t="s">
        <v>368</v>
      </c>
      <c r="G8" s="480"/>
      <c r="H8" s="480"/>
    </row>
    <row r="9" spans="1:8" x14ac:dyDescent="0.2">
      <c r="A9" s="265">
        <v>1</v>
      </c>
      <c r="B9" s="265">
        <v>2</v>
      </c>
      <c r="C9" s="266" t="s">
        <v>372</v>
      </c>
      <c r="D9" s="266" t="s">
        <v>373</v>
      </c>
      <c r="E9" s="267">
        <v>5</v>
      </c>
      <c r="F9" s="267">
        <v>6</v>
      </c>
      <c r="G9" s="268">
        <v>7</v>
      </c>
      <c r="H9" s="268">
        <v>8</v>
      </c>
    </row>
    <row r="10" spans="1:8" s="274" customFormat="1" ht="29.25" x14ac:dyDescent="0.25">
      <c r="A10" s="269" t="s">
        <v>661</v>
      </c>
      <c r="B10" s="270">
        <v>510</v>
      </c>
      <c r="C10" s="271"/>
      <c r="D10" s="271"/>
      <c r="E10" s="272"/>
      <c r="F10" s="272"/>
      <c r="G10" s="273">
        <f>SUM(G11)</f>
        <v>7346.22</v>
      </c>
      <c r="H10" s="273">
        <f>SUM(H11)</f>
        <v>7346.22</v>
      </c>
    </row>
    <row r="11" spans="1:8" ht="15.75" x14ac:dyDescent="0.25">
      <c r="A11" s="326" t="s">
        <v>375</v>
      </c>
      <c r="B11" s="276">
        <v>510</v>
      </c>
      <c r="C11" s="277" t="s">
        <v>376</v>
      </c>
      <c r="D11" s="277"/>
      <c r="E11" s="277"/>
      <c r="F11" s="277"/>
      <c r="G11" s="278">
        <f>SUM(G12+G16)</f>
        <v>7346.22</v>
      </c>
      <c r="H11" s="278">
        <f>SUM(H12+H16)</f>
        <v>7346.22</v>
      </c>
    </row>
    <row r="12" spans="1:8" s="283" customFormat="1" ht="26.25" x14ac:dyDescent="0.25">
      <c r="A12" s="279" t="s">
        <v>662</v>
      </c>
      <c r="B12" s="280" t="s">
        <v>663</v>
      </c>
      <c r="C12" s="281" t="s">
        <v>376</v>
      </c>
      <c r="D12" s="281" t="s">
        <v>378</v>
      </c>
      <c r="E12" s="281"/>
      <c r="F12" s="281"/>
      <c r="G12" s="282">
        <f>SUM(G15)</f>
        <v>2015</v>
      </c>
      <c r="H12" s="282">
        <f>SUM(H15)</f>
        <v>2015</v>
      </c>
    </row>
    <row r="13" spans="1:8" s="288" customFormat="1" ht="27" x14ac:dyDescent="0.25">
      <c r="A13" s="284" t="s">
        <v>379</v>
      </c>
      <c r="B13" s="285" t="s">
        <v>663</v>
      </c>
      <c r="C13" s="286" t="s">
        <v>376</v>
      </c>
      <c r="D13" s="286" t="s">
        <v>378</v>
      </c>
      <c r="E13" s="286" t="s">
        <v>380</v>
      </c>
      <c r="F13" s="286"/>
      <c r="G13" s="287">
        <f>SUM(G15)</f>
        <v>2015</v>
      </c>
      <c r="H13" s="287">
        <f>SUM(H15)</f>
        <v>2015</v>
      </c>
    </row>
    <row r="14" spans="1:8" s="293" customFormat="1" ht="26.25" x14ac:dyDescent="0.25">
      <c r="A14" s="289" t="s">
        <v>381</v>
      </c>
      <c r="B14" s="290" t="s">
        <v>663</v>
      </c>
      <c r="C14" s="291" t="s">
        <v>376</v>
      </c>
      <c r="D14" s="291" t="s">
        <v>378</v>
      </c>
      <c r="E14" s="291" t="s">
        <v>380</v>
      </c>
      <c r="F14" s="291"/>
      <c r="G14" s="292">
        <f>SUM(G15)</f>
        <v>2015</v>
      </c>
      <c r="H14" s="292">
        <f>SUM(H15)</f>
        <v>2015</v>
      </c>
    </row>
    <row r="15" spans="1:8" ht="63.75" x14ac:dyDescent="0.2">
      <c r="A15" s="294" t="s">
        <v>664</v>
      </c>
      <c r="B15" s="295" t="s">
        <v>663</v>
      </c>
      <c r="C15" s="296" t="s">
        <v>376</v>
      </c>
      <c r="D15" s="296" t="s">
        <v>378</v>
      </c>
      <c r="E15" s="296" t="s">
        <v>380</v>
      </c>
      <c r="F15" s="296" t="s">
        <v>383</v>
      </c>
      <c r="G15" s="297">
        <v>2015</v>
      </c>
      <c r="H15" s="297">
        <v>2015</v>
      </c>
    </row>
    <row r="16" spans="1:8" s="293" customFormat="1" ht="28.5" x14ac:dyDescent="0.2">
      <c r="A16" s="298" t="s">
        <v>661</v>
      </c>
      <c r="B16" s="280" t="s">
        <v>663</v>
      </c>
      <c r="C16" s="281" t="s">
        <v>376</v>
      </c>
      <c r="D16" s="281" t="s">
        <v>385</v>
      </c>
      <c r="E16" s="281"/>
      <c r="F16" s="281"/>
      <c r="G16" s="282">
        <f>SUM(G17)</f>
        <v>5331.22</v>
      </c>
      <c r="H16" s="282">
        <f>SUM(H17)</f>
        <v>5331.22</v>
      </c>
    </row>
    <row r="17" spans="1:8" ht="27" x14ac:dyDescent="0.25">
      <c r="A17" s="284" t="s">
        <v>379</v>
      </c>
      <c r="B17" s="299" t="s">
        <v>663</v>
      </c>
      <c r="C17" s="286" t="s">
        <v>376</v>
      </c>
      <c r="D17" s="286" t="s">
        <v>385</v>
      </c>
      <c r="E17" s="286" t="s">
        <v>386</v>
      </c>
      <c r="F17" s="286"/>
      <c r="G17" s="287">
        <f>SUM(G18)</f>
        <v>5331.22</v>
      </c>
      <c r="H17" s="287">
        <f>SUM(H18)</f>
        <v>5331.22</v>
      </c>
    </row>
    <row r="18" spans="1:8" s="227" customFormat="1" x14ac:dyDescent="0.2">
      <c r="A18" s="294" t="s">
        <v>387</v>
      </c>
      <c r="B18" s="300" t="s">
        <v>663</v>
      </c>
      <c r="C18" s="296" t="s">
        <v>376</v>
      </c>
      <c r="D18" s="296" t="s">
        <v>385</v>
      </c>
      <c r="E18" s="296" t="s">
        <v>386</v>
      </c>
      <c r="F18" s="296"/>
      <c r="G18" s="297">
        <f>SUM(G19+G20)</f>
        <v>5331.22</v>
      </c>
      <c r="H18" s="297">
        <f>SUM(H19+H20)</f>
        <v>5331.22</v>
      </c>
    </row>
    <row r="19" spans="1:8" ht="63.75" x14ac:dyDescent="0.2">
      <c r="A19" s="289" t="s">
        <v>664</v>
      </c>
      <c r="B19" s="301" t="s">
        <v>663</v>
      </c>
      <c r="C19" s="291" t="s">
        <v>376</v>
      </c>
      <c r="D19" s="291" t="s">
        <v>385</v>
      </c>
      <c r="E19" s="291" t="s">
        <v>386</v>
      </c>
      <c r="F19" s="291" t="s">
        <v>383</v>
      </c>
      <c r="G19" s="292">
        <v>4620.1000000000004</v>
      </c>
      <c r="H19" s="292">
        <v>4620.1000000000004</v>
      </c>
    </row>
    <row r="20" spans="1:8" s="302" customFormat="1" ht="26.25" x14ac:dyDescent="0.25">
      <c r="A20" s="289" t="s">
        <v>665</v>
      </c>
      <c r="B20" s="301" t="s">
        <v>663</v>
      </c>
      <c r="C20" s="291" t="s">
        <v>376</v>
      </c>
      <c r="D20" s="291" t="s">
        <v>385</v>
      </c>
      <c r="E20" s="291" t="s">
        <v>386</v>
      </c>
      <c r="F20" s="291" t="s">
        <v>389</v>
      </c>
      <c r="G20" s="292">
        <v>711.12</v>
      </c>
      <c r="H20" s="292">
        <v>711.12</v>
      </c>
    </row>
    <row r="21" spans="1:8" ht="28.5" x14ac:dyDescent="0.2">
      <c r="A21" s="303" t="s">
        <v>666</v>
      </c>
      <c r="B21" s="277" t="s">
        <v>663</v>
      </c>
      <c r="C21" s="296"/>
      <c r="D21" s="296"/>
      <c r="E21" s="296"/>
      <c r="F21" s="296"/>
      <c r="G21" s="278">
        <f>SUM(G22+G68+G82+G107+G112+G149+G164+G178+G184+G61+G174)</f>
        <v>992287.21000000008</v>
      </c>
      <c r="H21" s="278">
        <f>SUM(H22+H68+H82+H107+H112+H149+H164+H178+H184+H61+H174)</f>
        <v>946852.36999999988</v>
      </c>
    </row>
    <row r="22" spans="1:8" s="274" customFormat="1" ht="15" x14ac:dyDescent="0.25">
      <c r="A22" s="298" t="s">
        <v>375</v>
      </c>
      <c r="B22" s="277" t="s">
        <v>663</v>
      </c>
      <c r="C22" s="305" t="s">
        <v>376</v>
      </c>
      <c r="D22" s="306"/>
      <c r="E22" s="306"/>
      <c r="F22" s="306"/>
      <c r="G22" s="278">
        <f>SUM(G23+G36+G40+G33)</f>
        <v>126517.5</v>
      </c>
      <c r="H22" s="278">
        <f>SUM(H23+H36+H40+H33)</f>
        <v>165127.4</v>
      </c>
    </row>
    <row r="23" spans="1:8" s="227" customFormat="1" ht="25.5" x14ac:dyDescent="0.2">
      <c r="A23" s="279" t="s">
        <v>667</v>
      </c>
      <c r="B23" s="280" t="s">
        <v>663</v>
      </c>
      <c r="C23" s="281" t="s">
        <v>376</v>
      </c>
      <c r="D23" s="281" t="s">
        <v>391</v>
      </c>
      <c r="E23" s="281"/>
      <c r="F23" s="281"/>
      <c r="G23" s="307">
        <f>SUM(G24)</f>
        <v>79008.78</v>
      </c>
      <c r="H23" s="307">
        <f>SUM(H24)</f>
        <v>79008.78</v>
      </c>
    </row>
    <row r="24" spans="1:8" s="308" customFormat="1" ht="27" x14ac:dyDescent="0.25">
      <c r="A24" s="284" t="s">
        <v>379</v>
      </c>
      <c r="B24" s="285" t="s">
        <v>663</v>
      </c>
      <c r="C24" s="286" t="s">
        <v>376</v>
      </c>
      <c r="D24" s="286" t="s">
        <v>391</v>
      </c>
      <c r="E24" s="286"/>
      <c r="F24" s="286"/>
      <c r="G24" s="287">
        <f>SUM(G25+G27+G31)</f>
        <v>79008.78</v>
      </c>
      <c r="H24" s="287">
        <f>SUM(H25+H27+H31)</f>
        <v>79008.78</v>
      </c>
    </row>
    <row r="25" spans="1:8" x14ac:dyDescent="0.2">
      <c r="A25" s="289" t="s">
        <v>387</v>
      </c>
      <c r="B25" s="301" t="s">
        <v>663</v>
      </c>
      <c r="C25" s="291" t="s">
        <v>376</v>
      </c>
      <c r="D25" s="291" t="s">
        <v>391</v>
      </c>
      <c r="E25" s="291"/>
      <c r="F25" s="291"/>
      <c r="G25" s="292">
        <f>SUM(G26)</f>
        <v>8994.8700000000008</v>
      </c>
      <c r="H25" s="292">
        <f>SUM(H26)</f>
        <v>8994.8700000000008</v>
      </c>
    </row>
    <row r="26" spans="1:8" ht="63.75" x14ac:dyDescent="0.2">
      <c r="A26" s="289" t="s">
        <v>664</v>
      </c>
      <c r="B26" s="295" t="s">
        <v>663</v>
      </c>
      <c r="C26" s="291" t="s">
        <v>376</v>
      </c>
      <c r="D26" s="291" t="s">
        <v>391</v>
      </c>
      <c r="E26" s="291" t="s">
        <v>668</v>
      </c>
      <c r="F26" s="291" t="s">
        <v>383</v>
      </c>
      <c r="G26" s="292">
        <v>8994.8700000000008</v>
      </c>
      <c r="H26" s="292">
        <v>8994.8700000000008</v>
      </c>
    </row>
    <row r="27" spans="1:8" x14ac:dyDescent="0.2">
      <c r="A27" s="289" t="s">
        <v>387</v>
      </c>
      <c r="B27" s="301" t="s">
        <v>663</v>
      </c>
      <c r="C27" s="291" t="s">
        <v>376</v>
      </c>
      <c r="D27" s="291" t="s">
        <v>391</v>
      </c>
      <c r="E27" s="291"/>
      <c r="F27" s="291"/>
      <c r="G27" s="292">
        <f>SUM(G28+G29+G30)</f>
        <v>67498.45</v>
      </c>
      <c r="H27" s="292">
        <f>SUM(H28+H29+H30)</f>
        <v>67498.45</v>
      </c>
    </row>
    <row r="28" spans="1:8" ht="63.75" x14ac:dyDescent="0.2">
      <c r="A28" s="289" t="s">
        <v>664</v>
      </c>
      <c r="B28" s="295" t="s">
        <v>663</v>
      </c>
      <c r="C28" s="291" t="s">
        <v>376</v>
      </c>
      <c r="D28" s="291" t="s">
        <v>391</v>
      </c>
      <c r="E28" s="291" t="s">
        <v>386</v>
      </c>
      <c r="F28" s="291" t="s">
        <v>383</v>
      </c>
      <c r="G28" s="292">
        <v>60976.38</v>
      </c>
      <c r="H28" s="292">
        <v>60976.38</v>
      </c>
    </row>
    <row r="29" spans="1:8" ht="25.5" x14ac:dyDescent="0.2">
      <c r="A29" s="289" t="s">
        <v>665</v>
      </c>
      <c r="B29" s="301" t="s">
        <v>663</v>
      </c>
      <c r="C29" s="291" t="s">
        <v>376</v>
      </c>
      <c r="D29" s="291" t="s">
        <v>391</v>
      </c>
      <c r="E29" s="291" t="s">
        <v>386</v>
      </c>
      <c r="F29" s="291" t="s">
        <v>389</v>
      </c>
      <c r="G29" s="292">
        <v>6462.07</v>
      </c>
      <c r="H29" s="292">
        <v>6462.07</v>
      </c>
    </row>
    <row r="30" spans="1:8" s="309" customFormat="1" ht="15" x14ac:dyDescent="0.25">
      <c r="A30" s="289" t="s">
        <v>399</v>
      </c>
      <c r="B30" s="301" t="s">
        <v>663</v>
      </c>
      <c r="C30" s="301" t="s">
        <v>376</v>
      </c>
      <c r="D30" s="301" t="s">
        <v>391</v>
      </c>
      <c r="E30" s="291" t="s">
        <v>386</v>
      </c>
      <c r="F30" s="301" t="s">
        <v>400</v>
      </c>
      <c r="G30" s="292">
        <v>60</v>
      </c>
      <c r="H30" s="292">
        <v>60</v>
      </c>
    </row>
    <row r="31" spans="1:8" s="310" customFormat="1" ht="40.5" x14ac:dyDescent="0.25">
      <c r="A31" s="284" t="s">
        <v>392</v>
      </c>
      <c r="B31" s="299" t="s">
        <v>663</v>
      </c>
      <c r="C31" s="299" t="s">
        <v>376</v>
      </c>
      <c r="D31" s="299" t="s">
        <v>391</v>
      </c>
      <c r="E31" s="299" t="s">
        <v>393</v>
      </c>
      <c r="F31" s="299"/>
      <c r="G31" s="287">
        <f>SUM(G32)</f>
        <v>2515.46</v>
      </c>
      <c r="H31" s="287">
        <f>SUM(H32)</f>
        <v>2515.46</v>
      </c>
    </row>
    <row r="32" spans="1:8" ht="63.75" x14ac:dyDescent="0.2">
      <c r="A32" s="289" t="s">
        <v>664</v>
      </c>
      <c r="B32" s="295" t="s">
        <v>663</v>
      </c>
      <c r="C32" s="296" t="s">
        <v>376</v>
      </c>
      <c r="D32" s="296" t="s">
        <v>391</v>
      </c>
      <c r="E32" s="311" t="s">
        <v>393</v>
      </c>
      <c r="F32" s="296" t="s">
        <v>383</v>
      </c>
      <c r="G32" s="292">
        <v>2515.46</v>
      </c>
      <c r="H32" s="292">
        <v>2515.46</v>
      </c>
    </row>
    <row r="33" spans="1:8" s="312" customFormat="1" ht="14.25" x14ac:dyDescent="0.2">
      <c r="A33" s="298" t="s">
        <v>401</v>
      </c>
      <c r="B33" s="277" t="s">
        <v>663</v>
      </c>
      <c r="C33" s="305" t="s">
        <v>376</v>
      </c>
      <c r="D33" s="305" t="s">
        <v>402</v>
      </c>
      <c r="E33" s="277"/>
      <c r="F33" s="305"/>
      <c r="G33" s="278">
        <f>SUM(G34)</f>
        <v>35.299999999999997</v>
      </c>
      <c r="H33" s="278">
        <f>SUM(H34)</f>
        <v>196.8</v>
      </c>
    </row>
    <row r="34" spans="1:8" ht="63.75" x14ac:dyDescent="0.2">
      <c r="A34" s="289" t="s">
        <v>403</v>
      </c>
      <c r="B34" s="301" t="s">
        <v>663</v>
      </c>
      <c r="C34" s="291" t="s">
        <v>376</v>
      </c>
      <c r="D34" s="291" t="s">
        <v>402</v>
      </c>
      <c r="E34" s="301" t="s">
        <v>632</v>
      </c>
      <c r="F34" s="291"/>
      <c r="G34" s="292">
        <f>SUM(G35)</f>
        <v>35.299999999999997</v>
      </c>
      <c r="H34" s="292">
        <f>SUM(H35)</f>
        <v>196.8</v>
      </c>
    </row>
    <row r="35" spans="1:8" ht="25.5" x14ac:dyDescent="0.2">
      <c r="A35" s="294" t="s">
        <v>665</v>
      </c>
      <c r="B35" s="295" t="s">
        <v>663</v>
      </c>
      <c r="C35" s="296" t="s">
        <v>376</v>
      </c>
      <c r="D35" s="296" t="s">
        <v>402</v>
      </c>
      <c r="E35" s="311" t="s">
        <v>632</v>
      </c>
      <c r="F35" s="296" t="s">
        <v>389</v>
      </c>
      <c r="G35" s="292">
        <v>35.299999999999997</v>
      </c>
      <c r="H35" s="292">
        <v>196.8</v>
      </c>
    </row>
    <row r="36" spans="1:8" ht="15" x14ac:dyDescent="0.25">
      <c r="A36" s="298" t="s">
        <v>409</v>
      </c>
      <c r="B36" s="313" t="s">
        <v>663</v>
      </c>
      <c r="C36" s="277" t="s">
        <v>376</v>
      </c>
      <c r="D36" s="277" t="s">
        <v>410</v>
      </c>
      <c r="E36" s="277"/>
      <c r="F36" s="277"/>
      <c r="G36" s="278">
        <f t="shared" ref="G36:H38" si="0">SUM(G37)</f>
        <v>3000</v>
      </c>
      <c r="H36" s="278">
        <f t="shared" si="0"/>
        <v>3000</v>
      </c>
    </row>
    <row r="37" spans="1:8" ht="13.5" x14ac:dyDescent="0.25">
      <c r="A37" s="284" t="s">
        <v>409</v>
      </c>
      <c r="B37" s="281" t="s">
        <v>663</v>
      </c>
      <c r="C37" s="299" t="s">
        <v>376</v>
      </c>
      <c r="D37" s="299" t="s">
        <v>410</v>
      </c>
      <c r="E37" s="299" t="s">
        <v>670</v>
      </c>
      <c r="F37" s="299"/>
      <c r="G37" s="287">
        <f t="shared" si="0"/>
        <v>3000</v>
      </c>
      <c r="H37" s="287">
        <f t="shared" si="0"/>
        <v>3000</v>
      </c>
    </row>
    <row r="38" spans="1:8" ht="25.5" x14ac:dyDescent="0.2">
      <c r="A38" s="289" t="s">
        <v>412</v>
      </c>
      <c r="B38" s="291" t="s">
        <v>663</v>
      </c>
      <c r="C38" s="301" t="s">
        <v>376</v>
      </c>
      <c r="D38" s="301" t="s">
        <v>410</v>
      </c>
      <c r="E38" s="301" t="s">
        <v>411</v>
      </c>
      <c r="F38" s="301"/>
      <c r="G38" s="292">
        <f t="shared" si="0"/>
        <v>3000</v>
      </c>
      <c r="H38" s="292">
        <f t="shared" si="0"/>
        <v>3000</v>
      </c>
    </row>
    <row r="39" spans="1:8" x14ac:dyDescent="0.2">
      <c r="A39" s="294" t="s">
        <v>399</v>
      </c>
      <c r="B39" s="315" t="s">
        <v>663</v>
      </c>
      <c r="C39" s="311" t="s">
        <v>376</v>
      </c>
      <c r="D39" s="311" t="s">
        <v>410</v>
      </c>
      <c r="E39" s="311" t="s">
        <v>670</v>
      </c>
      <c r="F39" s="311" t="s">
        <v>400</v>
      </c>
      <c r="G39" s="297">
        <v>3000</v>
      </c>
      <c r="H39" s="297">
        <v>3000</v>
      </c>
    </row>
    <row r="40" spans="1:8" ht="28.5" x14ac:dyDescent="0.2">
      <c r="A40" s="298" t="s">
        <v>413</v>
      </c>
      <c r="B40" s="281" t="s">
        <v>663</v>
      </c>
      <c r="C40" s="277" t="s">
        <v>376</v>
      </c>
      <c r="D40" s="277" t="s">
        <v>414</v>
      </c>
      <c r="E40" s="277"/>
      <c r="F40" s="277"/>
      <c r="G40" s="278">
        <f>SUM(G41+G51+G54+G45)</f>
        <v>44473.42</v>
      </c>
      <c r="H40" s="278">
        <f>SUM(H41+H51+H54+H45)</f>
        <v>82921.820000000007</v>
      </c>
    </row>
    <row r="41" spans="1:8" s="288" customFormat="1" ht="27" x14ac:dyDescent="0.25">
      <c r="A41" s="284" t="s">
        <v>379</v>
      </c>
      <c r="B41" s="285" t="s">
        <v>663</v>
      </c>
      <c r="C41" s="286" t="s">
        <v>376</v>
      </c>
      <c r="D41" s="286" t="s">
        <v>414</v>
      </c>
      <c r="E41" s="286" t="s">
        <v>633</v>
      </c>
      <c r="F41" s="286"/>
      <c r="G41" s="287">
        <f>SUM(G42)</f>
        <v>1659.1999999999998</v>
      </c>
      <c r="H41" s="287">
        <f>SUM(H42)</f>
        <v>1707.6</v>
      </c>
    </row>
    <row r="42" spans="1:8" ht="25.5" x14ac:dyDescent="0.2">
      <c r="A42" s="294" t="s">
        <v>416</v>
      </c>
      <c r="B42" s="295" t="s">
        <v>663</v>
      </c>
      <c r="C42" s="296" t="s">
        <v>417</v>
      </c>
      <c r="D42" s="296" t="s">
        <v>414</v>
      </c>
      <c r="E42" s="296" t="s">
        <v>633</v>
      </c>
      <c r="F42" s="296"/>
      <c r="G42" s="297">
        <f>SUM(G43+G44)</f>
        <v>1659.1999999999998</v>
      </c>
      <c r="H42" s="297">
        <f>SUM(H43+H44)</f>
        <v>1707.6</v>
      </c>
    </row>
    <row r="43" spans="1:8" s="316" customFormat="1" ht="63.75" x14ac:dyDescent="0.2">
      <c r="A43" s="289" t="s">
        <v>664</v>
      </c>
      <c r="B43" s="301" t="s">
        <v>663</v>
      </c>
      <c r="C43" s="291" t="s">
        <v>376</v>
      </c>
      <c r="D43" s="291" t="s">
        <v>414</v>
      </c>
      <c r="E43" s="291" t="s">
        <v>633</v>
      </c>
      <c r="F43" s="291" t="s">
        <v>383</v>
      </c>
      <c r="G43" s="292">
        <v>1492.32</v>
      </c>
      <c r="H43" s="292">
        <v>1492.32</v>
      </c>
    </row>
    <row r="44" spans="1:8" s="293" customFormat="1" ht="25.5" x14ac:dyDescent="0.2">
      <c r="A44" s="289" t="s">
        <v>665</v>
      </c>
      <c r="B44" s="301" t="s">
        <v>663</v>
      </c>
      <c r="C44" s="291" t="s">
        <v>376</v>
      </c>
      <c r="D44" s="291" t="s">
        <v>414</v>
      </c>
      <c r="E44" s="291" t="s">
        <v>633</v>
      </c>
      <c r="F44" s="291" t="s">
        <v>389</v>
      </c>
      <c r="G44" s="292">
        <v>166.88</v>
      </c>
      <c r="H44" s="292">
        <v>215.28</v>
      </c>
    </row>
    <row r="45" spans="1:8" s="293" customFormat="1" ht="40.5" x14ac:dyDescent="0.25">
      <c r="A45" s="284" t="s">
        <v>419</v>
      </c>
      <c r="B45" s="299" t="s">
        <v>663</v>
      </c>
      <c r="C45" s="299" t="s">
        <v>376</v>
      </c>
      <c r="D45" s="299" t="s">
        <v>414</v>
      </c>
      <c r="E45" s="299" t="s">
        <v>634</v>
      </c>
      <c r="F45" s="299"/>
      <c r="G45" s="287">
        <f>SUM(G46+G49)</f>
        <v>964.22</v>
      </c>
      <c r="H45" s="287">
        <f>SUM(H46+H49)</f>
        <v>964.22</v>
      </c>
    </row>
    <row r="46" spans="1:8" ht="36.75" customHeight="1" x14ac:dyDescent="0.2">
      <c r="A46" s="317" t="s">
        <v>421</v>
      </c>
      <c r="B46" s="295" t="s">
        <v>663</v>
      </c>
      <c r="C46" s="301" t="s">
        <v>376</v>
      </c>
      <c r="D46" s="301" t="s">
        <v>414</v>
      </c>
      <c r="E46" s="301" t="s">
        <v>634</v>
      </c>
      <c r="F46" s="301"/>
      <c r="G46" s="292">
        <f>SUM(G47+G48)</f>
        <v>964</v>
      </c>
      <c r="H46" s="292">
        <f>SUM(H47+H48)</f>
        <v>964</v>
      </c>
    </row>
    <row r="47" spans="1:8" s="310" customFormat="1" ht="63.75" x14ac:dyDescent="0.2">
      <c r="A47" s="294" t="s">
        <v>664</v>
      </c>
      <c r="B47" s="311" t="s">
        <v>663</v>
      </c>
      <c r="C47" s="296" t="s">
        <v>376</v>
      </c>
      <c r="D47" s="296" t="s">
        <v>414</v>
      </c>
      <c r="E47" s="311" t="s">
        <v>634</v>
      </c>
      <c r="F47" s="296" t="s">
        <v>383</v>
      </c>
      <c r="G47" s="297">
        <v>749.5</v>
      </c>
      <c r="H47" s="297">
        <v>749.5</v>
      </c>
    </row>
    <row r="48" spans="1:8" s="312" customFormat="1" ht="25.5" x14ac:dyDescent="0.2">
      <c r="A48" s="294" t="s">
        <v>665</v>
      </c>
      <c r="B48" s="311" t="s">
        <v>663</v>
      </c>
      <c r="C48" s="296" t="s">
        <v>376</v>
      </c>
      <c r="D48" s="296" t="s">
        <v>414</v>
      </c>
      <c r="E48" s="311" t="s">
        <v>634</v>
      </c>
      <c r="F48" s="296" t="s">
        <v>389</v>
      </c>
      <c r="G48" s="297">
        <v>214.5</v>
      </c>
      <c r="H48" s="297">
        <v>214.5</v>
      </c>
    </row>
    <row r="49" spans="1:8" s="308" customFormat="1" ht="64.5" x14ac:dyDescent="0.25">
      <c r="A49" s="289" t="s">
        <v>424</v>
      </c>
      <c r="B49" s="301" t="s">
        <v>663</v>
      </c>
      <c r="C49" s="291" t="s">
        <v>376</v>
      </c>
      <c r="D49" s="291" t="s">
        <v>414</v>
      </c>
      <c r="E49" s="291" t="s">
        <v>425</v>
      </c>
      <c r="F49" s="291"/>
      <c r="G49" s="292">
        <f>SUM(G50)</f>
        <v>0.22</v>
      </c>
      <c r="H49" s="292">
        <f>SUM(H50)</f>
        <v>0.22</v>
      </c>
    </row>
    <row r="50" spans="1:8" s="227" customFormat="1" ht="63.75" x14ac:dyDescent="0.2">
      <c r="A50" s="294" t="s">
        <v>664</v>
      </c>
      <c r="B50" s="311" t="s">
        <v>663</v>
      </c>
      <c r="C50" s="296" t="s">
        <v>376</v>
      </c>
      <c r="D50" s="296" t="s">
        <v>414</v>
      </c>
      <c r="E50" s="296" t="s">
        <v>425</v>
      </c>
      <c r="F50" s="296" t="s">
        <v>383</v>
      </c>
      <c r="G50" s="297">
        <v>0.22</v>
      </c>
      <c r="H50" s="297">
        <v>0.22</v>
      </c>
    </row>
    <row r="51" spans="1:8" ht="40.5" x14ac:dyDescent="0.25">
      <c r="A51" s="284" t="s">
        <v>635</v>
      </c>
      <c r="B51" s="299" t="s">
        <v>663</v>
      </c>
      <c r="C51" s="286" t="s">
        <v>376</v>
      </c>
      <c r="D51" s="286" t="s">
        <v>414</v>
      </c>
      <c r="E51" s="286"/>
      <c r="F51" s="286"/>
      <c r="G51" s="287">
        <f>SUM(G52)</f>
        <v>35400</v>
      </c>
      <c r="H51" s="287">
        <f>SUM(H52)</f>
        <v>73850</v>
      </c>
    </row>
    <row r="52" spans="1:8" s="316" customFormat="1" x14ac:dyDescent="0.2">
      <c r="A52" s="294" t="s">
        <v>428</v>
      </c>
      <c r="B52" s="295" t="s">
        <v>663</v>
      </c>
      <c r="C52" s="296" t="s">
        <v>376</v>
      </c>
      <c r="D52" s="296" t="s">
        <v>414</v>
      </c>
      <c r="E52" s="296" t="s">
        <v>427</v>
      </c>
      <c r="F52" s="296"/>
      <c r="G52" s="297">
        <f>SUM(G53)</f>
        <v>35400</v>
      </c>
      <c r="H52" s="297">
        <f>SUM(H53)</f>
        <v>73850</v>
      </c>
    </row>
    <row r="53" spans="1:8" s="319" customFormat="1" ht="13.5" x14ac:dyDescent="0.25">
      <c r="A53" s="289" t="s">
        <v>399</v>
      </c>
      <c r="B53" s="301" t="s">
        <v>663</v>
      </c>
      <c r="C53" s="291" t="s">
        <v>376</v>
      </c>
      <c r="D53" s="291" t="s">
        <v>414</v>
      </c>
      <c r="E53" s="291" t="s">
        <v>430</v>
      </c>
      <c r="F53" s="291" t="s">
        <v>400</v>
      </c>
      <c r="G53" s="292">
        <v>35400</v>
      </c>
      <c r="H53" s="292">
        <v>73850</v>
      </c>
    </row>
    <row r="54" spans="1:8" ht="13.5" x14ac:dyDescent="0.25">
      <c r="A54" s="284" t="s">
        <v>436</v>
      </c>
      <c r="B54" s="299" t="s">
        <v>663</v>
      </c>
      <c r="C54" s="299" t="s">
        <v>376</v>
      </c>
      <c r="D54" s="299" t="s">
        <v>414</v>
      </c>
      <c r="E54" s="299" t="s">
        <v>437</v>
      </c>
      <c r="F54" s="286"/>
      <c r="G54" s="287">
        <f>SUM(G55)</f>
        <v>6450</v>
      </c>
      <c r="H54" s="287">
        <f>SUM(H55)</f>
        <v>6400</v>
      </c>
    </row>
    <row r="55" spans="1:8" s="227" customFormat="1" ht="51" x14ac:dyDescent="0.2">
      <c r="A55" s="294" t="s">
        <v>440</v>
      </c>
      <c r="B55" s="311" t="s">
        <v>663</v>
      </c>
      <c r="C55" s="311" t="s">
        <v>376</v>
      </c>
      <c r="D55" s="311" t="s">
        <v>414</v>
      </c>
      <c r="E55" s="311" t="s">
        <v>442</v>
      </c>
      <c r="F55" s="311"/>
      <c r="G55" s="297">
        <f>SUM(G56)</f>
        <v>6450</v>
      </c>
      <c r="H55" s="297">
        <f>SUM(H56)</f>
        <v>6400</v>
      </c>
    </row>
    <row r="56" spans="1:8" ht="25.5" x14ac:dyDescent="0.2">
      <c r="A56" s="289" t="s">
        <v>665</v>
      </c>
      <c r="B56" s="295" t="s">
        <v>663</v>
      </c>
      <c r="C56" s="301" t="s">
        <v>376</v>
      </c>
      <c r="D56" s="301" t="s">
        <v>414</v>
      </c>
      <c r="E56" s="301" t="s">
        <v>442</v>
      </c>
      <c r="F56" s="301" t="s">
        <v>389</v>
      </c>
      <c r="G56" s="292">
        <v>6450</v>
      </c>
      <c r="H56" s="292">
        <v>6400</v>
      </c>
    </row>
    <row r="57" spans="1:8" s="324" customFormat="1" ht="15.75" x14ac:dyDescent="0.25">
      <c r="A57" s="321" t="s">
        <v>448</v>
      </c>
      <c r="B57" s="322" t="s">
        <v>663</v>
      </c>
      <c r="C57" s="322" t="s">
        <v>378</v>
      </c>
      <c r="D57" s="322"/>
      <c r="E57" s="322"/>
      <c r="F57" s="322"/>
      <c r="G57" s="323">
        <f t="shared" ref="G57:H59" si="1">SUM(G58)</f>
        <v>41</v>
      </c>
      <c r="H57" s="323">
        <f t="shared" si="1"/>
        <v>41</v>
      </c>
    </row>
    <row r="58" spans="1:8" s="310" customFormat="1" ht="13.5" x14ac:dyDescent="0.25">
      <c r="A58" s="325" t="s">
        <v>449</v>
      </c>
      <c r="B58" s="299" t="s">
        <v>663</v>
      </c>
      <c r="C58" s="299" t="s">
        <v>378</v>
      </c>
      <c r="D58" s="299" t="s">
        <v>391</v>
      </c>
      <c r="E58" s="299"/>
      <c r="F58" s="299"/>
      <c r="G58" s="287">
        <f t="shared" si="1"/>
        <v>41</v>
      </c>
      <c r="H58" s="287">
        <f t="shared" si="1"/>
        <v>41</v>
      </c>
    </row>
    <row r="59" spans="1:8" s="310" customFormat="1" ht="40.5" x14ac:dyDescent="0.25">
      <c r="A59" s="284" t="s">
        <v>673</v>
      </c>
      <c r="B59" s="299" t="s">
        <v>663</v>
      </c>
      <c r="C59" s="299" t="s">
        <v>378</v>
      </c>
      <c r="D59" s="299" t="s">
        <v>391</v>
      </c>
      <c r="E59" s="299" t="s">
        <v>439</v>
      </c>
      <c r="F59" s="299"/>
      <c r="G59" s="287">
        <f t="shared" si="1"/>
        <v>41</v>
      </c>
      <c r="H59" s="287">
        <f t="shared" si="1"/>
        <v>41</v>
      </c>
    </row>
    <row r="60" spans="1:8" ht="25.5" x14ac:dyDescent="0.2">
      <c r="A60" s="289" t="s">
        <v>665</v>
      </c>
      <c r="B60" s="301" t="s">
        <v>663</v>
      </c>
      <c r="C60" s="301" t="s">
        <v>378</v>
      </c>
      <c r="D60" s="301" t="s">
        <v>391</v>
      </c>
      <c r="E60" s="301" t="s">
        <v>439</v>
      </c>
      <c r="F60" s="301" t="s">
        <v>389</v>
      </c>
      <c r="G60" s="292">
        <v>41</v>
      </c>
      <c r="H60" s="292">
        <v>41</v>
      </c>
    </row>
    <row r="61" spans="1:8" ht="40.5" x14ac:dyDescent="0.25">
      <c r="A61" s="284" t="s">
        <v>451</v>
      </c>
      <c r="B61" s="299" t="s">
        <v>663</v>
      </c>
      <c r="C61" s="286" t="s">
        <v>385</v>
      </c>
      <c r="D61" s="286" t="s">
        <v>452</v>
      </c>
      <c r="E61" s="286"/>
      <c r="F61" s="286"/>
      <c r="G61" s="287">
        <f>SUM(G62)</f>
        <v>500</v>
      </c>
      <c r="H61" s="287">
        <f>SUM(H62)</f>
        <v>500</v>
      </c>
    </row>
    <row r="62" spans="1:8" ht="27" x14ac:dyDescent="0.25">
      <c r="A62" s="284" t="s">
        <v>677</v>
      </c>
      <c r="B62" s="299" t="s">
        <v>663</v>
      </c>
      <c r="C62" s="286" t="s">
        <v>385</v>
      </c>
      <c r="D62" s="286" t="s">
        <v>452</v>
      </c>
      <c r="E62" s="286" t="s">
        <v>437</v>
      </c>
      <c r="F62" s="286"/>
      <c r="G62" s="292">
        <f>SUM(G63)</f>
        <v>500</v>
      </c>
      <c r="H62" s="292">
        <f>SUM(H63)</f>
        <v>500</v>
      </c>
    </row>
    <row r="63" spans="1:8" ht="40.5" x14ac:dyDescent="0.25">
      <c r="A63" s="284" t="s">
        <v>673</v>
      </c>
      <c r="B63" s="280" t="s">
        <v>663</v>
      </c>
      <c r="C63" s="281" t="s">
        <v>385</v>
      </c>
      <c r="D63" s="281" t="s">
        <v>452</v>
      </c>
      <c r="E63" s="281" t="s">
        <v>439</v>
      </c>
      <c r="F63" s="281"/>
      <c r="G63" s="292">
        <f>SUM(G64+G66)</f>
        <v>500</v>
      </c>
      <c r="H63" s="292">
        <f>SUM(H64+H66)</f>
        <v>500</v>
      </c>
    </row>
    <row r="64" spans="1:8" x14ac:dyDescent="0.2">
      <c r="A64" s="294" t="s">
        <v>453</v>
      </c>
      <c r="B64" s="295" t="s">
        <v>663</v>
      </c>
      <c r="C64" s="296" t="s">
        <v>385</v>
      </c>
      <c r="D64" s="296" t="s">
        <v>452</v>
      </c>
      <c r="E64" s="296" t="s">
        <v>439</v>
      </c>
      <c r="F64" s="296"/>
      <c r="G64" s="292">
        <f>SUM(G65)</f>
        <v>300</v>
      </c>
      <c r="H64" s="292">
        <f>SUM(H65)</f>
        <v>300</v>
      </c>
    </row>
    <row r="65" spans="1:8" ht="63.75" x14ac:dyDescent="0.2">
      <c r="A65" s="289" t="s">
        <v>664</v>
      </c>
      <c r="B65" s="301" t="s">
        <v>663</v>
      </c>
      <c r="C65" s="291" t="s">
        <v>385</v>
      </c>
      <c r="D65" s="291" t="s">
        <v>452</v>
      </c>
      <c r="E65" s="291" t="s">
        <v>439</v>
      </c>
      <c r="F65" s="291" t="s">
        <v>383</v>
      </c>
      <c r="G65" s="292">
        <v>300</v>
      </c>
      <c r="H65" s="292">
        <v>300</v>
      </c>
    </row>
    <row r="66" spans="1:8" ht="38.25" x14ac:dyDescent="0.2">
      <c r="A66" s="294" t="s">
        <v>454</v>
      </c>
      <c r="B66" s="295" t="s">
        <v>663</v>
      </c>
      <c r="C66" s="296" t="s">
        <v>385</v>
      </c>
      <c r="D66" s="296" t="s">
        <v>452</v>
      </c>
      <c r="E66" s="296" t="s">
        <v>439</v>
      </c>
      <c r="F66" s="296"/>
      <c r="G66" s="292">
        <f>SUM(G67)</f>
        <v>200</v>
      </c>
      <c r="H66" s="292">
        <f>SUM(H67)</f>
        <v>200</v>
      </c>
    </row>
    <row r="67" spans="1:8" ht="38.25" x14ac:dyDescent="0.2">
      <c r="A67" s="289" t="s">
        <v>445</v>
      </c>
      <c r="B67" s="301" t="s">
        <v>663</v>
      </c>
      <c r="C67" s="291" t="s">
        <v>385</v>
      </c>
      <c r="D67" s="291" t="s">
        <v>452</v>
      </c>
      <c r="E67" s="291" t="s">
        <v>439</v>
      </c>
      <c r="F67" s="291" t="s">
        <v>446</v>
      </c>
      <c r="G67" s="292">
        <v>200</v>
      </c>
      <c r="H67" s="292">
        <v>200</v>
      </c>
    </row>
    <row r="68" spans="1:8" ht="15.75" x14ac:dyDescent="0.25">
      <c r="A68" s="326" t="s">
        <v>455</v>
      </c>
      <c r="B68" s="277" t="s">
        <v>663</v>
      </c>
      <c r="C68" s="322" t="s">
        <v>391</v>
      </c>
      <c r="D68" s="322"/>
      <c r="E68" s="322"/>
      <c r="F68" s="322"/>
      <c r="G68" s="323">
        <f>SUM(G78+G74+G69)</f>
        <v>16209.49</v>
      </c>
      <c r="H68" s="323">
        <f>SUM(H78+H74+H69)</f>
        <v>16209.49</v>
      </c>
    </row>
    <row r="69" spans="1:8" s="312" customFormat="1" ht="14.25" x14ac:dyDescent="0.2">
      <c r="A69" s="298" t="s">
        <v>456</v>
      </c>
      <c r="B69" s="277" t="s">
        <v>663</v>
      </c>
      <c r="C69" s="277" t="s">
        <v>391</v>
      </c>
      <c r="D69" s="277" t="s">
        <v>457</v>
      </c>
      <c r="E69" s="277"/>
      <c r="F69" s="277"/>
      <c r="G69" s="278">
        <f>SUM(G72+G70)</f>
        <v>8009.49</v>
      </c>
      <c r="H69" s="278">
        <f>SUM(H72+H70)</f>
        <v>8009.49</v>
      </c>
    </row>
    <row r="70" spans="1:8" s="310" customFormat="1" ht="38.25" x14ac:dyDescent="0.2">
      <c r="A70" s="279" t="s">
        <v>458</v>
      </c>
      <c r="B70" s="280" t="s">
        <v>663</v>
      </c>
      <c r="C70" s="280" t="s">
        <v>391</v>
      </c>
      <c r="D70" s="280" t="s">
        <v>457</v>
      </c>
      <c r="E70" s="280" t="s">
        <v>429</v>
      </c>
      <c r="F70" s="280"/>
      <c r="G70" s="282">
        <f>SUM(G71)</f>
        <v>8000</v>
      </c>
      <c r="H70" s="282">
        <f>SUM(H71)</f>
        <v>8000</v>
      </c>
    </row>
    <row r="71" spans="1:8" s="274" customFormat="1" ht="15" x14ac:dyDescent="0.25">
      <c r="A71" s="289" t="s">
        <v>399</v>
      </c>
      <c r="B71" s="311" t="s">
        <v>663</v>
      </c>
      <c r="C71" s="311" t="s">
        <v>391</v>
      </c>
      <c r="D71" s="311" t="s">
        <v>457</v>
      </c>
      <c r="E71" s="311" t="s">
        <v>429</v>
      </c>
      <c r="F71" s="311" t="s">
        <v>400</v>
      </c>
      <c r="G71" s="297">
        <v>8000</v>
      </c>
      <c r="H71" s="297">
        <v>8000</v>
      </c>
    </row>
    <row r="72" spans="1:8" s="288" customFormat="1" ht="51.75" x14ac:dyDescent="0.25">
      <c r="A72" s="294" t="s">
        <v>714</v>
      </c>
      <c r="B72" s="311" t="s">
        <v>663</v>
      </c>
      <c r="C72" s="311" t="s">
        <v>391</v>
      </c>
      <c r="D72" s="311" t="s">
        <v>457</v>
      </c>
      <c r="E72" s="311" t="s">
        <v>637</v>
      </c>
      <c r="F72" s="311"/>
      <c r="G72" s="297">
        <f>SUM(G73)</f>
        <v>9.49</v>
      </c>
      <c r="H72" s="297">
        <f>SUM(H73)</f>
        <v>9.49</v>
      </c>
    </row>
    <row r="73" spans="1:8" s="288" customFormat="1" ht="15" x14ac:dyDescent="0.25">
      <c r="A73" s="289" t="s">
        <v>399</v>
      </c>
      <c r="B73" s="301" t="s">
        <v>663</v>
      </c>
      <c r="C73" s="301" t="s">
        <v>391</v>
      </c>
      <c r="D73" s="301" t="s">
        <v>457</v>
      </c>
      <c r="E73" s="301" t="s">
        <v>637</v>
      </c>
      <c r="F73" s="301" t="s">
        <v>400</v>
      </c>
      <c r="G73" s="292">
        <v>9.49</v>
      </c>
      <c r="H73" s="292">
        <v>9.49</v>
      </c>
    </row>
    <row r="74" spans="1:8" x14ac:dyDescent="0.2">
      <c r="A74" s="279" t="s">
        <v>461</v>
      </c>
      <c r="B74" s="280" t="s">
        <v>663</v>
      </c>
      <c r="C74" s="281" t="s">
        <v>391</v>
      </c>
      <c r="D74" s="281" t="s">
        <v>462</v>
      </c>
      <c r="E74" s="281"/>
      <c r="F74" s="281"/>
      <c r="G74" s="282">
        <f t="shared" ref="G74:H76" si="2">SUM(G75)</f>
        <v>8150</v>
      </c>
      <c r="H74" s="282">
        <f t="shared" si="2"/>
        <v>8150</v>
      </c>
    </row>
    <row r="75" spans="1:8" ht="27" x14ac:dyDescent="0.25">
      <c r="A75" s="284" t="s">
        <v>677</v>
      </c>
      <c r="B75" s="299" t="s">
        <v>663</v>
      </c>
      <c r="C75" s="299" t="s">
        <v>391</v>
      </c>
      <c r="D75" s="299" t="s">
        <v>462</v>
      </c>
      <c r="E75" s="299" t="s">
        <v>437</v>
      </c>
      <c r="F75" s="299"/>
      <c r="G75" s="287">
        <f t="shared" si="2"/>
        <v>8150</v>
      </c>
      <c r="H75" s="287">
        <f t="shared" si="2"/>
        <v>8150</v>
      </c>
    </row>
    <row r="76" spans="1:8" ht="51" x14ac:dyDescent="0.2">
      <c r="A76" s="294" t="s">
        <v>715</v>
      </c>
      <c r="B76" s="295" t="s">
        <v>663</v>
      </c>
      <c r="C76" s="296" t="s">
        <v>391</v>
      </c>
      <c r="D76" s="296" t="s">
        <v>462</v>
      </c>
      <c r="E76" s="296" t="s">
        <v>464</v>
      </c>
      <c r="F76" s="296"/>
      <c r="G76" s="328">
        <f t="shared" si="2"/>
        <v>8150</v>
      </c>
      <c r="H76" s="328">
        <f t="shared" si="2"/>
        <v>8150</v>
      </c>
    </row>
    <row r="77" spans="1:8" ht="25.5" x14ac:dyDescent="0.2">
      <c r="A77" s="289" t="s">
        <v>665</v>
      </c>
      <c r="B77" s="301" t="s">
        <v>663</v>
      </c>
      <c r="C77" s="291" t="s">
        <v>391</v>
      </c>
      <c r="D77" s="291" t="s">
        <v>462</v>
      </c>
      <c r="E77" s="291" t="s">
        <v>464</v>
      </c>
      <c r="F77" s="291" t="s">
        <v>389</v>
      </c>
      <c r="G77" s="292">
        <v>8150</v>
      </c>
      <c r="H77" s="292">
        <v>8150</v>
      </c>
    </row>
    <row r="78" spans="1:8" s="329" customFormat="1" ht="26.25" x14ac:dyDescent="0.25">
      <c r="A78" s="279" t="s">
        <v>466</v>
      </c>
      <c r="B78" s="280" t="s">
        <v>663</v>
      </c>
      <c r="C78" s="280" t="s">
        <v>391</v>
      </c>
      <c r="D78" s="280" t="s">
        <v>467</v>
      </c>
      <c r="E78" s="280"/>
      <c r="F78" s="280"/>
      <c r="G78" s="282">
        <f t="shared" ref="G78:H80" si="3">SUM(G79)</f>
        <v>50</v>
      </c>
      <c r="H78" s="282">
        <f t="shared" si="3"/>
        <v>50</v>
      </c>
    </row>
    <row r="79" spans="1:8" s="293" customFormat="1" ht="13.5" x14ac:dyDescent="0.25">
      <c r="A79" s="284" t="s">
        <v>436</v>
      </c>
      <c r="B79" s="291" t="s">
        <v>663</v>
      </c>
      <c r="C79" s="280" t="s">
        <v>391</v>
      </c>
      <c r="D79" s="280" t="s">
        <v>467</v>
      </c>
      <c r="E79" s="280" t="s">
        <v>680</v>
      </c>
      <c r="F79" s="280"/>
      <c r="G79" s="282">
        <f t="shared" si="3"/>
        <v>50</v>
      </c>
      <c r="H79" s="282">
        <f t="shared" si="3"/>
        <v>50</v>
      </c>
    </row>
    <row r="80" spans="1:8" s="332" customFormat="1" ht="51" x14ac:dyDescent="0.2">
      <c r="A80" s="294" t="s">
        <v>682</v>
      </c>
      <c r="B80" s="311" t="s">
        <v>663</v>
      </c>
      <c r="C80" s="296" t="s">
        <v>391</v>
      </c>
      <c r="D80" s="296" t="s">
        <v>467</v>
      </c>
      <c r="E80" s="296" t="s">
        <v>469</v>
      </c>
      <c r="F80" s="296"/>
      <c r="G80" s="292">
        <f t="shared" si="3"/>
        <v>50</v>
      </c>
      <c r="H80" s="292">
        <f t="shared" si="3"/>
        <v>50</v>
      </c>
    </row>
    <row r="81" spans="1:8" x14ac:dyDescent="0.2">
      <c r="A81" s="289" t="s">
        <v>399</v>
      </c>
      <c r="B81" s="301" t="s">
        <v>663</v>
      </c>
      <c r="C81" s="291" t="s">
        <v>391</v>
      </c>
      <c r="D81" s="291" t="s">
        <v>467</v>
      </c>
      <c r="E81" s="291" t="s">
        <v>469</v>
      </c>
      <c r="F81" s="291" t="s">
        <v>400</v>
      </c>
      <c r="G81" s="292">
        <v>50</v>
      </c>
      <c r="H81" s="292">
        <v>50</v>
      </c>
    </row>
    <row r="82" spans="1:8" s="329" customFormat="1" ht="15.75" x14ac:dyDescent="0.25">
      <c r="A82" s="326" t="s">
        <v>470</v>
      </c>
      <c r="B82" s="277" t="s">
        <v>663</v>
      </c>
      <c r="C82" s="277" t="s">
        <v>402</v>
      </c>
      <c r="D82" s="322"/>
      <c r="E82" s="322"/>
      <c r="F82" s="322"/>
      <c r="G82" s="323">
        <f>SUM(G83+G92+G103)</f>
        <v>318418.88</v>
      </c>
      <c r="H82" s="323">
        <f>SUM(H83+H92+H103)</f>
        <v>208723.04</v>
      </c>
    </row>
    <row r="83" spans="1:8" ht="15" x14ac:dyDescent="0.25">
      <c r="A83" s="337" t="s">
        <v>471</v>
      </c>
      <c r="B83" s="299" t="s">
        <v>663</v>
      </c>
      <c r="C83" s="334" t="s">
        <v>402</v>
      </c>
      <c r="D83" s="334" t="s">
        <v>376</v>
      </c>
      <c r="E83" s="334"/>
      <c r="F83" s="334"/>
      <c r="G83" s="335">
        <f>SUM(G86+G84+G90)</f>
        <v>109169.87999999999</v>
      </c>
      <c r="H83" s="335">
        <f>SUM(H86+H84+H90)</f>
        <v>52019.040000000001</v>
      </c>
    </row>
    <row r="84" spans="1:8" s="227" customFormat="1" ht="27" x14ac:dyDescent="0.25">
      <c r="A84" s="284" t="s">
        <v>716</v>
      </c>
      <c r="B84" s="299" t="s">
        <v>663</v>
      </c>
      <c r="C84" s="299" t="s">
        <v>402</v>
      </c>
      <c r="D84" s="299" t="s">
        <v>376</v>
      </c>
      <c r="E84" s="299" t="s">
        <v>472</v>
      </c>
      <c r="F84" s="299"/>
      <c r="G84" s="287">
        <f>SUM(G85)</f>
        <v>93846.399999999994</v>
      </c>
      <c r="H84" s="287">
        <f>SUM(H85)</f>
        <v>51361.79</v>
      </c>
    </row>
    <row r="85" spans="1:8" ht="25.5" x14ac:dyDescent="0.2">
      <c r="A85" s="289" t="s">
        <v>665</v>
      </c>
      <c r="B85" s="311" t="s">
        <v>663</v>
      </c>
      <c r="C85" s="311" t="s">
        <v>402</v>
      </c>
      <c r="D85" s="311" t="s">
        <v>376</v>
      </c>
      <c r="E85" s="311" t="s">
        <v>472</v>
      </c>
      <c r="F85" s="301" t="s">
        <v>389</v>
      </c>
      <c r="G85" s="292">
        <v>93846.399999999994</v>
      </c>
      <c r="H85" s="292">
        <v>51361.79</v>
      </c>
    </row>
    <row r="86" spans="1:8" ht="13.5" x14ac:dyDescent="0.25">
      <c r="A86" s="284" t="s">
        <v>436</v>
      </c>
      <c r="B86" s="299" t="s">
        <v>663</v>
      </c>
      <c r="C86" s="286" t="s">
        <v>402</v>
      </c>
      <c r="D86" s="286" t="s">
        <v>376</v>
      </c>
      <c r="E86" s="286" t="s">
        <v>437</v>
      </c>
      <c r="F86" s="286"/>
      <c r="G86" s="336">
        <f>SUM(G87)</f>
        <v>13500</v>
      </c>
      <c r="H86" s="336">
        <f>SUM(H87)</f>
        <v>0</v>
      </c>
    </row>
    <row r="87" spans="1:8" s="227" customFormat="1" ht="50.25" customHeight="1" x14ac:dyDescent="0.2">
      <c r="A87" s="294" t="s">
        <v>683</v>
      </c>
      <c r="B87" s="311" t="s">
        <v>663</v>
      </c>
      <c r="C87" s="311" t="s">
        <v>684</v>
      </c>
      <c r="D87" s="311" t="s">
        <v>376</v>
      </c>
      <c r="E87" s="311" t="s">
        <v>474</v>
      </c>
      <c r="F87" s="311"/>
      <c r="G87" s="297">
        <f>SUM(G88+G89)</f>
        <v>13500</v>
      </c>
      <c r="H87" s="297">
        <f>SUM(H88+H89)</f>
        <v>0</v>
      </c>
    </row>
    <row r="88" spans="1:8" s="293" customFormat="1" ht="25.5" x14ac:dyDescent="0.2">
      <c r="A88" s="289" t="s">
        <v>665</v>
      </c>
      <c r="B88" s="301" t="s">
        <v>663</v>
      </c>
      <c r="C88" s="301" t="s">
        <v>402</v>
      </c>
      <c r="D88" s="301" t="s">
        <v>376</v>
      </c>
      <c r="E88" s="301" t="s">
        <v>474</v>
      </c>
      <c r="F88" s="301" t="s">
        <v>389</v>
      </c>
      <c r="G88" s="292">
        <v>10500</v>
      </c>
      <c r="H88" s="292"/>
    </row>
    <row r="89" spans="1:8" s="293" customFormat="1" x14ac:dyDescent="0.2">
      <c r="A89" s="289" t="s">
        <v>399</v>
      </c>
      <c r="B89" s="301" t="s">
        <v>663</v>
      </c>
      <c r="C89" s="301" t="s">
        <v>402</v>
      </c>
      <c r="D89" s="301" t="s">
        <v>376</v>
      </c>
      <c r="E89" s="301" t="s">
        <v>475</v>
      </c>
      <c r="F89" s="301" t="s">
        <v>400</v>
      </c>
      <c r="G89" s="292">
        <v>3000</v>
      </c>
      <c r="H89" s="292"/>
    </row>
    <row r="90" spans="1:8" s="293" customFormat="1" ht="63.75" x14ac:dyDescent="0.2">
      <c r="A90" s="289" t="s">
        <v>717</v>
      </c>
      <c r="B90" s="301" t="s">
        <v>663</v>
      </c>
      <c r="C90" s="301" t="s">
        <v>402</v>
      </c>
      <c r="D90" s="301" t="s">
        <v>376</v>
      </c>
      <c r="E90" s="301" t="s">
        <v>718</v>
      </c>
      <c r="F90" s="301"/>
      <c r="G90" s="292">
        <f>SUM(G91)</f>
        <v>1823.48</v>
      </c>
      <c r="H90" s="292">
        <f>SUM(H91)</f>
        <v>657.25</v>
      </c>
    </row>
    <row r="91" spans="1:8" s="227" customFormat="1" ht="27" customHeight="1" x14ac:dyDescent="0.2">
      <c r="A91" s="294" t="s">
        <v>675</v>
      </c>
      <c r="B91" s="311" t="s">
        <v>663</v>
      </c>
      <c r="C91" s="311" t="s">
        <v>402</v>
      </c>
      <c r="D91" s="311" t="s">
        <v>376</v>
      </c>
      <c r="E91" s="311" t="s">
        <v>718</v>
      </c>
      <c r="F91" s="311" t="s">
        <v>444</v>
      </c>
      <c r="G91" s="297">
        <v>1823.48</v>
      </c>
      <c r="H91" s="297">
        <v>657.25</v>
      </c>
    </row>
    <row r="92" spans="1:8" ht="13.5" x14ac:dyDescent="0.25">
      <c r="A92" s="284" t="s">
        <v>484</v>
      </c>
      <c r="B92" s="299" t="s">
        <v>663</v>
      </c>
      <c r="C92" s="299" t="s">
        <v>402</v>
      </c>
      <c r="D92" s="299" t="s">
        <v>385</v>
      </c>
      <c r="E92" s="299"/>
      <c r="F92" s="299"/>
      <c r="G92" s="287">
        <f>SUM(G96+G93)</f>
        <v>195045</v>
      </c>
      <c r="H92" s="287">
        <f>SUM(H96+H93)</f>
        <v>142500</v>
      </c>
    </row>
    <row r="93" spans="1:8" s="293" customFormat="1" ht="51" x14ac:dyDescent="0.2">
      <c r="A93" s="294" t="s">
        <v>485</v>
      </c>
      <c r="B93" s="315" t="s">
        <v>663</v>
      </c>
      <c r="C93" s="296" t="s">
        <v>402</v>
      </c>
      <c r="D93" s="296" t="s">
        <v>385</v>
      </c>
      <c r="E93" s="296" t="s">
        <v>486</v>
      </c>
      <c r="F93" s="296"/>
      <c r="G93" s="328">
        <f>SUM(G94:G95)</f>
        <v>153600</v>
      </c>
      <c r="H93" s="328">
        <f>SUM(H94:H95)</f>
        <v>142500</v>
      </c>
    </row>
    <row r="94" spans="1:8" s="293" customFormat="1" ht="25.5" x14ac:dyDescent="0.2">
      <c r="A94" s="289" t="s">
        <v>665</v>
      </c>
      <c r="B94" s="291" t="s">
        <v>663</v>
      </c>
      <c r="C94" s="291" t="s">
        <v>402</v>
      </c>
      <c r="D94" s="291" t="s">
        <v>385</v>
      </c>
      <c r="E94" s="291" t="s">
        <v>486</v>
      </c>
      <c r="F94" s="296" t="s">
        <v>389</v>
      </c>
      <c r="G94" s="328">
        <v>11100</v>
      </c>
      <c r="H94" s="328"/>
    </row>
    <row r="95" spans="1:8" s="293" customFormat="1" ht="38.25" x14ac:dyDescent="0.2">
      <c r="A95" s="289" t="s">
        <v>675</v>
      </c>
      <c r="B95" s="291" t="s">
        <v>663</v>
      </c>
      <c r="C95" s="291" t="s">
        <v>402</v>
      </c>
      <c r="D95" s="291" t="s">
        <v>385</v>
      </c>
      <c r="E95" s="291" t="s">
        <v>486</v>
      </c>
      <c r="F95" s="291" t="s">
        <v>444</v>
      </c>
      <c r="G95" s="331">
        <v>142500</v>
      </c>
      <c r="H95" s="331">
        <v>142500</v>
      </c>
    </row>
    <row r="96" spans="1:8" s="319" customFormat="1" ht="13.5" x14ac:dyDescent="0.25">
      <c r="A96" s="289" t="s">
        <v>484</v>
      </c>
      <c r="B96" s="301" t="s">
        <v>663</v>
      </c>
      <c r="C96" s="301" t="s">
        <v>402</v>
      </c>
      <c r="D96" s="301" t="s">
        <v>385</v>
      </c>
      <c r="E96" s="301" t="s">
        <v>486</v>
      </c>
      <c r="F96" s="301"/>
      <c r="G96" s="292">
        <f>SUM(G97+G101+G99)</f>
        <v>41445</v>
      </c>
      <c r="H96" s="292">
        <f>SUM(H97+H101+H99)</f>
        <v>0</v>
      </c>
    </row>
    <row r="97" spans="1:8" s="332" customFormat="1" ht="25.5" x14ac:dyDescent="0.2">
      <c r="A97" s="320" t="s">
        <v>488</v>
      </c>
      <c r="B97" s="311" t="s">
        <v>663</v>
      </c>
      <c r="C97" s="311" t="s">
        <v>402</v>
      </c>
      <c r="D97" s="311" t="s">
        <v>385</v>
      </c>
      <c r="E97" s="311" t="s">
        <v>489</v>
      </c>
      <c r="F97" s="311"/>
      <c r="G97" s="297">
        <f>SUM(G98)</f>
        <v>5700</v>
      </c>
      <c r="H97" s="297">
        <f>SUM(H98)</f>
        <v>0</v>
      </c>
    </row>
    <row r="98" spans="1:8" ht="38.25" x14ac:dyDescent="0.2">
      <c r="A98" s="289" t="s">
        <v>445</v>
      </c>
      <c r="B98" s="291" t="s">
        <v>663</v>
      </c>
      <c r="C98" s="301" t="s">
        <v>402</v>
      </c>
      <c r="D98" s="301" t="s">
        <v>385</v>
      </c>
      <c r="E98" s="301" t="s">
        <v>489</v>
      </c>
      <c r="F98" s="301" t="s">
        <v>446</v>
      </c>
      <c r="G98" s="292">
        <v>5700</v>
      </c>
      <c r="H98" s="292"/>
    </row>
    <row r="99" spans="1:8" ht="25.5" x14ac:dyDescent="0.2">
      <c r="A99" s="320" t="s">
        <v>719</v>
      </c>
      <c r="B99" s="291" t="s">
        <v>663</v>
      </c>
      <c r="C99" s="301" t="s">
        <v>402</v>
      </c>
      <c r="D99" s="301" t="s">
        <v>385</v>
      </c>
      <c r="E99" s="301" t="s">
        <v>491</v>
      </c>
      <c r="F99" s="301"/>
      <c r="G99" s="292">
        <f>SUM(G100)</f>
        <v>32245</v>
      </c>
      <c r="H99" s="292">
        <f>SUM(H100)</f>
        <v>0</v>
      </c>
    </row>
    <row r="100" spans="1:8" ht="38.25" x14ac:dyDescent="0.2">
      <c r="A100" s="289" t="s">
        <v>445</v>
      </c>
      <c r="B100" s="291" t="s">
        <v>663</v>
      </c>
      <c r="C100" s="301" t="s">
        <v>402</v>
      </c>
      <c r="D100" s="301" t="s">
        <v>385</v>
      </c>
      <c r="E100" s="301" t="s">
        <v>491</v>
      </c>
      <c r="F100" s="301" t="s">
        <v>446</v>
      </c>
      <c r="G100" s="292">
        <v>32245</v>
      </c>
      <c r="H100" s="292"/>
    </row>
    <row r="101" spans="1:8" x14ac:dyDescent="0.2">
      <c r="A101" s="320" t="s">
        <v>492</v>
      </c>
      <c r="B101" s="315" t="s">
        <v>663</v>
      </c>
      <c r="C101" s="311" t="s">
        <v>402</v>
      </c>
      <c r="D101" s="311" t="s">
        <v>385</v>
      </c>
      <c r="E101" s="311" t="s">
        <v>493</v>
      </c>
      <c r="F101" s="311"/>
      <c r="G101" s="297">
        <f>SUM(G102)</f>
        <v>3500</v>
      </c>
      <c r="H101" s="297">
        <f>SUM(H102)</f>
        <v>0</v>
      </c>
    </row>
    <row r="102" spans="1:8" s="227" customFormat="1" ht="38.25" x14ac:dyDescent="0.2">
      <c r="A102" s="289" t="s">
        <v>445</v>
      </c>
      <c r="B102" s="311" t="s">
        <v>663</v>
      </c>
      <c r="C102" s="301" t="s">
        <v>402</v>
      </c>
      <c r="D102" s="301" t="s">
        <v>385</v>
      </c>
      <c r="E102" s="301" t="s">
        <v>493</v>
      </c>
      <c r="F102" s="301" t="s">
        <v>446</v>
      </c>
      <c r="G102" s="292">
        <v>3500</v>
      </c>
      <c r="H102" s="292"/>
    </row>
    <row r="103" spans="1:8" ht="28.5" x14ac:dyDescent="0.2">
      <c r="A103" s="298" t="s">
        <v>498</v>
      </c>
      <c r="B103" s="277" t="s">
        <v>663</v>
      </c>
      <c r="C103" s="305" t="s">
        <v>402</v>
      </c>
      <c r="D103" s="305" t="s">
        <v>402</v>
      </c>
      <c r="E103" s="277"/>
      <c r="F103" s="277"/>
      <c r="G103" s="278">
        <f t="shared" ref="G103:H103" si="4">SUM(G104)</f>
        <v>14204</v>
      </c>
      <c r="H103" s="278">
        <f t="shared" si="4"/>
        <v>14204</v>
      </c>
    </row>
    <row r="104" spans="1:8" s="319" customFormat="1" ht="13.5" x14ac:dyDescent="0.25">
      <c r="A104" s="284" t="s">
        <v>436</v>
      </c>
      <c r="B104" s="286" t="s">
        <v>663</v>
      </c>
      <c r="C104" s="286" t="s">
        <v>402</v>
      </c>
      <c r="D104" s="286" t="s">
        <v>402</v>
      </c>
      <c r="E104" s="299" t="s">
        <v>437</v>
      </c>
      <c r="F104" s="299"/>
      <c r="G104" s="287">
        <f>SUM(G105)</f>
        <v>14204</v>
      </c>
      <c r="H104" s="287">
        <f>SUM(H105)</f>
        <v>14204</v>
      </c>
    </row>
    <row r="105" spans="1:8" s="319" customFormat="1" ht="39" x14ac:dyDescent="0.25">
      <c r="A105" s="294" t="s">
        <v>500</v>
      </c>
      <c r="B105" s="296" t="s">
        <v>663</v>
      </c>
      <c r="C105" s="296" t="s">
        <v>402</v>
      </c>
      <c r="D105" s="296" t="s">
        <v>402</v>
      </c>
      <c r="E105" s="311" t="s">
        <v>501</v>
      </c>
      <c r="F105" s="299"/>
      <c r="G105" s="287">
        <f>SUM(G106)</f>
        <v>14204</v>
      </c>
      <c r="H105" s="287">
        <f>SUM(H106)</f>
        <v>14204</v>
      </c>
    </row>
    <row r="106" spans="1:8" s="293" customFormat="1" ht="38.25" x14ac:dyDescent="0.2">
      <c r="A106" s="289" t="s">
        <v>445</v>
      </c>
      <c r="B106" s="291" t="s">
        <v>663</v>
      </c>
      <c r="C106" s="291" t="s">
        <v>402</v>
      </c>
      <c r="D106" s="291" t="s">
        <v>402</v>
      </c>
      <c r="E106" s="301" t="s">
        <v>501</v>
      </c>
      <c r="F106" s="301" t="s">
        <v>446</v>
      </c>
      <c r="G106" s="292">
        <v>14204</v>
      </c>
      <c r="H106" s="292">
        <v>14204</v>
      </c>
    </row>
    <row r="107" spans="1:8" ht="14.25" x14ac:dyDescent="0.2">
      <c r="A107" s="298" t="s">
        <v>506</v>
      </c>
      <c r="B107" s="305" t="s">
        <v>663</v>
      </c>
      <c r="C107" s="277" t="s">
        <v>507</v>
      </c>
      <c r="D107" s="277"/>
      <c r="E107" s="277"/>
      <c r="F107" s="277"/>
      <c r="G107" s="278">
        <f t="shared" ref="G107:H110" si="5">SUM(G108)</f>
        <v>20130</v>
      </c>
      <c r="H107" s="278">
        <f t="shared" si="5"/>
        <v>20280</v>
      </c>
    </row>
    <row r="108" spans="1:8" ht="25.5" x14ac:dyDescent="0.2">
      <c r="A108" s="279" t="s">
        <v>508</v>
      </c>
      <c r="B108" s="341">
        <v>510</v>
      </c>
      <c r="C108" s="281" t="s">
        <v>507</v>
      </c>
      <c r="D108" s="281" t="s">
        <v>402</v>
      </c>
      <c r="E108" s="281"/>
      <c r="F108" s="281"/>
      <c r="G108" s="282">
        <f t="shared" si="5"/>
        <v>20130</v>
      </c>
      <c r="H108" s="282">
        <f t="shared" si="5"/>
        <v>20280</v>
      </c>
    </row>
    <row r="109" spans="1:8" ht="13.5" x14ac:dyDescent="0.25">
      <c r="A109" s="284" t="s">
        <v>436</v>
      </c>
      <c r="B109" s="342">
        <v>510</v>
      </c>
      <c r="C109" s="286" t="s">
        <v>507</v>
      </c>
      <c r="D109" s="286" t="s">
        <v>402</v>
      </c>
      <c r="E109" s="281"/>
      <c r="F109" s="281"/>
      <c r="G109" s="287">
        <f t="shared" si="5"/>
        <v>20130</v>
      </c>
      <c r="H109" s="287">
        <f t="shared" si="5"/>
        <v>20280</v>
      </c>
    </row>
    <row r="110" spans="1:8" ht="38.25" x14ac:dyDescent="0.2">
      <c r="A110" s="294" t="s">
        <v>720</v>
      </c>
      <c r="B110" s="295" t="s">
        <v>663</v>
      </c>
      <c r="C110" s="311" t="s">
        <v>507</v>
      </c>
      <c r="D110" s="311" t="s">
        <v>402</v>
      </c>
      <c r="E110" s="311" t="s">
        <v>510</v>
      </c>
      <c r="F110" s="311"/>
      <c r="G110" s="297">
        <f t="shared" si="5"/>
        <v>20130</v>
      </c>
      <c r="H110" s="297">
        <f t="shared" si="5"/>
        <v>20280</v>
      </c>
    </row>
    <row r="111" spans="1:8" ht="25.5" x14ac:dyDescent="0.2">
      <c r="A111" s="289" t="s">
        <v>665</v>
      </c>
      <c r="B111" s="301" t="s">
        <v>663</v>
      </c>
      <c r="C111" s="301" t="s">
        <v>507</v>
      </c>
      <c r="D111" s="301" t="s">
        <v>402</v>
      </c>
      <c r="E111" s="301" t="s">
        <v>510</v>
      </c>
      <c r="F111" s="301" t="s">
        <v>389</v>
      </c>
      <c r="G111" s="292">
        <v>20130</v>
      </c>
      <c r="H111" s="292">
        <v>20280</v>
      </c>
    </row>
    <row r="112" spans="1:8" ht="15.75" x14ac:dyDescent="0.25">
      <c r="A112" s="326" t="s">
        <v>511</v>
      </c>
      <c r="B112" s="343" t="s">
        <v>663</v>
      </c>
      <c r="C112" s="322" t="s">
        <v>407</v>
      </c>
      <c r="D112" s="322"/>
      <c r="E112" s="322"/>
      <c r="F112" s="322"/>
      <c r="G112" s="323">
        <f>SUM(G113+G120+G136+G133+G146)</f>
        <v>449712.24</v>
      </c>
      <c r="H112" s="323">
        <f>SUM(H113+H120+H136+H133+H146)</f>
        <v>475928.75999999995</v>
      </c>
    </row>
    <row r="113" spans="1:8" x14ac:dyDescent="0.2">
      <c r="A113" s="279" t="s">
        <v>512</v>
      </c>
      <c r="B113" s="281" t="s">
        <v>663</v>
      </c>
      <c r="C113" s="280" t="s">
        <v>407</v>
      </c>
      <c r="D113" s="280" t="s">
        <v>376</v>
      </c>
      <c r="E113" s="280"/>
      <c r="F113" s="280"/>
      <c r="G113" s="282">
        <f>SUM(G114+G116+G118)</f>
        <v>170620.01</v>
      </c>
      <c r="H113" s="282">
        <f>SUM(H114+H116+H118)</f>
        <v>183747.58</v>
      </c>
    </row>
    <row r="114" spans="1:8" ht="140.25" x14ac:dyDescent="0.2">
      <c r="A114" s="320" t="s">
        <v>691</v>
      </c>
      <c r="B114" s="296" t="s">
        <v>663</v>
      </c>
      <c r="C114" s="311" t="s">
        <v>407</v>
      </c>
      <c r="D114" s="311" t="s">
        <v>376</v>
      </c>
      <c r="E114" s="311" t="s">
        <v>516</v>
      </c>
      <c r="F114" s="311"/>
      <c r="G114" s="297">
        <f>SUM(G115)</f>
        <v>132180.01</v>
      </c>
      <c r="H114" s="297">
        <f>SUM(H115)</f>
        <v>140577.57999999999</v>
      </c>
    </row>
    <row r="115" spans="1:8" ht="38.25" x14ac:dyDescent="0.2">
      <c r="A115" s="289" t="s">
        <v>445</v>
      </c>
      <c r="B115" s="291" t="s">
        <v>663</v>
      </c>
      <c r="C115" s="301" t="s">
        <v>407</v>
      </c>
      <c r="D115" s="301" t="s">
        <v>376</v>
      </c>
      <c r="E115" s="301" t="s">
        <v>516</v>
      </c>
      <c r="F115" s="301" t="s">
        <v>446</v>
      </c>
      <c r="G115" s="292">
        <v>132180.01</v>
      </c>
      <c r="H115" s="292">
        <v>140577.57999999999</v>
      </c>
    </row>
    <row r="116" spans="1:8" s="227" customFormat="1" ht="25.5" x14ac:dyDescent="0.2">
      <c r="A116" s="294" t="s">
        <v>513</v>
      </c>
      <c r="B116" s="296" t="s">
        <v>663</v>
      </c>
      <c r="C116" s="311" t="s">
        <v>407</v>
      </c>
      <c r="D116" s="311" t="s">
        <v>376</v>
      </c>
      <c r="E116" s="311" t="s">
        <v>514</v>
      </c>
      <c r="F116" s="311"/>
      <c r="G116" s="297">
        <f>SUM(G117)</f>
        <v>38410</v>
      </c>
      <c r="H116" s="297">
        <f>SUM(H117)</f>
        <v>43130</v>
      </c>
    </row>
    <row r="117" spans="1:8" ht="38.25" x14ac:dyDescent="0.2">
      <c r="A117" s="289" t="s">
        <v>445</v>
      </c>
      <c r="B117" s="291" t="s">
        <v>663</v>
      </c>
      <c r="C117" s="301" t="s">
        <v>407</v>
      </c>
      <c r="D117" s="301" t="s">
        <v>376</v>
      </c>
      <c r="E117" s="301" t="s">
        <v>514</v>
      </c>
      <c r="F117" s="301" t="s">
        <v>446</v>
      </c>
      <c r="G117" s="292">
        <v>38410</v>
      </c>
      <c r="H117" s="292">
        <v>43130</v>
      </c>
    </row>
    <row r="118" spans="1:8" s="227" customFormat="1" ht="51" x14ac:dyDescent="0.2">
      <c r="A118" s="294" t="s">
        <v>530</v>
      </c>
      <c r="B118" s="296" t="s">
        <v>663</v>
      </c>
      <c r="C118" s="311" t="s">
        <v>407</v>
      </c>
      <c r="D118" s="311" t="s">
        <v>376</v>
      </c>
      <c r="E118" s="311" t="s">
        <v>639</v>
      </c>
      <c r="F118" s="311"/>
      <c r="G118" s="297">
        <f>SUM(G119)</f>
        <v>30</v>
      </c>
      <c r="H118" s="297">
        <f>SUM(H119)</f>
        <v>40</v>
      </c>
    </row>
    <row r="119" spans="1:8" ht="38.25" x14ac:dyDescent="0.2">
      <c r="A119" s="289" t="s">
        <v>445</v>
      </c>
      <c r="B119" s="291" t="s">
        <v>663</v>
      </c>
      <c r="C119" s="301" t="s">
        <v>407</v>
      </c>
      <c r="D119" s="301" t="s">
        <v>376</v>
      </c>
      <c r="E119" s="301" t="s">
        <v>639</v>
      </c>
      <c r="F119" s="301" t="s">
        <v>446</v>
      </c>
      <c r="G119" s="292">
        <v>30</v>
      </c>
      <c r="H119" s="292">
        <v>40</v>
      </c>
    </row>
    <row r="120" spans="1:8" x14ac:dyDescent="0.2">
      <c r="A120" s="279" t="s">
        <v>517</v>
      </c>
      <c r="B120" s="281" t="s">
        <v>663</v>
      </c>
      <c r="C120" s="280" t="s">
        <v>407</v>
      </c>
      <c r="D120" s="280" t="s">
        <v>378</v>
      </c>
      <c r="E120" s="280"/>
      <c r="F120" s="280"/>
      <c r="G120" s="282">
        <f>SUM(G127+G131+G125)</f>
        <v>228928.93</v>
      </c>
      <c r="H120" s="282">
        <f>SUM(H127+H131+H125+H121+H123)</f>
        <v>237251.88</v>
      </c>
    </row>
    <row r="121" spans="1:8" s="293" customFormat="1" ht="51" x14ac:dyDescent="0.2">
      <c r="A121" s="289" t="s">
        <v>721</v>
      </c>
      <c r="B121" s="291" t="s">
        <v>663</v>
      </c>
      <c r="C121" s="301" t="s">
        <v>407</v>
      </c>
      <c r="D121" s="301" t="s">
        <v>378</v>
      </c>
      <c r="E121" s="301" t="s">
        <v>521</v>
      </c>
      <c r="F121" s="301"/>
      <c r="G121" s="292"/>
      <c r="H121" s="292">
        <f>SUM(H122)</f>
        <v>4442.3100000000004</v>
      </c>
    </row>
    <row r="122" spans="1:8" ht="38.25" x14ac:dyDescent="0.2">
      <c r="A122" s="294" t="s">
        <v>445</v>
      </c>
      <c r="B122" s="296" t="s">
        <v>663</v>
      </c>
      <c r="C122" s="311" t="s">
        <v>407</v>
      </c>
      <c r="D122" s="311" t="s">
        <v>378</v>
      </c>
      <c r="E122" s="311" t="s">
        <v>521</v>
      </c>
      <c r="F122" s="311" t="s">
        <v>446</v>
      </c>
      <c r="G122" s="297"/>
      <c r="H122" s="297">
        <v>4442.3100000000004</v>
      </c>
    </row>
    <row r="123" spans="1:8" s="293" customFormat="1" ht="51" x14ac:dyDescent="0.2">
      <c r="A123" s="289" t="s">
        <v>722</v>
      </c>
      <c r="B123" s="291" t="s">
        <v>663</v>
      </c>
      <c r="C123" s="301" t="s">
        <v>407</v>
      </c>
      <c r="D123" s="301" t="s">
        <v>378</v>
      </c>
      <c r="E123" s="301" t="s">
        <v>520</v>
      </c>
      <c r="F123" s="301"/>
      <c r="G123" s="292"/>
      <c r="H123" s="292">
        <f>SUM(H124)</f>
        <v>4502.45</v>
      </c>
    </row>
    <row r="124" spans="1:8" ht="38.25" x14ac:dyDescent="0.2">
      <c r="A124" s="294" t="s">
        <v>445</v>
      </c>
      <c r="B124" s="296" t="s">
        <v>663</v>
      </c>
      <c r="C124" s="311" t="s">
        <v>407</v>
      </c>
      <c r="D124" s="311" t="s">
        <v>378</v>
      </c>
      <c r="E124" s="311" t="s">
        <v>520</v>
      </c>
      <c r="F124" s="311" t="s">
        <v>446</v>
      </c>
      <c r="G124" s="297"/>
      <c r="H124" s="297">
        <v>4502.45</v>
      </c>
    </row>
    <row r="125" spans="1:8" s="293" customFormat="1" ht="38.25" x14ac:dyDescent="0.2">
      <c r="A125" s="289" t="s">
        <v>690</v>
      </c>
      <c r="B125" s="291" t="s">
        <v>663</v>
      </c>
      <c r="C125" s="301" t="s">
        <v>407</v>
      </c>
      <c r="D125" s="301" t="s">
        <v>378</v>
      </c>
      <c r="E125" s="301" t="s">
        <v>522</v>
      </c>
      <c r="F125" s="301"/>
      <c r="G125" s="292">
        <f>SUM(G126)</f>
        <v>38729.78</v>
      </c>
      <c r="H125" s="292">
        <f>SUM(H126)</f>
        <v>30580</v>
      </c>
    </row>
    <row r="126" spans="1:8" ht="38.25" x14ac:dyDescent="0.2">
      <c r="A126" s="294" t="s">
        <v>445</v>
      </c>
      <c r="B126" s="296" t="s">
        <v>663</v>
      </c>
      <c r="C126" s="311" t="s">
        <v>407</v>
      </c>
      <c r="D126" s="311" t="s">
        <v>378</v>
      </c>
      <c r="E126" s="301" t="s">
        <v>522</v>
      </c>
      <c r="F126" s="311" t="s">
        <v>446</v>
      </c>
      <c r="G126" s="297">
        <v>38729.78</v>
      </c>
      <c r="H126" s="297">
        <v>30580</v>
      </c>
    </row>
    <row r="127" spans="1:8" s="293" customFormat="1" ht="38.25" x14ac:dyDescent="0.2">
      <c r="A127" s="289" t="s">
        <v>673</v>
      </c>
      <c r="B127" s="291" t="s">
        <v>663</v>
      </c>
      <c r="C127" s="291" t="s">
        <v>407</v>
      </c>
      <c r="D127" s="291" t="s">
        <v>378</v>
      </c>
      <c r="E127" s="291" t="s">
        <v>439</v>
      </c>
      <c r="F127" s="291"/>
      <c r="G127" s="331">
        <f>SUM(G128)</f>
        <v>2000</v>
      </c>
      <c r="H127" s="331">
        <f>SUM(H128)</f>
        <v>2000</v>
      </c>
    </row>
    <row r="128" spans="1:8" s="227" customFormat="1" ht="38.25" x14ac:dyDescent="0.2">
      <c r="A128" s="294" t="s">
        <v>445</v>
      </c>
      <c r="B128" s="296" t="s">
        <v>663</v>
      </c>
      <c r="C128" s="296" t="s">
        <v>407</v>
      </c>
      <c r="D128" s="296" t="s">
        <v>378</v>
      </c>
      <c r="E128" s="296" t="s">
        <v>439</v>
      </c>
      <c r="F128" s="296" t="s">
        <v>446</v>
      </c>
      <c r="G128" s="328">
        <v>2000</v>
      </c>
      <c r="H128" s="328">
        <v>2000</v>
      </c>
    </row>
    <row r="129" spans="1:8" s="293" customFormat="1" ht="51" x14ac:dyDescent="0.2">
      <c r="A129" s="346" t="s">
        <v>523</v>
      </c>
      <c r="B129" s="291" t="s">
        <v>663</v>
      </c>
      <c r="C129" s="301" t="s">
        <v>407</v>
      </c>
      <c r="D129" s="301" t="s">
        <v>378</v>
      </c>
      <c r="E129" s="311" t="s">
        <v>524</v>
      </c>
      <c r="F129" s="301"/>
      <c r="G129" s="292">
        <f>SUM(G130)</f>
        <v>17067.900000000001</v>
      </c>
      <c r="H129" s="292">
        <f>SUM(H130)</f>
        <v>17579.93</v>
      </c>
    </row>
    <row r="130" spans="1:8" s="227" customFormat="1" ht="38.25" x14ac:dyDescent="0.2">
      <c r="A130" s="294" t="s">
        <v>445</v>
      </c>
      <c r="B130" s="296" t="s">
        <v>663</v>
      </c>
      <c r="C130" s="311" t="s">
        <v>407</v>
      </c>
      <c r="D130" s="311" t="s">
        <v>378</v>
      </c>
      <c r="E130" s="311" t="s">
        <v>524</v>
      </c>
      <c r="F130" s="311" t="s">
        <v>446</v>
      </c>
      <c r="G130" s="297">
        <v>17067.900000000001</v>
      </c>
      <c r="H130" s="297">
        <v>17579.93</v>
      </c>
    </row>
    <row r="131" spans="1:8" ht="140.25" x14ac:dyDescent="0.2">
      <c r="A131" s="346" t="s">
        <v>691</v>
      </c>
      <c r="B131" s="295" t="s">
        <v>663</v>
      </c>
      <c r="C131" s="296" t="s">
        <v>407</v>
      </c>
      <c r="D131" s="296" t="s">
        <v>378</v>
      </c>
      <c r="E131" s="296" t="s">
        <v>528</v>
      </c>
      <c r="F131" s="296"/>
      <c r="G131" s="328">
        <f>SUM(G132)</f>
        <v>188199.15</v>
      </c>
      <c r="H131" s="328">
        <f>SUM(H132)</f>
        <v>195727.12</v>
      </c>
    </row>
    <row r="132" spans="1:8" ht="38.25" x14ac:dyDescent="0.2">
      <c r="A132" s="294" t="s">
        <v>445</v>
      </c>
      <c r="B132" s="301" t="s">
        <v>663</v>
      </c>
      <c r="C132" s="291" t="s">
        <v>407</v>
      </c>
      <c r="D132" s="291" t="s">
        <v>378</v>
      </c>
      <c r="E132" s="291" t="s">
        <v>528</v>
      </c>
      <c r="F132" s="291" t="s">
        <v>446</v>
      </c>
      <c r="G132" s="331">
        <v>188199.15</v>
      </c>
      <c r="H132" s="331">
        <v>195727.12</v>
      </c>
    </row>
    <row r="133" spans="1:8" s="310" customFormat="1" x14ac:dyDescent="0.2">
      <c r="A133" s="279" t="s">
        <v>529</v>
      </c>
      <c r="B133" s="280" t="s">
        <v>663</v>
      </c>
      <c r="C133" s="281" t="s">
        <v>407</v>
      </c>
      <c r="D133" s="281" t="s">
        <v>385</v>
      </c>
      <c r="E133" s="281"/>
      <c r="F133" s="281"/>
      <c r="G133" s="307">
        <f>SUM(G134)</f>
        <v>44124</v>
      </c>
      <c r="H133" s="307">
        <f>SUM(H134)</f>
        <v>49250</v>
      </c>
    </row>
    <row r="134" spans="1:8" ht="38.25" x14ac:dyDescent="0.2">
      <c r="A134" s="289" t="s">
        <v>513</v>
      </c>
      <c r="B134" s="301" t="s">
        <v>663</v>
      </c>
      <c r="C134" s="291" t="s">
        <v>407</v>
      </c>
      <c r="D134" s="291" t="s">
        <v>385</v>
      </c>
      <c r="E134" s="291" t="s">
        <v>532</v>
      </c>
      <c r="F134" s="291"/>
      <c r="G134" s="331">
        <f>SUM(G135)</f>
        <v>44124</v>
      </c>
      <c r="H134" s="331">
        <f>SUM(H135)</f>
        <v>49250</v>
      </c>
    </row>
    <row r="135" spans="1:8" ht="38.25" x14ac:dyDescent="0.2">
      <c r="A135" s="289" t="s">
        <v>445</v>
      </c>
      <c r="B135" s="301" t="s">
        <v>663</v>
      </c>
      <c r="C135" s="291" t="s">
        <v>407</v>
      </c>
      <c r="D135" s="291" t="s">
        <v>385</v>
      </c>
      <c r="E135" s="291" t="s">
        <v>532</v>
      </c>
      <c r="F135" s="291" t="s">
        <v>446</v>
      </c>
      <c r="G135" s="331">
        <v>44124</v>
      </c>
      <c r="H135" s="331">
        <v>49250</v>
      </c>
    </row>
    <row r="136" spans="1:8" x14ac:dyDescent="0.2">
      <c r="A136" s="279" t="s">
        <v>693</v>
      </c>
      <c r="B136" s="281" t="s">
        <v>663</v>
      </c>
      <c r="C136" s="280" t="s">
        <v>407</v>
      </c>
      <c r="D136" s="280" t="s">
        <v>407</v>
      </c>
      <c r="E136" s="280"/>
      <c r="F136" s="280"/>
      <c r="G136" s="282">
        <f>SUM(G141+G139+G137)</f>
        <v>5789.3</v>
      </c>
      <c r="H136" s="282">
        <f>SUM(H141+H139+H137)</f>
        <v>5389.3</v>
      </c>
    </row>
    <row r="137" spans="1:8" s="319" customFormat="1" ht="27" x14ac:dyDescent="0.25">
      <c r="A137" s="325" t="s">
        <v>641</v>
      </c>
      <c r="B137" s="286" t="s">
        <v>663</v>
      </c>
      <c r="C137" s="299" t="s">
        <v>407</v>
      </c>
      <c r="D137" s="299" t="s">
        <v>407</v>
      </c>
      <c r="E137" s="299" t="s">
        <v>642</v>
      </c>
      <c r="F137" s="299"/>
      <c r="G137" s="287">
        <f>SUM(G138)</f>
        <v>2583</v>
      </c>
      <c r="H137" s="287">
        <f>SUM(H138)</f>
        <v>2583</v>
      </c>
    </row>
    <row r="138" spans="1:8" ht="38.25" x14ac:dyDescent="0.2">
      <c r="A138" s="289" t="s">
        <v>445</v>
      </c>
      <c r="B138" s="291" t="s">
        <v>663</v>
      </c>
      <c r="C138" s="301" t="s">
        <v>407</v>
      </c>
      <c r="D138" s="301" t="s">
        <v>407</v>
      </c>
      <c r="E138" s="301" t="s">
        <v>642</v>
      </c>
      <c r="F138" s="301" t="s">
        <v>446</v>
      </c>
      <c r="G138" s="292">
        <v>2583</v>
      </c>
      <c r="H138" s="292">
        <v>2583</v>
      </c>
    </row>
    <row r="139" spans="1:8" ht="27" x14ac:dyDescent="0.25">
      <c r="A139" s="325" t="s">
        <v>641</v>
      </c>
      <c r="B139" s="299" t="s">
        <v>663</v>
      </c>
      <c r="C139" s="299" t="s">
        <v>407</v>
      </c>
      <c r="D139" s="299" t="s">
        <v>407</v>
      </c>
      <c r="E139" s="299" t="s">
        <v>643</v>
      </c>
      <c r="F139" s="299"/>
      <c r="G139" s="287">
        <f>SUM(G140)</f>
        <v>2806.3</v>
      </c>
      <c r="H139" s="287">
        <f>SUM(H140)</f>
        <v>2806.3</v>
      </c>
    </row>
    <row r="140" spans="1:8" ht="38.25" x14ac:dyDescent="0.2">
      <c r="A140" s="289" t="s">
        <v>445</v>
      </c>
      <c r="B140" s="301" t="s">
        <v>663</v>
      </c>
      <c r="C140" s="301" t="s">
        <v>407</v>
      </c>
      <c r="D140" s="301" t="s">
        <v>407</v>
      </c>
      <c r="E140" s="301" t="s">
        <v>643</v>
      </c>
      <c r="F140" s="301" t="s">
        <v>446</v>
      </c>
      <c r="G140" s="292">
        <v>2806.3</v>
      </c>
      <c r="H140" s="292">
        <v>2806.3</v>
      </c>
    </row>
    <row r="141" spans="1:8" ht="13.5" x14ac:dyDescent="0.25">
      <c r="A141" s="284" t="s">
        <v>436</v>
      </c>
      <c r="B141" s="286" t="s">
        <v>663</v>
      </c>
      <c r="C141" s="299" t="s">
        <v>407</v>
      </c>
      <c r="D141" s="299" t="s">
        <v>407</v>
      </c>
      <c r="E141" s="299" t="s">
        <v>437</v>
      </c>
      <c r="F141" s="299"/>
      <c r="G141" s="287">
        <f>SUM(G144+G142)</f>
        <v>400</v>
      </c>
      <c r="H141" s="287">
        <f>SUM(H144+H142)</f>
        <v>0</v>
      </c>
    </row>
    <row r="142" spans="1:8" s="227" customFormat="1" ht="25.5" x14ac:dyDescent="0.2">
      <c r="A142" s="294" t="s">
        <v>723</v>
      </c>
      <c r="B142" s="296" t="s">
        <v>663</v>
      </c>
      <c r="C142" s="311" t="s">
        <v>407</v>
      </c>
      <c r="D142" s="311" t="s">
        <v>407</v>
      </c>
      <c r="E142" s="311" t="s">
        <v>694</v>
      </c>
      <c r="F142" s="311"/>
      <c r="G142" s="297">
        <f>SUM(G143)</f>
        <v>0</v>
      </c>
      <c r="H142" s="297">
        <f>SUM(H143)</f>
        <v>0</v>
      </c>
    </row>
    <row r="143" spans="1:8" ht="38.25" x14ac:dyDescent="0.2">
      <c r="A143" s="289" t="s">
        <v>445</v>
      </c>
      <c r="B143" s="291" t="s">
        <v>663</v>
      </c>
      <c r="C143" s="301" t="s">
        <v>407</v>
      </c>
      <c r="D143" s="301" t="s">
        <v>407</v>
      </c>
      <c r="E143" s="301" t="s">
        <v>694</v>
      </c>
      <c r="F143" s="301" t="s">
        <v>446</v>
      </c>
      <c r="G143" s="292"/>
      <c r="H143" s="292"/>
    </row>
    <row r="144" spans="1:8" s="227" customFormat="1" x14ac:dyDescent="0.2">
      <c r="A144" s="320" t="s">
        <v>540</v>
      </c>
      <c r="B144" s="296" t="s">
        <v>663</v>
      </c>
      <c r="C144" s="311" t="s">
        <v>407</v>
      </c>
      <c r="D144" s="311" t="s">
        <v>407</v>
      </c>
      <c r="E144" s="296" t="s">
        <v>541</v>
      </c>
      <c r="F144" s="296"/>
      <c r="G144" s="328">
        <f>SUM(G145)</f>
        <v>400</v>
      </c>
      <c r="H144" s="328">
        <f>SUM(H145)</f>
        <v>0</v>
      </c>
    </row>
    <row r="145" spans="1:8" s="293" customFormat="1" ht="25.5" x14ac:dyDescent="0.2">
      <c r="A145" s="289" t="s">
        <v>665</v>
      </c>
      <c r="B145" s="291" t="s">
        <v>663</v>
      </c>
      <c r="C145" s="301" t="s">
        <v>407</v>
      </c>
      <c r="D145" s="301" t="s">
        <v>407</v>
      </c>
      <c r="E145" s="301" t="s">
        <v>541</v>
      </c>
      <c r="F145" s="291" t="s">
        <v>389</v>
      </c>
      <c r="G145" s="331">
        <v>400</v>
      </c>
      <c r="H145" s="331"/>
    </row>
    <row r="146" spans="1:8" s="310" customFormat="1" x14ac:dyDescent="0.2">
      <c r="A146" s="279" t="s">
        <v>542</v>
      </c>
      <c r="B146" s="281" t="s">
        <v>663</v>
      </c>
      <c r="C146" s="280" t="s">
        <v>407</v>
      </c>
      <c r="D146" s="280" t="s">
        <v>462</v>
      </c>
      <c r="E146" s="280"/>
      <c r="F146" s="281"/>
      <c r="G146" s="307">
        <f>SUM(G147)</f>
        <v>250</v>
      </c>
      <c r="H146" s="307">
        <f>SUM(H147)</f>
        <v>290</v>
      </c>
    </row>
    <row r="147" spans="1:8" s="293" customFormat="1" ht="38.25" x14ac:dyDescent="0.2">
      <c r="A147" s="289" t="s">
        <v>513</v>
      </c>
      <c r="B147" s="291" t="s">
        <v>663</v>
      </c>
      <c r="C147" s="301" t="s">
        <v>407</v>
      </c>
      <c r="D147" s="301" t="s">
        <v>462</v>
      </c>
      <c r="E147" s="301" t="s">
        <v>539</v>
      </c>
      <c r="F147" s="291"/>
      <c r="G147" s="331">
        <f>SUM(G148)</f>
        <v>250</v>
      </c>
      <c r="H147" s="331">
        <f>SUM(H148)</f>
        <v>290</v>
      </c>
    </row>
    <row r="148" spans="1:8" s="227" customFormat="1" ht="25.5" x14ac:dyDescent="0.2">
      <c r="A148" s="294" t="s">
        <v>665</v>
      </c>
      <c r="B148" s="296" t="s">
        <v>663</v>
      </c>
      <c r="C148" s="311" t="s">
        <v>407</v>
      </c>
      <c r="D148" s="311" t="s">
        <v>462</v>
      </c>
      <c r="E148" s="311" t="s">
        <v>724</v>
      </c>
      <c r="F148" s="296" t="s">
        <v>389</v>
      </c>
      <c r="G148" s="328">
        <v>250</v>
      </c>
      <c r="H148" s="328">
        <v>290</v>
      </c>
    </row>
    <row r="149" spans="1:8" ht="15.75" x14ac:dyDescent="0.25">
      <c r="A149" s="326" t="s">
        <v>543</v>
      </c>
      <c r="B149" s="305" t="s">
        <v>663</v>
      </c>
      <c r="C149" s="322" t="s">
        <v>457</v>
      </c>
      <c r="D149" s="322"/>
      <c r="E149" s="322"/>
      <c r="F149" s="322"/>
      <c r="G149" s="323">
        <f>SUM(G150+G160)</f>
        <v>40228.19</v>
      </c>
      <c r="H149" s="323">
        <f>SUM(H150+H160)</f>
        <v>40228.19</v>
      </c>
    </row>
    <row r="150" spans="1:8" ht="14.25" x14ac:dyDescent="0.2">
      <c r="A150" s="298" t="s">
        <v>544</v>
      </c>
      <c r="B150" s="281" t="s">
        <v>663</v>
      </c>
      <c r="C150" s="277" t="s">
        <v>457</v>
      </c>
      <c r="D150" s="277" t="s">
        <v>376</v>
      </c>
      <c r="E150" s="277"/>
      <c r="F150" s="277"/>
      <c r="G150" s="278">
        <f>SUM(G153+G151)</f>
        <v>37833.19</v>
      </c>
      <c r="H150" s="278">
        <f>SUM(H153+H151)</f>
        <v>37833.19</v>
      </c>
    </row>
    <row r="151" spans="1:8" s="293" customFormat="1" ht="13.5" x14ac:dyDescent="0.25">
      <c r="A151" s="284" t="s">
        <v>545</v>
      </c>
      <c r="B151" s="286" t="s">
        <v>663</v>
      </c>
      <c r="C151" s="299" t="s">
        <v>457</v>
      </c>
      <c r="D151" s="299" t="s">
        <v>376</v>
      </c>
      <c r="E151" s="299" t="s">
        <v>547</v>
      </c>
      <c r="F151" s="299"/>
      <c r="G151" s="287">
        <f>SUM(G152)</f>
        <v>117.19</v>
      </c>
      <c r="H151" s="287">
        <f>SUM(H152)</f>
        <v>117.19</v>
      </c>
    </row>
    <row r="152" spans="1:8" s="227" customFormat="1" ht="38.25" x14ac:dyDescent="0.2">
      <c r="A152" s="289" t="s">
        <v>445</v>
      </c>
      <c r="B152" s="291" t="s">
        <v>663</v>
      </c>
      <c r="C152" s="301" t="s">
        <v>457</v>
      </c>
      <c r="D152" s="301" t="s">
        <v>376</v>
      </c>
      <c r="E152" s="301" t="s">
        <v>547</v>
      </c>
      <c r="F152" s="311" t="s">
        <v>446</v>
      </c>
      <c r="G152" s="297">
        <v>117.19</v>
      </c>
      <c r="H152" s="297">
        <v>117.19</v>
      </c>
    </row>
    <row r="153" spans="1:8" s="319" customFormat="1" ht="40.5" x14ac:dyDescent="0.25">
      <c r="A153" s="325" t="s">
        <v>548</v>
      </c>
      <c r="B153" s="286" t="s">
        <v>663</v>
      </c>
      <c r="C153" s="299" t="s">
        <v>457</v>
      </c>
      <c r="D153" s="299" t="s">
        <v>376</v>
      </c>
      <c r="E153" s="299" t="s">
        <v>550</v>
      </c>
      <c r="F153" s="299"/>
      <c r="G153" s="287">
        <f>SUM(G154+G156+G158)</f>
        <v>37716</v>
      </c>
      <c r="H153" s="287">
        <f>SUM(H154+H156+H158)</f>
        <v>37716</v>
      </c>
    </row>
    <row r="154" spans="1:8" ht="27" x14ac:dyDescent="0.25">
      <c r="A154" s="284" t="s">
        <v>551</v>
      </c>
      <c r="B154" s="286" t="s">
        <v>663</v>
      </c>
      <c r="C154" s="299" t="s">
        <v>457</v>
      </c>
      <c r="D154" s="299" t="s">
        <v>376</v>
      </c>
      <c r="E154" s="299" t="s">
        <v>552</v>
      </c>
      <c r="F154" s="299"/>
      <c r="G154" s="287">
        <f>SUM(G155)</f>
        <v>16900</v>
      </c>
      <c r="H154" s="287">
        <f>SUM(H155)</f>
        <v>16900</v>
      </c>
    </row>
    <row r="155" spans="1:8" ht="38.25" x14ac:dyDescent="0.2">
      <c r="A155" s="289" t="s">
        <v>445</v>
      </c>
      <c r="B155" s="301" t="s">
        <v>663</v>
      </c>
      <c r="C155" s="301" t="s">
        <v>457</v>
      </c>
      <c r="D155" s="301" t="s">
        <v>376</v>
      </c>
      <c r="E155" s="301" t="s">
        <v>552</v>
      </c>
      <c r="F155" s="301" t="s">
        <v>446</v>
      </c>
      <c r="G155" s="292">
        <v>16900</v>
      </c>
      <c r="H155" s="292">
        <v>16900</v>
      </c>
    </row>
    <row r="156" spans="1:8" ht="13.5" x14ac:dyDescent="0.25">
      <c r="A156" s="284" t="s">
        <v>553</v>
      </c>
      <c r="B156" s="342">
        <v>510</v>
      </c>
      <c r="C156" s="299" t="s">
        <v>457</v>
      </c>
      <c r="D156" s="299" t="s">
        <v>376</v>
      </c>
      <c r="E156" s="299" t="s">
        <v>554</v>
      </c>
      <c r="F156" s="299"/>
      <c r="G156" s="287">
        <f>SUM(G157)</f>
        <v>3100</v>
      </c>
      <c r="H156" s="287">
        <f>SUM(H157)</f>
        <v>3100</v>
      </c>
    </row>
    <row r="157" spans="1:8" ht="38.25" x14ac:dyDescent="0.2">
      <c r="A157" s="289" t="s">
        <v>445</v>
      </c>
      <c r="B157" s="291" t="s">
        <v>663</v>
      </c>
      <c r="C157" s="301" t="s">
        <v>457</v>
      </c>
      <c r="D157" s="301" t="s">
        <v>376</v>
      </c>
      <c r="E157" s="301" t="s">
        <v>554</v>
      </c>
      <c r="F157" s="301" t="s">
        <v>446</v>
      </c>
      <c r="G157" s="292">
        <v>3100</v>
      </c>
      <c r="H157" s="292">
        <v>3100</v>
      </c>
    </row>
    <row r="158" spans="1:8" ht="13.5" x14ac:dyDescent="0.25">
      <c r="A158" s="284" t="s">
        <v>555</v>
      </c>
      <c r="B158" s="299" t="s">
        <v>663</v>
      </c>
      <c r="C158" s="299" t="s">
        <v>457</v>
      </c>
      <c r="D158" s="299" t="s">
        <v>376</v>
      </c>
      <c r="E158" s="299" t="s">
        <v>556</v>
      </c>
      <c r="F158" s="299"/>
      <c r="G158" s="287">
        <f>SUM(G159)</f>
        <v>17716</v>
      </c>
      <c r="H158" s="287">
        <f>SUM(H159)</f>
        <v>17716</v>
      </c>
    </row>
    <row r="159" spans="1:8" ht="38.25" x14ac:dyDescent="0.2">
      <c r="A159" s="289" t="s">
        <v>445</v>
      </c>
      <c r="B159" s="347">
        <v>510</v>
      </c>
      <c r="C159" s="301" t="s">
        <v>457</v>
      </c>
      <c r="D159" s="301" t="s">
        <v>376</v>
      </c>
      <c r="E159" s="301" t="s">
        <v>556</v>
      </c>
      <c r="F159" s="301" t="s">
        <v>446</v>
      </c>
      <c r="G159" s="292">
        <v>17716</v>
      </c>
      <c r="H159" s="292">
        <v>17716</v>
      </c>
    </row>
    <row r="160" spans="1:8" ht="25.5" x14ac:dyDescent="0.2">
      <c r="A160" s="353" t="s">
        <v>695</v>
      </c>
      <c r="B160" s="281" t="s">
        <v>663</v>
      </c>
      <c r="C160" s="280" t="s">
        <v>457</v>
      </c>
      <c r="D160" s="280" t="s">
        <v>391</v>
      </c>
      <c r="E160" s="280"/>
      <c r="F160" s="280"/>
      <c r="G160" s="282">
        <f>SUM(G161)</f>
        <v>2395</v>
      </c>
      <c r="H160" s="282">
        <f>SUM(H161)</f>
        <v>2395</v>
      </c>
    </row>
    <row r="161" spans="1:8" ht="13.5" x14ac:dyDescent="0.25">
      <c r="A161" s="284" t="s">
        <v>436</v>
      </c>
      <c r="B161" s="299" t="s">
        <v>663</v>
      </c>
      <c r="C161" s="299" t="s">
        <v>457</v>
      </c>
      <c r="D161" s="299" t="s">
        <v>391</v>
      </c>
      <c r="E161" s="299" t="s">
        <v>437</v>
      </c>
      <c r="F161" s="299"/>
      <c r="G161" s="287">
        <f>SUM(G162)</f>
        <v>2395</v>
      </c>
      <c r="H161" s="287">
        <f>SUM(H162)</f>
        <v>2395</v>
      </c>
    </row>
    <row r="162" spans="1:8" s="293" customFormat="1" ht="38.25" x14ac:dyDescent="0.2">
      <c r="A162" s="289" t="s">
        <v>548</v>
      </c>
      <c r="B162" s="291" t="s">
        <v>663</v>
      </c>
      <c r="C162" s="301" t="s">
        <v>457</v>
      </c>
      <c r="D162" s="301" t="s">
        <v>391</v>
      </c>
      <c r="E162" s="301" t="s">
        <v>550</v>
      </c>
      <c r="F162" s="301"/>
      <c r="G162" s="292">
        <f>SUM(G163:G163)</f>
        <v>2395</v>
      </c>
      <c r="H162" s="292">
        <f>SUM(H163:H163)</f>
        <v>2395</v>
      </c>
    </row>
    <row r="163" spans="1:8" s="227" customFormat="1" ht="25.5" x14ac:dyDescent="0.2">
      <c r="A163" s="289" t="s">
        <v>665</v>
      </c>
      <c r="B163" s="348">
        <v>510</v>
      </c>
      <c r="C163" s="311" t="s">
        <v>457</v>
      </c>
      <c r="D163" s="311" t="s">
        <v>391</v>
      </c>
      <c r="E163" s="311" t="s">
        <v>550</v>
      </c>
      <c r="F163" s="311" t="s">
        <v>389</v>
      </c>
      <c r="G163" s="297">
        <v>2395</v>
      </c>
      <c r="H163" s="297">
        <v>2395</v>
      </c>
    </row>
    <row r="164" spans="1:8" ht="15.75" x14ac:dyDescent="0.25">
      <c r="A164" s="326" t="s">
        <v>560</v>
      </c>
      <c r="B164" s="277" t="s">
        <v>663</v>
      </c>
      <c r="C164" s="322" t="s">
        <v>561</v>
      </c>
      <c r="D164" s="322"/>
      <c r="E164" s="322"/>
      <c r="F164" s="322"/>
      <c r="G164" s="323">
        <f>SUM(G165+G170)</f>
        <v>11941.61</v>
      </c>
      <c r="H164" s="323">
        <f>SUM(H165+H170)</f>
        <v>12103.19</v>
      </c>
    </row>
    <row r="165" spans="1:8" ht="14.25" x14ac:dyDescent="0.2">
      <c r="A165" s="298" t="s">
        <v>562</v>
      </c>
      <c r="B165" s="277" t="s">
        <v>663</v>
      </c>
      <c r="C165" s="277" t="s">
        <v>561</v>
      </c>
      <c r="D165" s="277" t="s">
        <v>376</v>
      </c>
      <c r="E165" s="280" t="s">
        <v>563</v>
      </c>
      <c r="F165" s="277"/>
      <c r="G165" s="278">
        <f>SUM(G166)</f>
        <v>2100</v>
      </c>
      <c r="H165" s="278">
        <f>SUM(H166)</f>
        <v>2100</v>
      </c>
    </row>
    <row r="166" spans="1:8" s="316" customFormat="1" ht="27" x14ac:dyDescent="0.25">
      <c r="A166" s="284" t="s">
        <v>564</v>
      </c>
      <c r="B166" s="299" t="s">
        <v>663</v>
      </c>
      <c r="C166" s="299" t="s">
        <v>561</v>
      </c>
      <c r="D166" s="299" t="s">
        <v>376</v>
      </c>
      <c r="E166" s="299" t="s">
        <v>563</v>
      </c>
      <c r="F166" s="299"/>
      <c r="G166" s="287">
        <f>SUM(G167)</f>
        <v>2100</v>
      </c>
      <c r="H166" s="287">
        <f>SUM(H167)</f>
        <v>2100</v>
      </c>
    </row>
    <row r="167" spans="1:8" ht="38.25" customHeight="1" x14ac:dyDescent="0.2">
      <c r="A167" s="224" t="s">
        <v>565</v>
      </c>
      <c r="B167" s="301" t="s">
        <v>663</v>
      </c>
      <c r="C167" s="301" t="s">
        <v>561</v>
      </c>
      <c r="D167" s="301" t="s">
        <v>376</v>
      </c>
      <c r="E167" s="301" t="s">
        <v>563</v>
      </c>
      <c r="F167" s="301"/>
      <c r="G167" s="292">
        <f>SUM(G169+G168)</f>
        <v>2100</v>
      </c>
      <c r="H167" s="292">
        <f>SUM(H169+H168)</f>
        <v>2100</v>
      </c>
    </row>
    <row r="168" spans="1:8" ht="25.5" x14ac:dyDescent="0.2">
      <c r="A168" s="289" t="s">
        <v>665</v>
      </c>
      <c r="B168" s="311" t="s">
        <v>663</v>
      </c>
      <c r="C168" s="311" t="s">
        <v>561</v>
      </c>
      <c r="D168" s="311" t="s">
        <v>376</v>
      </c>
      <c r="E168" s="311" t="s">
        <v>563</v>
      </c>
      <c r="F168" s="311" t="s">
        <v>389</v>
      </c>
      <c r="G168" s="297">
        <v>10</v>
      </c>
      <c r="H168" s="297">
        <v>10</v>
      </c>
    </row>
    <row r="169" spans="1:8" ht="25.5" x14ac:dyDescent="0.2">
      <c r="A169" s="294" t="s">
        <v>397</v>
      </c>
      <c r="B169" s="311" t="s">
        <v>663</v>
      </c>
      <c r="C169" s="296" t="s">
        <v>561</v>
      </c>
      <c r="D169" s="296" t="s">
        <v>376</v>
      </c>
      <c r="E169" s="296" t="s">
        <v>563</v>
      </c>
      <c r="F169" s="296" t="s">
        <v>398</v>
      </c>
      <c r="G169" s="297">
        <v>2090</v>
      </c>
      <c r="H169" s="297">
        <v>2090</v>
      </c>
    </row>
    <row r="170" spans="1:8" ht="14.25" x14ac:dyDescent="0.2">
      <c r="A170" s="298" t="s">
        <v>566</v>
      </c>
      <c r="B170" s="280" t="s">
        <v>663</v>
      </c>
      <c r="C170" s="305" t="s">
        <v>561</v>
      </c>
      <c r="D170" s="305" t="s">
        <v>378</v>
      </c>
      <c r="E170" s="305"/>
      <c r="F170" s="305"/>
      <c r="G170" s="278">
        <f t="shared" ref="G170:H172" si="6">SUM(G171)</f>
        <v>9841.61</v>
      </c>
      <c r="H170" s="278">
        <f t="shared" si="6"/>
        <v>10003.19</v>
      </c>
    </row>
    <row r="171" spans="1:8" ht="27" x14ac:dyDescent="0.25">
      <c r="A171" s="284" t="s">
        <v>567</v>
      </c>
      <c r="B171" s="299" t="s">
        <v>663</v>
      </c>
      <c r="C171" s="286" t="s">
        <v>561</v>
      </c>
      <c r="D171" s="286" t="s">
        <v>378</v>
      </c>
      <c r="E171" s="286" t="s">
        <v>696</v>
      </c>
      <c r="F171" s="286"/>
      <c r="G171" s="287">
        <f t="shared" si="6"/>
        <v>9841.61</v>
      </c>
      <c r="H171" s="287">
        <f t="shared" si="6"/>
        <v>10003.19</v>
      </c>
    </row>
    <row r="172" spans="1:8" ht="25.5" x14ac:dyDescent="0.2">
      <c r="A172" s="294" t="s">
        <v>569</v>
      </c>
      <c r="B172" s="315" t="s">
        <v>663</v>
      </c>
      <c r="C172" s="296" t="s">
        <v>561</v>
      </c>
      <c r="D172" s="296" t="s">
        <v>378</v>
      </c>
      <c r="E172" s="296" t="s">
        <v>697</v>
      </c>
      <c r="F172" s="296"/>
      <c r="G172" s="297">
        <f t="shared" si="6"/>
        <v>9841.61</v>
      </c>
      <c r="H172" s="297">
        <f t="shared" si="6"/>
        <v>10003.19</v>
      </c>
    </row>
    <row r="173" spans="1:8" s="293" customFormat="1" ht="38.25" x14ac:dyDescent="0.2">
      <c r="A173" s="289" t="s">
        <v>445</v>
      </c>
      <c r="B173" s="291" t="s">
        <v>663</v>
      </c>
      <c r="C173" s="291" t="s">
        <v>561</v>
      </c>
      <c r="D173" s="291" t="s">
        <v>378</v>
      </c>
      <c r="E173" s="291" t="s">
        <v>696</v>
      </c>
      <c r="F173" s="291" t="s">
        <v>446</v>
      </c>
      <c r="G173" s="292">
        <v>9841.61</v>
      </c>
      <c r="H173" s="292">
        <v>10003.19</v>
      </c>
    </row>
    <row r="174" spans="1:8" s="312" customFormat="1" ht="14.25" x14ac:dyDescent="0.2">
      <c r="A174" s="298" t="s">
        <v>606</v>
      </c>
      <c r="B174" s="277" t="s">
        <v>663</v>
      </c>
      <c r="C174" s="305" t="s">
        <v>410</v>
      </c>
      <c r="D174" s="305"/>
      <c r="E174" s="305"/>
      <c r="F174" s="277"/>
      <c r="G174" s="278">
        <f>SUM(G175)</f>
        <v>5000</v>
      </c>
      <c r="H174" s="278">
        <f>SUM(H175)</f>
        <v>4600</v>
      </c>
    </row>
    <row r="175" spans="1:8" s="319" customFormat="1" ht="27" x14ac:dyDescent="0.25">
      <c r="A175" s="284" t="s">
        <v>610</v>
      </c>
      <c r="B175" s="299" t="s">
        <v>663</v>
      </c>
      <c r="C175" s="286" t="s">
        <v>410</v>
      </c>
      <c r="D175" s="286" t="s">
        <v>402</v>
      </c>
      <c r="E175" s="286"/>
      <c r="F175" s="299"/>
      <c r="G175" s="287">
        <f>SUM(G176)</f>
        <v>5000</v>
      </c>
      <c r="H175" s="287">
        <f>SUM(H176)</f>
        <v>4600</v>
      </c>
    </row>
    <row r="176" spans="1:8" s="293" customFormat="1" x14ac:dyDescent="0.2">
      <c r="A176" s="289" t="s">
        <v>428</v>
      </c>
      <c r="B176" s="301" t="s">
        <v>663</v>
      </c>
      <c r="C176" s="291" t="s">
        <v>410</v>
      </c>
      <c r="D176" s="291" t="s">
        <v>402</v>
      </c>
      <c r="E176" s="291" t="s">
        <v>429</v>
      </c>
      <c r="F176" s="301"/>
      <c r="G176" s="292">
        <f>SUM(G177:G177)</f>
        <v>5000</v>
      </c>
      <c r="H176" s="292">
        <f>SUM(H177:H177)</f>
        <v>4600</v>
      </c>
    </row>
    <row r="177" spans="1:8" s="227" customFormat="1" ht="25.5" x14ac:dyDescent="0.2">
      <c r="A177" s="294" t="s">
        <v>665</v>
      </c>
      <c r="B177" s="311" t="s">
        <v>663</v>
      </c>
      <c r="C177" s="296" t="s">
        <v>410</v>
      </c>
      <c r="D177" s="296" t="s">
        <v>402</v>
      </c>
      <c r="E177" s="291" t="s">
        <v>429</v>
      </c>
      <c r="F177" s="311" t="s">
        <v>389</v>
      </c>
      <c r="G177" s="297">
        <v>5000</v>
      </c>
      <c r="H177" s="297">
        <v>4600</v>
      </c>
    </row>
    <row r="178" spans="1:8" ht="15.75" x14ac:dyDescent="0.25">
      <c r="A178" s="326" t="s">
        <v>613</v>
      </c>
      <c r="B178" s="341">
        <v>510</v>
      </c>
      <c r="C178" s="322" t="s">
        <v>467</v>
      </c>
      <c r="D178" s="322"/>
      <c r="E178" s="322"/>
      <c r="F178" s="322"/>
      <c r="G178" s="323">
        <f>SUM(G179)</f>
        <v>1629.3</v>
      </c>
      <c r="H178" s="323">
        <f>SUM(H179)</f>
        <v>2152.3000000000002</v>
      </c>
    </row>
    <row r="179" spans="1:8" ht="15" x14ac:dyDescent="0.25">
      <c r="A179" s="337" t="s">
        <v>614</v>
      </c>
      <c r="B179" s="342">
        <v>510</v>
      </c>
      <c r="C179" s="334" t="s">
        <v>467</v>
      </c>
      <c r="D179" s="334" t="s">
        <v>378</v>
      </c>
      <c r="E179" s="334"/>
      <c r="F179" s="334"/>
      <c r="G179" s="335">
        <f>SUM(G182+G180)</f>
        <v>1629.3</v>
      </c>
      <c r="H179" s="335">
        <f>SUM(H182+H180)</f>
        <v>2152.3000000000002</v>
      </c>
    </row>
    <row r="180" spans="1:8" s="227" customFormat="1" x14ac:dyDescent="0.2">
      <c r="A180" s="294" t="s">
        <v>616</v>
      </c>
      <c r="B180" s="348">
        <v>510</v>
      </c>
      <c r="C180" s="311" t="s">
        <v>617</v>
      </c>
      <c r="D180" s="311" t="s">
        <v>378</v>
      </c>
      <c r="E180" s="311" t="s">
        <v>652</v>
      </c>
      <c r="F180" s="311"/>
      <c r="G180" s="297">
        <f>SUM(G181)</f>
        <v>129.30000000000001</v>
      </c>
      <c r="H180" s="297">
        <f>SUM(H181)</f>
        <v>152.30000000000001</v>
      </c>
    </row>
    <row r="181" spans="1:8" ht="38.25" x14ac:dyDescent="0.2">
      <c r="A181" s="289" t="s">
        <v>445</v>
      </c>
      <c r="B181" s="347">
        <v>510</v>
      </c>
      <c r="C181" s="301" t="s">
        <v>467</v>
      </c>
      <c r="D181" s="301" t="s">
        <v>378</v>
      </c>
      <c r="E181" s="301" t="s">
        <v>652</v>
      </c>
      <c r="F181" s="301" t="s">
        <v>446</v>
      </c>
      <c r="G181" s="292">
        <v>129.30000000000001</v>
      </c>
      <c r="H181" s="292">
        <v>152.30000000000001</v>
      </c>
    </row>
    <row r="182" spans="1:8" s="227" customFormat="1" x14ac:dyDescent="0.2">
      <c r="A182" s="294" t="s">
        <v>614</v>
      </c>
      <c r="B182" s="348">
        <v>510</v>
      </c>
      <c r="C182" s="311" t="s">
        <v>467</v>
      </c>
      <c r="D182" s="311" t="s">
        <v>378</v>
      </c>
      <c r="E182" s="311" t="s">
        <v>615</v>
      </c>
      <c r="F182" s="311"/>
      <c r="G182" s="297">
        <f>SUM(G183)</f>
        <v>1500</v>
      </c>
      <c r="H182" s="297">
        <f>SUM(H183)</f>
        <v>2000</v>
      </c>
    </row>
    <row r="183" spans="1:8" ht="38.25" x14ac:dyDescent="0.2">
      <c r="A183" s="289" t="s">
        <v>445</v>
      </c>
      <c r="B183" s="347">
        <v>510</v>
      </c>
      <c r="C183" s="301" t="s">
        <v>467</v>
      </c>
      <c r="D183" s="301" t="s">
        <v>378</v>
      </c>
      <c r="E183" s="301" t="s">
        <v>615</v>
      </c>
      <c r="F183" s="301" t="s">
        <v>446</v>
      </c>
      <c r="G183" s="292">
        <v>1500</v>
      </c>
      <c r="H183" s="292">
        <v>2000</v>
      </c>
    </row>
    <row r="184" spans="1:8" ht="31.5" x14ac:dyDescent="0.25">
      <c r="A184" s="326" t="s">
        <v>619</v>
      </c>
      <c r="B184" s="358">
        <v>510</v>
      </c>
      <c r="C184" s="322" t="s">
        <v>414</v>
      </c>
      <c r="D184" s="322"/>
      <c r="E184" s="322"/>
      <c r="F184" s="322"/>
      <c r="G184" s="323">
        <f>SUM(G185)</f>
        <v>2000</v>
      </c>
      <c r="H184" s="323">
        <f>SUM(H185)</f>
        <v>1000</v>
      </c>
    </row>
    <row r="185" spans="1:8" s="227" customFormat="1" ht="27" x14ac:dyDescent="0.25">
      <c r="A185" s="284" t="s">
        <v>620</v>
      </c>
      <c r="B185" s="342">
        <v>510</v>
      </c>
      <c r="C185" s="299" t="s">
        <v>414</v>
      </c>
      <c r="D185" s="299" t="s">
        <v>376</v>
      </c>
      <c r="E185" s="299" t="s">
        <v>622</v>
      </c>
      <c r="F185" s="299"/>
      <c r="G185" s="287">
        <f>SUM(G186+G188)</f>
        <v>2000</v>
      </c>
      <c r="H185" s="287">
        <f>SUM(H186+H188)</f>
        <v>1000</v>
      </c>
    </row>
    <row r="186" spans="1:8" ht="25.5" x14ac:dyDescent="0.2">
      <c r="A186" s="289" t="s">
        <v>621</v>
      </c>
      <c r="B186" s="347">
        <v>510</v>
      </c>
      <c r="C186" s="301" t="s">
        <v>414</v>
      </c>
      <c r="D186" s="301" t="s">
        <v>376</v>
      </c>
      <c r="E186" s="301" t="s">
        <v>622</v>
      </c>
      <c r="F186" s="301"/>
      <c r="G186" s="292">
        <f>SUM(G187)</f>
        <v>1000</v>
      </c>
      <c r="H186" s="292">
        <f>SUM(H187)</f>
        <v>500</v>
      </c>
    </row>
    <row r="187" spans="1:8" x14ac:dyDescent="0.2">
      <c r="A187" s="294" t="s">
        <v>623</v>
      </c>
      <c r="B187" s="348">
        <v>510</v>
      </c>
      <c r="C187" s="311" t="s">
        <v>414</v>
      </c>
      <c r="D187" s="311" t="s">
        <v>376</v>
      </c>
      <c r="E187" s="311" t="s">
        <v>622</v>
      </c>
      <c r="F187" s="311" t="s">
        <v>624</v>
      </c>
      <c r="G187" s="297">
        <v>1000</v>
      </c>
      <c r="H187" s="297">
        <v>500</v>
      </c>
    </row>
    <row r="188" spans="1:8" ht="25.5" x14ac:dyDescent="0.2">
      <c r="A188" s="317" t="s">
        <v>621</v>
      </c>
      <c r="B188" s="347">
        <v>510</v>
      </c>
      <c r="C188" s="301" t="s">
        <v>414</v>
      </c>
      <c r="D188" s="301" t="s">
        <v>376</v>
      </c>
      <c r="E188" s="301" t="s">
        <v>625</v>
      </c>
      <c r="F188" s="301"/>
      <c r="G188" s="292">
        <f>SUM(G189)</f>
        <v>1000</v>
      </c>
      <c r="H188" s="292">
        <f>SUM(H189)</f>
        <v>500</v>
      </c>
    </row>
    <row r="189" spans="1:8" x14ac:dyDescent="0.2">
      <c r="A189" s="294" t="s">
        <v>623</v>
      </c>
      <c r="B189" s="348">
        <v>510</v>
      </c>
      <c r="C189" s="311" t="s">
        <v>414</v>
      </c>
      <c r="D189" s="311" t="s">
        <v>376</v>
      </c>
      <c r="E189" s="311" t="s">
        <v>625</v>
      </c>
      <c r="F189" s="311" t="s">
        <v>624</v>
      </c>
      <c r="G189" s="297">
        <v>1000</v>
      </c>
      <c r="H189" s="297">
        <v>500</v>
      </c>
    </row>
    <row r="190" spans="1:8" s="283" customFormat="1" ht="43.5" x14ac:dyDescent="0.25">
      <c r="A190" s="303" t="s">
        <v>700</v>
      </c>
      <c r="B190" s="359">
        <v>510</v>
      </c>
      <c r="C190" s="360"/>
      <c r="D190" s="360"/>
      <c r="E190" s="360"/>
      <c r="F190" s="360"/>
      <c r="G190" s="361">
        <f>SUM(G191+G222+G213)</f>
        <v>35552.06</v>
      </c>
      <c r="H190" s="361">
        <f>SUM(H191+H222+H213)</f>
        <v>29729.05</v>
      </c>
    </row>
    <row r="191" spans="1:8" s="332" customFormat="1" ht="14.25" x14ac:dyDescent="0.2">
      <c r="A191" s="355" t="s">
        <v>570</v>
      </c>
      <c r="B191" s="305" t="s">
        <v>663</v>
      </c>
      <c r="C191" s="305" t="s">
        <v>561</v>
      </c>
      <c r="D191" s="305" t="s">
        <v>385</v>
      </c>
      <c r="E191" s="305"/>
      <c r="F191" s="305"/>
      <c r="G191" s="356">
        <f>SUM(G192)</f>
        <v>7564.65</v>
      </c>
      <c r="H191" s="356">
        <f>SUM(H192)</f>
        <v>1462.1399999999999</v>
      </c>
    </row>
    <row r="192" spans="1:8" ht="13.5" x14ac:dyDescent="0.25">
      <c r="A192" s="363" t="s">
        <v>571</v>
      </c>
      <c r="B192" s="299" t="s">
        <v>663</v>
      </c>
      <c r="C192" s="286" t="s">
        <v>561</v>
      </c>
      <c r="D192" s="286" t="s">
        <v>385</v>
      </c>
      <c r="E192" s="286"/>
      <c r="F192" s="286"/>
      <c r="G192" s="336">
        <f>SUM(G208+G193+G206+S203)</f>
        <v>7564.65</v>
      </c>
      <c r="H192" s="336">
        <f>SUM(H208+H193+H206)</f>
        <v>1462.1399999999999</v>
      </c>
    </row>
    <row r="193" spans="1:8" ht="24.75" x14ac:dyDescent="0.25">
      <c r="A193" s="364" t="s">
        <v>564</v>
      </c>
      <c r="B193" s="299" t="s">
        <v>663</v>
      </c>
      <c r="C193" s="286" t="s">
        <v>561</v>
      </c>
      <c r="D193" s="286" t="s">
        <v>385</v>
      </c>
      <c r="E193" s="286"/>
      <c r="F193" s="286"/>
      <c r="G193" s="336">
        <f>SUM(G194)</f>
        <v>1062.1399999999999</v>
      </c>
      <c r="H193" s="336">
        <f>SUM(H194)</f>
        <v>1062.1399999999999</v>
      </c>
    </row>
    <row r="194" spans="1:8" ht="25.5" x14ac:dyDescent="0.2">
      <c r="A194" s="294" t="s">
        <v>397</v>
      </c>
      <c r="B194" s="311" t="s">
        <v>663</v>
      </c>
      <c r="C194" s="296" t="s">
        <v>561</v>
      </c>
      <c r="D194" s="296" t="s">
        <v>385</v>
      </c>
      <c r="E194" s="296" t="s">
        <v>574</v>
      </c>
      <c r="F194" s="296"/>
      <c r="G194" s="328">
        <f>SUM(G200+G197+G195+G203)</f>
        <v>1062.1399999999999</v>
      </c>
      <c r="H194" s="328">
        <f>SUM(H200+H197+H195+H203)</f>
        <v>1062.1399999999999</v>
      </c>
    </row>
    <row r="195" spans="1:8" ht="51" x14ac:dyDescent="0.2">
      <c r="A195" s="294" t="s">
        <v>725</v>
      </c>
      <c r="B195" s="311" t="s">
        <v>663</v>
      </c>
      <c r="C195" s="296" t="s">
        <v>561</v>
      </c>
      <c r="D195" s="296" t="s">
        <v>385</v>
      </c>
      <c r="E195" s="296" t="s">
        <v>576</v>
      </c>
      <c r="F195" s="296"/>
      <c r="G195" s="328">
        <f>SUM(G196)</f>
        <v>100</v>
      </c>
      <c r="H195" s="328">
        <f>SUM(H196)</f>
        <v>100</v>
      </c>
    </row>
    <row r="196" spans="1:8" ht="25.5" x14ac:dyDescent="0.2">
      <c r="A196" s="289" t="s">
        <v>397</v>
      </c>
      <c r="B196" s="301" t="s">
        <v>663</v>
      </c>
      <c r="C196" s="291" t="s">
        <v>561</v>
      </c>
      <c r="D196" s="291" t="s">
        <v>385</v>
      </c>
      <c r="E196" s="291" t="s">
        <v>576</v>
      </c>
      <c r="F196" s="291" t="s">
        <v>398</v>
      </c>
      <c r="G196" s="331">
        <v>100</v>
      </c>
      <c r="H196" s="331">
        <v>100</v>
      </c>
    </row>
    <row r="197" spans="1:8" s="329" customFormat="1" ht="51.75" x14ac:dyDescent="0.25">
      <c r="A197" s="365" t="s">
        <v>704</v>
      </c>
      <c r="B197" s="311" t="s">
        <v>663</v>
      </c>
      <c r="C197" s="296" t="s">
        <v>561</v>
      </c>
      <c r="D197" s="296" t="s">
        <v>385</v>
      </c>
      <c r="E197" s="296" t="s">
        <v>578</v>
      </c>
      <c r="F197" s="296"/>
      <c r="G197" s="328">
        <f>SUM(G199+G198)</f>
        <v>274</v>
      </c>
      <c r="H197" s="328">
        <f>SUM(H199+H198)</f>
        <v>274</v>
      </c>
    </row>
    <row r="198" spans="1:8" s="310" customFormat="1" ht="25.5" x14ac:dyDescent="0.2">
      <c r="A198" s="289" t="s">
        <v>665</v>
      </c>
      <c r="B198" s="301" t="s">
        <v>663</v>
      </c>
      <c r="C198" s="291" t="s">
        <v>561</v>
      </c>
      <c r="D198" s="291" t="s">
        <v>385</v>
      </c>
      <c r="E198" s="291" t="s">
        <v>578</v>
      </c>
      <c r="F198" s="291" t="s">
        <v>389</v>
      </c>
      <c r="G198" s="331">
        <v>1</v>
      </c>
      <c r="H198" s="331">
        <v>1</v>
      </c>
    </row>
    <row r="199" spans="1:8" ht="25.5" x14ac:dyDescent="0.2">
      <c r="A199" s="289" t="s">
        <v>397</v>
      </c>
      <c r="B199" s="301" t="s">
        <v>663</v>
      </c>
      <c r="C199" s="291" t="s">
        <v>561</v>
      </c>
      <c r="D199" s="291" t="s">
        <v>385</v>
      </c>
      <c r="E199" s="291" t="s">
        <v>578</v>
      </c>
      <c r="F199" s="291" t="s">
        <v>398</v>
      </c>
      <c r="G199" s="331">
        <v>273</v>
      </c>
      <c r="H199" s="331">
        <v>273</v>
      </c>
    </row>
    <row r="200" spans="1:8" s="329" customFormat="1" ht="51.75" x14ac:dyDescent="0.25">
      <c r="A200" s="365" t="s">
        <v>705</v>
      </c>
      <c r="B200" s="311" t="s">
        <v>663</v>
      </c>
      <c r="C200" s="296" t="s">
        <v>561</v>
      </c>
      <c r="D200" s="296" t="s">
        <v>385</v>
      </c>
      <c r="E200" s="296" t="s">
        <v>580</v>
      </c>
      <c r="F200" s="296"/>
      <c r="G200" s="328">
        <f>SUM(G202+G201)</f>
        <v>252.6</v>
      </c>
      <c r="H200" s="328">
        <f>SUM(H202+H201)</f>
        <v>252.6</v>
      </c>
    </row>
    <row r="201" spans="1:8" s="310" customFormat="1" ht="25.5" x14ac:dyDescent="0.2">
      <c r="A201" s="289" t="s">
        <v>665</v>
      </c>
      <c r="B201" s="301" t="s">
        <v>663</v>
      </c>
      <c r="C201" s="291" t="s">
        <v>561</v>
      </c>
      <c r="D201" s="291" t="s">
        <v>385</v>
      </c>
      <c r="E201" s="291" t="s">
        <v>580</v>
      </c>
      <c r="F201" s="291" t="s">
        <v>389</v>
      </c>
      <c r="G201" s="331">
        <v>0.6</v>
      </c>
      <c r="H201" s="331">
        <v>0.6</v>
      </c>
    </row>
    <row r="202" spans="1:8" s="293" customFormat="1" ht="25.5" x14ac:dyDescent="0.2">
      <c r="A202" s="289" t="s">
        <v>397</v>
      </c>
      <c r="B202" s="301" t="s">
        <v>663</v>
      </c>
      <c r="C202" s="291" t="s">
        <v>561</v>
      </c>
      <c r="D202" s="291" t="s">
        <v>385</v>
      </c>
      <c r="E202" s="291" t="s">
        <v>580</v>
      </c>
      <c r="F202" s="291" t="s">
        <v>398</v>
      </c>
      <c r="G202" s="331">
        <v>252</v>
      </c>
      <c r="H202" s="331">
        <v>252</v>
      </c>
    </row>
    <row r="203" spans="1:8" ht="51" x14ac:dyDescent="0.2">
      <c r="A203" s="375" t="s">
        <v>726</v>
      </c>
      <c r="B203" s="311" t="s">
        <v>663</v>
      </c>
      <c r="C203" s="296" t="s">
        <v>561</v>
      </c>
      <c r="D203" s="296" t="s">
        <v>385</v>
      </c>
      <c r="E203" s="296" t="s">
        <v>582</v>
      </c>
      <c r="F203" s="296"/>
      <c r="G203" s="328">
        <f>SUM(G204:G205)</f>
        <v>435.53999999999996</v>
      </c>
      <c r="H203" s="328">
        <f>SUM(H204:H205)</f>
        <v>435.53999999999996</v>
      </c>
    </row>
    <row r="204" spans="1:8" ht="25.5" x14ac:dyDescent="0.2">
      <c r="A204" s="289" t="s">
        <v>665</v>
      </c>
      <c r="B204" s="301" t="s">
        <v>663</v>
      </c>
      <c r="C204" s="291" t="s">
        <v>561</v>
      </c>
      <c r="D204" s="291" t="s">
        <v>385</v>
      </c>
      <c r="E204" s="291" t="s">
        <v>582</v>
      </c>
      <c r="F204" s="291" t="s">
        <v>389</v>
      </c>
      <c r="G204" s="331">
        <v>1.64</v>
      </c>
      <c r="H204" s="331">
        <v>1.64</v>
      </c>
    </row>
    <row r="205" spans="1:8" ht="25.5" x14ac:dyDescent="0.2">
      <c r="A205" s="289" t="s">
        <v>397</v>
      </c>
      <c r="B205" s="301" t="s">
        <v>663</v>
      </c>
      <c r="C205" s="291" t="s">
        <v>561</v>
      </c>
      <c r="D205" s="291" t="s">
        <v>385</v>
      </c>
      <c r="E205" s="291" t="s">
        <v>582</v>
      </c>
      <c r="F205" s="291" t="s">
        <v>398</v>
      </c>
      <c r="G205" s="331">
        <v>433.9</v>
      </c>
      <c r="H205" s="331">
        <v>433.9</v>
      </c>
    </row>
    <row r="206" spans="1:8" s="227" customFormat="1" ht="102" x14ac:dyDescent="0.2">
      <c r="A206" s="390" t="s">
        <v>572</v>
      </c>
      <c r="B206" s="296" t="s">
        <v>663</v>
      </c>
      <c r="C206" s="296" t="s">
        <v>561</v>
      </c>
      <c r="D206" s="296" t="s">
        <v>385</v>
      </c>
      <c r="E206" s="311" t="s">
        <v>573</v>
      </c>
      <c r="F206" s="311"/>
      <c r="G206" s="297">
        <f>SUM(G207)</f>
        <v>650</v>
      </c>
      <c r="H206" s="297">
        <f>SUM(H207)</f>
        <v>0</v>
      </c>
    </row>
    <row r="207" spans="1:8" ht="25.5" x14ac:dyDescent="0.2">
      <c r="A207" s="289" t="s">
        <v>665</v>
      </c>
      <c r="B207" s="291" t="s">
        <v>663</v>
      </c>
      <c r="C207" s="291" t="s">
        <v>561</v>
      </c>
      <c r="D207" s="291" t="s">
        <v>385</v>
      </c>
      <c r="E207" s="301" t="s">
        <v>573</v>
      </c>
      <c r="F207" s="301" t="s">
        <v>389</v>
      </c>
      <c r="G207" s="292">
        <v>650</v>
      </c>
      <c r="H207" s="292"/>
    </row>
    <row r="208" spans="1:8" s="329" customFormat="1" ht="13.5" x14ac:dyDescent="0.25">
      <c r="A208" s="284" t="s">
        <v>436</v>
      </c>
      <c r="B208" s="366" t="s">
        <v>663</v>
      </c>
      <c r="C208" s="286" t="s">
        <v>561</v>
      </c>
      <c r="D208" s="286" t="s">
        <v>385</v>
      </c>
      <c r="E208" s="286" t="s">
        <v>707</v>
      </c>
      <c r="F208" s="286"/>
      <c r="G208" s="336">
        <f>SUM(G209+G211)</f>
        <v>5852.51</v>
      </c>
      <c r="H208" s="336">
        <f>SUM(H209+H211)</f>
        <v>400</v>
      </c>
    </row>
    <row r="209" spans="1:8" ht="25.5" x14ac:dyDescent="0.2">
      <c r="A209" s="294" t="s">
        <v>727</v>
      </c>
      <c r="B209" s="295" t="s">
        <v>663</v>
      </c>
      <c r="C209" s="296" t="s">
        <v>561</v>
      </c>
      <c r="D209" s="296" t="s">
        <v>385</v>
      </c>
      <c r="E209" s="296" t="s">
        <v>648</v>
      </c>
      <c r="F209" s="296"/>
      <c r="G209" s="328">
        <f>SUM(G210)</f>
        <v>5452.51</v>
      </c>
      <c r="H209" s="328">
        <f>SUM(H210)</f>
        <v>0</v>
      </c>
    </row>
    <row r="210" spans="1:8" s="329" customFormat="1" ht="26.25" x14ac:dyDescent="0.25">
      <c r="A210" s="289" t="s">
        <v>397</v>
      </c>
      <c r="B210" s="301" t="s">
        <v>663</v>
      </c>
      <c r="C210" s="291" t="s">
        <v>561</v>
      </c>
      <c r="D210" s="291" t="s">
        <v>385</v>
      </c>
      <c r="E210" s="291" t="s">
        <v>647</v>
      </c>
      <c r="F210" s="291" t="s">
        <v>398</v>
      </c>
      <c r="G210" s="331">
        <v>5452.51</v>
      </c>
      <c r="H210" s="331"/>
    </row>
    <row r="211" spans="1:8" s="227" customFormat="1" ht="77.25" customHeight="1" x14ac:dyDescent="0.2">
      <c r="A211" s="320" t="s">
        <v>728</v>
      </c>
      <c r="B211" s="311" t="s">
        <v>663</v>
      </c>
      <c r="C211" s="311" t="s">
        <v>561</v>
      </c>
      <c r="D211" s="311" t="s">
        <v>385</v>
      </c>
      <c r="E211" s="311" t="s">
        <v>588</v>
      </c>
      <c r="F211" s="311"/>
      <c r="G211" s="297">
        <f>SUM(G212)</f>
        <v>400</v>
      </c>
      <c r="H211" s="297">
        <f>SUM(H212)</f>
        <v>400</v>
      </c>
    </row>
    <row r="212" spans="1:8" s="293" customFormat="1" ht="25.5" x14ac:dyDescent="0.2">
      <c r="A212" s="289" t="s">
        <v>665</v>
      </c>
      <c r="B212" s="301" t="s">
        <v>663</v>
      </c>
      <c r="C212" s="301" t="s">
        <v>561</v>
      </c>
      <c r="D212" s="301" t="s">
        <v>385</v>
      </c>
      <c r="E212" s="301" t="s">
        <v>588</v>
      </c>
      <c r="F212" s="301" t="s">
        <v>389</v>
      </c>
      <c r="G212" s="292">
        <v>400</v>
      </c>
      <c r="H212" s="292">
        <v>400</v>
      </c>
    </row>
    <row r="213" spans="1:8" ht="14.25" x14ac:dyDescent="0.2">
      <c r="A213" s="355" t="s">
        <v>589</v>
      </c>
      <c r="B213" s="281" t="s">
        <v>663</v>
      </c>
      <c r="C213" s="305" t="s">
        <v>561</v>
      </c>
      <c r="D213" s="305" t="s">
        <v>391</v>
      </c>
      <c r="E213" s="305"/>
      <c r="F213" s="305"/>
      <c r="G213" s="356">
        <f>SUM(G214)</f>
        <v>21000</v>
      </c>
      <c r="H213" s="356">
        <f>SUM(H214)</f>
        <v>21000</v>
      </c>
    </row>
    <row r="214" spans="1:8" ht="28.5" x14ac:dyDescent="0.2">
      <c r="A214" s="355" t="s">
        <v>590</v>
      </c>
      <c r="B214" s="367">
        <v>510</v>
      </c>
      <c r="C214" s="305" t="s">
        <v>561</v>
      </c>
      <c r="D214" s="305" t="s">
        <v>391</v>
      </c>
      <c r="E214" s="305"/>
      <c r="F214" s="305"/>
      <c r="G214" s="356">
        <f>SUM(G215)</f>
        <v>21000</v>
      </c>
      <c r="H214" s="356">
        <f>SUM(H215)</f>
        <v>21000</v>
      </c>
    </row>
    <row r="215" spans="1:8" ht="27" x14ac:dyDescent="0.25">
      <c r="A215" s="363" t="s">
        <v>591</v>
      </c>
      <c r="B215" s="342">
        <v>510</v>
      </c>
      <c r="C215" s="286" t="s">
        <v>561</v>
      </c>
      <c r="D215" s="286" t="s">
        <v>391</v>
      </c>
      <c r="E215" s="286"/>
      <c r="F215" s="286"/>
      <c r="G215" s="336">
        <f>SUM(G216+G218+G220)</f>
        <v>21000</v>
      </c>
      <c r="H215" s="336">
        <f>SUM(H216+H218+H220)</f>
        <v>21000</v>
      </c>
    </row>
    <row r="216" spans="1:8" x14ac:dyDescent="0.2">
      <c r="A216" s="345" t="s">
        <v>592</v>
      </c>
      <c r="B216" s="347">
        <v>510</v>
      </c>
      <c r="C216" s="291" t="s">
        <v>561</v>
      </c>
      <c r="D216" s="291" t="s">
        <v>391</v>
      </c>
      <c r="E216" s="291" t="s">
        <v>593</v>
      </c>
      <c r="F216" s="291"/>
      <c r="G216" s="331">
        <f>SUM(G217)</f>
        <v>5000</v>
      </c>
      <c r="H216" s="331">
        <f>SUM(H217)</f>
        <v>5000</v>
      </c>
    </row>
    <row r="217" spans="1:8" ht="25.5" x14ac:dyDescent="0.2">
      <c r="A217" s="294" t="s">
        <v>397</v>
      </c>
      <c r="B217" s="357">
        <v>510</v>
      </c>
      <c r="C217" s="296" t="s">
        <v>561</v>
      </c>
      <c r="D217" s="296" t="s">
        <v>391</v>
      </c>
      <c r="E217" s="296" t="s">
        <v>593</v>
      </c>
      <c r="F217" s="296" t="s">
        <v>398</v>
      </c>
      <c r="G217" s="328">
        <v>5000</v>
      </c>
      <c r="H217" s="328">
        <v>5000</v>
      </c>
    </row>
    <row r="218" spans="1:8" x14ac:dyDescent="0.2">
      <c r="A218" s="345" t="s">
        <v>594</v>
      </c>
      <c r="B218" s="347">
        <v>510</v>
      </c>
      <c r="C218" s="291" t="s">
        <v>561</v>
      </c>
      <c r="D218" s="291" t="s">
        <v>391</v>
      </c>
      <c r="E218" s="291" t="s">
        <v>595</v>
      </c>
      <c r="F218" s="291"/>
      <c r="G218" s="331">
        <f>SUM(G219)</f>
        <v>5000</v>
      </c>
      <c r="H218" s="331">
        <f>SUM(H219)</f>
        <v>5000</v>
      </c>
    </row>
    <row r="219" spans="1:8" ht="25.5" x14ac:dyDescent="0.2">
      <c r="A219" s="294" t="s">
        <v>397</v>
      </c>
      <c r="B219" s="357">
        <v>510</v>
      </c>
      <c r="C219" s="296" t="s">
        <v>561</v>
      </c>
      <c r="D219" s="296" t="s">
        <v>391</v>
      </c>
      <c r="E219" s="296" t="s">
        <v>595</v>
      </c>
      <c r="F219" s="296" t="s">
        <v>398</v>
      </c>
      <c r="G219" s="328">
        <v>5000</v>
      </c>
      <c r="H219" s="328">
        <v>5000</v>
      </c>
    </row>
    <row r="220" spans="1:8" x14ac:dyDescent="0.2">
      <c r="A220" s="345" t="s">
        <v>592</v>
      </c>
      <c r="B220" s="347">
        <v>510</v>
      </c>
      <c r="C220" s="291" t="s">
        <v>561</v>
      </c>
      <c r="D220" s="291" t="s">
        <v>391</v>
      </c>
      <c r="E220" s="291" t="s">
        <v>596</v>
      </c>
      <c r="F220" s="291"/>
      <c r="G220" s="331">
        <f>SUM(G221)</f>
        <v>11000</v>
      </c>
      <c r="H220" s="331">
        <f>SUM(H221)</f>
        <v>11000</v>
      </c>
    </row>
    <row r="221" spans="1:8" ht="25.5" x14ac:dyDescent="0.2">
      <c r="A221" s="294" t="s">
        <v>397</v>
      </c>
      <c r="B221" s="357">
        <v>510</v>
      </c>
      <c r="C221" s="296" t="s">
        <v>561</v>
      </c>
      <c r="D221" s="296" t="s">
        <v>391</v>
      </c>
      <c r="E221" s="296" t="s">
        <v>596</v>
      </c>
      <c r="F221" s="296" t="s">
        <v>398</v>
      </c>
      <c r="G221" s="328">
        <v>11000</v>
      </c>
      <c r="H221" s="328">
        <v>11000</v>
      </c>
    </row>
    <row r="222" spans="1:8" ht="31.5" x14ac:dyDescent="0.25">
      <c r="A222" s="326" t="s">
        <v>597</v>
      </c>
      <c r="B222" s="341">
        <v>510</v>
      </c>
      <c r="C222" s="322" t="s">
        <v>561</v>
      </c>
      <c r="D222" s="322" t="s">
        <v>507</v>
      </c>
      <c r="E222" s="322"/>
      <c r="F222" s="322"/>
      <c r="G222" s="323">
        <f>SUM(G223)</f>
        <v>6987.41</v>
      </c>
      <c r="H222" s="323">
        <f>SUM(H223)</f>
        <v>7266.91</v>
      </c>
    </row>
    <row r="223" spans="1:8" ht="38.25" x14ac:dyDescent="0.2">
      <c r="A223" s="279" t="s">
        <v>419</v>
      </c>
      <c r="B223" s="341">
        <v>510</v>
      </c>
      <c r="C223" s="280" t="s">
        <v>561</v>
      </c>
      <c r="D223" s="280" t="s">
        <v>507</v>
      </c>
      <c r="E223" s="280"/>
      <c r="F223" s="280"/>
      <c r="G223" s="282">
        <f>SUM(G224+G227+G230)</f>
        <v>6987.41</v>
      </c>
      <c r="H223" s="282">
        <f>SUM(H224+H227+H230)</f>
        <v>7266.91</v>
      </c>
    </row>
    <row r="224" spans="1:8" x14ac:dyDescent="0.2">
      <c r="A224" s="294" t="s">
        <v>387</v>
      </c>
      <c r="B224" s="357">
        <v>510</v>
      </c>
      <c r="C224" s="311" t="s">
        <v>561</v>
      </c>
      <c r="D224" s="311" t="s">
        <v>507</v>
      </c>
      <c r="E224" s="311"/>
      <c r="F224" s="311"/>
      <c r="G224" s="297">
        <f>SUM(G225)</f>
        <v>2685.2</v>
      </c>
      <c r="H224" s="297">
        <f>SUM(H225)</f>
        <v>2792.61</v>
      </c>
    </row>
    <row r="225" spans="1:8" s="227" customFormat="1" ht="51" x14ac:dyDescent="0.2">
      <c r="A225" s="368" t="s">
        <v>602</v>
      </c>
      <c r="B225" s="348">
        <v>510</v>
      </c>
      <c r="C225" s="311" t="s">
        <v>561</v>
      </c>
      <c r="D225" s="311" t="s">
        <v>507</v>
      </c>
      <c r="E225" s="311" t="s">
        <v>650</v>
      </c>
      <c r="F225" s="311"/>
      <c r="G225" s="297">
        <f>SUM(G226)</f>
        <v>2685.2</v>
      </c>
      <c r="H225" s="297">
        <f>SUM(H226)</f>
        <v>2792.61</v>
      </c>
    </row>
    <row r="226" spans="1:8" ht="63.75" x14ac:dyDescent="0.2">
      <c r="A226" s="289" t="s">
        <v>664</v>
      </c>
      <c r="B226" s="347">
        <v>510</v>
      </c>
      <c r="C226" s="301" t="s">
        <v>561</v>
      </c>
      <c r="D226" s="301" t="s">
        <v>507</v>
      </c>
      <c r="E226" s="301" t="s">
        <v>650</v>
      </c>
      <c r="F226" s="291" t="s">
        <v>383</v>
      </c>
      <c r="G226" s="292">
        <v>2685.2</v>
      </c>
      <c r="H226" s="292">
        <v>2792.61</v>
      </c>
    </row>
    <row r="227" spans="1:8" s="227" customFormat="1" ht="38.25" x14ac:dyDescent="0.2">
      <c r="A227" s="294" t="s">
        <v>651</v>
      </c>
      <c r="B227" s="348">
        <v>510</v>
      </c>
      <c r="C227" s="311" t="s">
        <v>561</v>
      </c>
      <c r="D227" s="311" t="s">
        <v>507</v>
      </c>
      <c r="E227" s="311" t="s">
        <v>605</v>
      </c>
      <c r="F227" s="311"/>
      <c r="G227" s="297">
        <f>SUM(G228+G229)</f>
        <v>1352.43</v>
      </c>
      <c r="H227" s="297">
        <f>SUM(H228+H229)</f>
        <v>1406.52</v>
      </c>
    </row>
    <row r="228" spans="1:8" ht="63.75" x14ac:dyDescent="0.2">
      <c r="A228" s="289" t="s">
        <v>664</v>
      </c>
      <c r="B228" s="357">
        <v>510</v>
      </c>
      <c r="C228" s="311" t="s">
        <v>561</v>
      </c>
      <c r="D228" s="311" t="s">
        <v>507</v>
      </c>
      <c r="E228" s="301" t="s">
        <v>605</v>
      </c>
      <c r="F228" s="296" t="s">
        <v>383</v>
      </c>
      <c r="G228" s="297">
        <v>1158.43</v>
      </c>
      <c r="H228" s="297">
        <v>1198.52</v>
      </c>
    </row>
    <row r="229" spans="1:8" ht="25.5" x14ac:dyDescent="0.2">
      <c r="A229" s="289" t="s">
        <v>665</v>
      </c>
      <c r="B229" s="357">
        <v>510</v>
      </c>
      <c r="C229" s="311" t="s">
        <v>561</v>
      </c>
      <c r="D229" s="311" t="s">
        <v>507</v>
      </c>
      <c r="E229" s="301" t="s">
        <v>605</v>
      </c>
      <c r="F229" s="296" t="s">
        <v>389</v>
      </c>
      <c r="G229" s="297">
        <v>194</v>
      </c>
      <c r="H229" s="297">
        <v>208</v>
      </c>
    </row>
    <row r="230" spans="1:8" s="293" customFormat="1" ht="51" x14ac:dyDescent="0.2">
      <c r="A230" s="317" t="s">
        <v>600</v>
      </c>
      <c r="B230" s="291" t="s">
        <v>663</v>
      </c>
      <c r="C230" s="301" t="s">
        <v>561</v>
      </c>
      <c r="D230" s="301" t="s">
        <v>507</v>
      </c>
      <c r="E230" s="301" t="s">
        <v>601</v>
      </c>
      <c r="F230" s="301"/>
      <c r="G230" s="292">
        <f>SUM(G231+G232)</f>
        <v>2949.78</v>
      </c>
      <c r="H230" s="292">
        <f>SUM(H231+H232)</f>
        <v>3067.78</v>
      </c>
    </row>
    <row r="231" spans="1:8" ht="63.75" x14ac:dyDescent="0.2">
      <c r="A231" s="289" t="s">
        <v>664</v>
      </c>
      <c r="B231" s="291" t="s">
        <v>663</v>
      </c>
      <c r="C231" s="291" t="s">
        <v>561</v>
      </c>
      <c r="D231" s="291" t="s">
        <v>507</v>
      </c>
      <c r="E231" s="301" t="s">
        <v>601</v>
      </c>
      <c r="F231" s="291" t="s">
        <v>383</v>
      </c>
      <c r="G231" s="292">
        <v>2603.7800000000002</v>
      </c>
      <c r="H231" s="292">
        <v>2682.78</v>
      </c>
    </row>
    <row r="232" spans="1:8" ht="25.5" x14ac:dyDescent="0.2">
      <c r="A232" s="289" t="s">
        <v>665</v>
      </c>
      <c r="B232" s="291" t="s">
        <v>663</v>
      </c>
      <c r="C232" s="291" t="s">
        <v>561</v>
      </c>
      <c r="D232" s="291" t="s">
        <v>507</v>
      </c>
      <c r="E232" s="301" t="s">
        <v>601</v>
      </c>
      <c r="F232" s="291" t="s">
        <v>389</v>
      </c>
      <c r="G232" s="292">
        <v>346</v>
      </c>
      <c r="H232" s="292">
        <v>385</v>
      </c>
    </row>
    <row r="233" spans="1:8" s="312" customFormat="1" ht="71.25" x14ac:dyDescent="0.2">
      <c r="A233" s="369" t="s">
        <v>709</v>
      </c>
      <c r="B233" s="370">
        <v>510</v>
      </c>
      <c r="C233" s="371"/>
      <c r="D233" s="371"/>
      <c r="E233" s="391"/>
      <c r="F233" s="305"/>
      <c r="G233" s="278">
        <f>SUM(G234)</f>
        <v>11688</v>
      </c>
      <c r="H233" s="278">
        <f>SUM(H234)</f>
        <v>12038</v>
      </c>
    </row>
    <row r="234" spans="1:8" ht="25.5" x14ac:dyDescent="0.2">
      <c r="A234" s="372" t="s">
        <v>433</v>
      </c>
      <c r="B234" s="347">
        <v>510</v>
      </c>
      <c r="C234" s="373" t="s">
        <v>376</v>
      </c>
      <c r="D234" s="301" t="s">
        <v>414</v>
      </c>
      <c r="E234" s="392"/>
      <c r="F234" s="393"/>
      <c r="G234" s="292">
        <f>SUM(G235+G236)</f>
        <v>11688</v>
      </c>
      <c r="H234" s="292">
        <f>SUM(H235+H236)</f>
        <v>12038</v>
      </c>
    </row>
    <row r="235" spans="1:8" ht="63.75" x14ac:dyDescent="0.2">
      <c r="A235" s="294" t="s">
        <v>664</v>
      </c>
      <c r="B235" s="348">
        <v>510</v>
      </c>
      <c r="C235" s="377" t="s">
        <v>376</v>
      </c>
      <c r="D235" s="377" t="s">
        <v>414</v>
      </c>
      <c r="E235" s="377" t="s">
        <v>435</v>
      </c>
      <c r="F235" s="394" t="s">
        <v>383</v>
      </c>
      <c r="G235" s="379">
        <v>10844</v>
      </c>
      <c r="H235" s="379">
        <v>11019</v>
      </c>
    </row>
    <row r="236" spans="1:8" s="227" customFormat="1" ht="25.5" x14ac:dyDescent="0.2">
      <c r="A236" s="289" t="s">
        <v>665</v>
      </c>
      <c r="B236" s="348">
        <v>510</v>
      </c>
      <c r="C236" s="395" t="s">
        <v>376</v>
      </c>
      <c r="D236" s="311" t="s">
        <v>414</v>
      </c>
      <c r="E236" s="377" t="s">
        <v>435</v>
      </c>
      <c r="F236" s="396" t="s">
        <v>389</v>
      </c>
      <c r="G236" s="397">
        <v>844</v>
      </c>
      <c r="H236" s="397">
        <v>1019</v>
      </c>
    </row>
    <row r="237" spans="1:8" ht="14.25" x14ac:dyDescent="0.2">
      <c r="A237" s="469" t="s">
        <v>626</v>
      </c>
      <c r="B237" s="470"/>
      <c r="C237" s="470"/>
      <c r="D237" s="470"/>
      <c r="E237" s="470"/>
      <c r="F237" s="471"/>
      <c r="G237" s="386">
        <f>SUM(G10+G21+G190+G233+G57)</f>
        <v>1046914.49</v>
      </c>
      <c r="H237" s="386">
        <f>SUM(H10+H21+H190+H233+H57)</f>
        <v>996006.6399999999</v>
      </c>
    </row>
    <row r="238" spans="1:8" x14ac:dyDescent="0.2">
      <c r="A238" s="261"/>
      <c r="B238" s="398"/>
    </row>
    <row r="242" spans="1:8" x14ac:dyDescent="0.2">
      <c r="A242" s="261"/>
      <c r="G242" s="389"/>
      <c r="H242" s="389"/>
    </row>
    <row r="252" spans="1:8" x14ac:dyDescent="0.2">
      <c r="A252" s="261"/>
      <c r="B252" s="261"/>
      <c r="C252" s="261"/>
      <c r="D252" s="261"/>
      <c r="E252" s="261"/>
      <c r="F252" s="261"/>
      <c r="G252" s="261"/>
      <c r="H252" s="261"/>
    </row>
    <row r="253" spans="1:8" x14ac:dyDescent="0.2">
      <c r="A253" s="261"/>
      <c r="B253" s="261"/>
      <c r="C253" s="261"/>
      <c r="D253" s="261"/>
      <c r="E253" s="261"/>
      <c r="F253" s="261"/>
      <c r="G253" s="261"/>
      <c r="H253" s="261"/>
    </row>
    <row r="254" spans="1:8" x14ac:dyDescent="0.2">
      <c r="A254" s="261"/>
      <c r="B254" s="261"/>
      <c r="C254" s="261"/>
      <c r="D254" s="261"/>
      <c r="E254" s="261"/>
      <c r="F254" s="261"/>
      <c r="G254" s="261"/>
      <c r="H254" s="261"/>
    </row>
    <row r="255" spans="1:8" x14ac:dyDescent="0.2">
      <c r="A255" s="261"/>
      <c r="B255" s="261"/>
      <c r="C255" s="261"/>
      <c r="D255" s="261"/>
      <c r="E255" s="261"/>
      <c r="F255" s="261"/>
      <c r="G255" s="261"/>
      <c r="H255" s="261"/>
    </row>
    <row r="256" spans="1:8" x14ac:dyDescent="0.2">
      <c r="A256" s="261"/>
      <c r="B256" s="261"/>
      <c r="C256" s="261"/>
      <c r="D256" s="261"/>
      <c r="E256" s="261"/>
      <c r="F256" s="261"/>
      <c r="G256" s="261"/>
      <c r="H256" s="261"/>
    </row>
    <row r="257" spans="1:8" x14ac:dyDescent="0.2">
      <c r="A257" s="261"/>
      <c r="B257" s="261"/>
      <c r="C257" s="261"/>
      <c r="D257" s="261"/>
      <c r="E257" s="261"/>
      <c r="F257" s="261"/>
      <c r="G257" s="261"/>
      <c r="H257" s="261"/>
    </row>
    <row r="258" spans="1:8" x14ac:dyDescent="0.2">
      <c r="A258" s="261"/>
      <c r="B258" s="261"/>
      <c r="C258" s="261"/>
      <c r="D258" s="261"/>
      <c r="E258" s="261"/>
      <c r="F258" s="261"/>
      <c r="G258" s="261"/>
      <c r="H258" s="261"/>
    </row>
    <row r="259" spans="1:8" x14ac:dyDescent="0.2">
      <c r="A259" s="261"/>
      <c r="B259" s="261"/>
      <c r="C259" s="261"/>
      <c r="D259" s="261"/>
      <c r="E259" s="261"/>
      <c r="F259" s="261"/>
      <c r="G259" s="261"/>
      <c r="H259" s="261"/>
    </row>
    <row r="260" spans="1:8" x14ac:dyDescent="0.2">
      <c r="A260" s="261"/>
      <c r="B260" s="261"/>
      <c r="C260" s="261"/>
      <c r="D260" s="261"/>
      <c r="E260" s="261"/>
      <c r="F260" s="261"/>
      <c r="G260" s="261"/>
      <c r="H260" s="261"/>
    </row>
    <row r="261" spans="1:8" x14ac:dyDescent="0.2">
      <c r="A261" s="261"/>
      <c r="B261" s="261"/>
      <c r="C261" s="261"/>
      <c r="D261" s="261"/>
      <c r="E261" s="261"/>
      <c r="F261" s="261"/>
      <c r="G261" s="261"/>
      <c r="H261" s="261"/>
    </row>
    <row r="262" spans="1:8" x14ac:dyDescent="0.2">
      <c r="A262" s="261"/>
      <c r="B262" s="261"/>
      <c r="C262" s="261"/>
      <c r="D262" s="261"/>
      <c r="E262" s="261"/>
      <c r="F262" s="261"/>
      <c r="G262" s="261"/>
      <c r="H262" s="261"/>
    </row>
    <row r="263" spans="1:8" x14ac:dyDescent="0.2">
      <c r="A263" s="261"/>
      <c r="B263" s="261"/>
      <c r="C263" s="261"/>
      <c r="D263" s="261"/>
      <c r="E263" s="261"/>
      <c r="F263" s="261"/>
      <c r="G263" s="261"/>
      <c r="H263" s="261"/>
    </row>
    <row r="264" spans="1:8" x14ac:dyDescent="0.2">
      <c r="A264" s="261"/>
      <c r="B264" s="261"/>
      <c r="C264" s="261"/>
      <c r="D264" s="261"/>
      <c r="E264" s="261"/>
      <c r="F264" s="261"/>
      <c r="G264" s="261"/>
      <c r="H264" s="261"/>
    </row>
    <row r="265" spans="1:8" x14ac:dyDescent="0.2">
      <c r="A265" s="261"/>
      <c r="B265" s="261"/>
      <c r="C265" s="261"/>
      <c r="D265" s="261"/>
      <c r="E265" s="261"/>
      <c r="F265" s="261"/>
      <c r="G265" s="261"/>
      <c r="H265" s="261"/>
    </row>
    <row r="266" spans="1:8" x14ac:dyDescent="0.2">
      <c r="A266" s="261"/>
      <c r="B266" s="261"/>
      <c r="C266" s="261"/>
      <c r="D266" s="261"/>
      <c r="E266" s="261"/>
      <c r="F266" s="261"/>
      <c r="G266" s="261"/>
      <c r="H266" s="261"/>
    </row>
    <row r="267" spans="1:8" x14ac:dyDescent="0.2">
      <c r="A267" s="261"/>
      <c r="B267" s="261"/>
      <c r="C267" s="261"/>
      <c r="D267" s="261"/>
      <c r="E267" s="261"/>
      <c r="F267" s="261"/>
      <c r="G267" s="261"/>
      <c r="H267" s="261"/>
    </row>
    <row r="268" spans="1:8" x14ac:dyDescent="0.2">
      <c r="A268" s="261"/>
      <c r="B268" s="261"/>
      <c r="C268" s="261"/>
      <c r="D268" s="261"/>
      <c r="E268" s="261"/>
      <c r="F268" s="261"/>
      <c r="G268" s="261"/>
      <c r="H268" s="261"/>
    </row>
    <row r="269" spans="1:8" x14ac:dyDescent="0.2">
      <c r="A269" s="261"/>
      <c r="B269" s="261"/>
      <c r="C269" s="261"/>
      <c r="D269" s="261"/>
      <c r="E269" s="261"/>
      <c r="F269" s="261"/>
      <c r="G269" s="261"/>
      <c r="H269" s="261"/>
    </row>
    <row r="270" spans="1:8" x14ac:dyDescent="0.2">
      <c r="A270" s="261"/>
      <c r="B270" s="261"/>
      <c r="C270" s="261"/>
      <c r="D270" s="261"/>
      <c r="E270" s="261"/>
      <c r="F270" s="261"/>
      <c r="G270" s="261"/>
      <c r="H270" s="261"/>
    </row>
    <row r="271" spans="1:8" x14ac:dyDescent="0.2">
      <c r="A271" s="261"/>
      <c r="B271" s="261"/>
      <c r="C271" s="261"/>
      <c r="D271" s="261"/>
      <c r="E271" s="261"/>
      <c r="F271" s="261"/>
      <c r="G271" s="261"/>
      <c r="H271" s="261"/>
    </row>
    <row r="272" spans="1:8" x14ac:dyDescent="0.2">
      <c r="A272" s="261"/>
      <c r="B272" s="261"/>
      <c r="C272" s="261"/>
      <c r="D272" s="261"/>
      <c r="E272" s="261"/>
      <c r="F272" s="261"/>
      <c r="G272" s="261"/>
      <c r="H272" s="261"/>
    </row>
    <row r="273" spans="1:8" x14ac:dyDescent="0.2">
      <c r="A273" s="261"/>
      <c r="B273" s="261"/>
      <c r="C273" s="261"/>
      <c r="D273" s="261"/>
      <c r="E273" s="261"/>
      <c r="F273" s="261"/>
      <c r="G273" s="261"/>
      <c r="H273" s="261"/>
    </row>
    <row r="274" spans="1:8" x14ac:dyDescent="0.2">
      <c r="A274" s="261"/>
      <c r="B274" s="261"/>
      <c r="C274" s="261"/>
      <c r="D274" s="261"/>
      <c r="E274" s="261"/>
      <c r="F274" s="261"/>
      <c r="G274" s="261"/>
      <c r="H274" s="261"/>
    </row>
    <row r="275" spans="1:8" x14ac:dyDescent="0.2">
      <c r="A275" s="261"/>
      <c r="B275" s="261"/>
      <c r="C275" s="261"/>
      <c r="D275" s="261"/>
      <c r="E275" s="261"/>
      <c r="F275" s="261"/>
      <c r="G275" s="261"/>
      <c r="H275" s="261"/>
    </row>
    <row r="276" spans="1:8" x14ac:dyDescent="0.2">
      <c r="A276" s="261"/>
      <c r="B276" s="261"/>
      <c r="C276" s="261"/>
      <c r="D276" s="261"/>
      <c r="E276" s="261"/>
      <c r="F276" s="261"/>
      <c r="G276" s="261"/>
      <c r="H276" s="261"/>
    </row>
    <row r="277" spans="1:8" x14ac:dyDescent="0.2">
      <c r="A277" s="261"/>
      <c r="B277" s="261"/>
      <c r="C277" s="261"/>
      <c r="D277" s="261"/>
      <c r="E277" s="261"/>
      <c r="F277" s="261"/>
      <c r="G277" s="261"/>
      <c r="H277" s="261"/>
    </row>
    <row r="278" spans="1:8" x14ac:dyDescent="0.2">
      <c r="A278" s="261"/>
      <c r="B278" s="261"/>
      <c r="C278" s="261"/>
      <c r="D278" s="261"/>
      <c r="E278" s="261"/>
      <c r="F278" s="261"/>
      <c r="G278" s="261"/>
      <c r="H278" s="261"/>
    </row>
    <row r="279" spans="1:8" x14ac:dyDescent="0.2">
      <c r="A279" s="261"/>
      <c r="B279" s="261"/>
      <c r="C279" s="261"/>
      <c r="D279" s="261"/>
      <c r="E279" s="261"/>
      <c r="F279" s="261"/>
      <c r="G279" s="261"/>
      <c r="H279" s="261"/>
    </row>
    <row r="280" spans="1:8" x14ac:dyDescent="0.2">
      <c r="A280" s="261"/>
      <c r="B280" s="261"/>
      <c r="C280" s="261"/>
      <c r="D280" s="261"/>
      <c r="E280" s="261"/>
      <c r="F280" s="261"/>
      <c r="G280" s="261"/>
      <c r="H280" s="261"/>
    </row>
    <row r="281" spans="1:8" x14ac:dyDescent="0.2">
      <c r="A281" s="261"/>
      <c r="B281" s="261"/>
      <c r="C281" s="261"/>
      <c r="D281" s="261"/>
      <c r="E281" s="261"/>
      <c r="F281" s="261"/>
      <c r="G281" s="261"/>
      <c r="H281" s="261"/>
    </row>
    <row r="282" spans="1:8" x14ac:dyDescent="0.2">
      <c r="A282" s="261"/>
      <c r="B282" s="261"/>
      <c r="C282" s="261"/>
      <c r="D282" s="261"/>
      <c r="E282" s="261"/>
      <c r="F282" s="261"/>
      <c r="G282" s="261"/>
      <c r="H282" s="261"/>
    </row>
    <row r="283" spans="1:8" x14ac:dyDescent="0.2">
      <c r="A283" s="261"/>
      <c r="B283" s="261"/>
      <c r="C283" s="261"/>
      <c r="D283" s="261"/>
      <c r="E283" s="261"/>
      <c r="F283" s="261"/>
      <c r="G283" s="261"/>
      <c r="H283" s="261"/>
    </row>
    <row r="284" spans="1:8" x14ac:dyDescent="0.2">
      <c r="A284" s="261"/>
      <c r="B284" s="261"/>
      <c r="C284" s="261"/>
      <c r="D284" s="261"/>
      <c r="E284" s="261"/>
      <c r="F284" s="261"/>
      <c r="G284" s="261"/>
      <c r="H284" s="261"/>
    </row>
    <row r="285" spans="1:8" x14ac:dyDescent="0.2">
      <c r="A285" s="261"/>
      <c r="B285" s="261"/>
      <c r="C285" s="261"/>
      <c r="D285" s="261"/>
      <c r="E285" s="261"/>
      <c r="F285" s="261"/>
      <c r="G285" s="261"/>
      <c r="H285" s="261"/>
    </row>
    <row r="286" spans="1:8" x14ac:dyDescent="0.2">
      <c r="A286" s="261"/>
      <c r="B286" s="261"/>
      <c r="C286" s="261"/>
      <c r="D286" s="261"/>
      <c r="E286" s="261"/>
      <c r="F286" s="261"/>
      <c r="G286" s="261"/>
      <c r="H286" s="261"/>
    </row>
    <row r="287" spans="1:8" x14ac:dyDescent="0.2">
      <c r="A287" s="261"/>
      <c r="B287" s="261"/>
      <c r="C287" s="261"/>
      <c r="D287" s="261"/>
      <c r="E287" s="261"/>
      <c r="F287" s="261"/>
      <c r="G287" s="261"/>
      <c r="H287" s="261"/>
    </row>
    <row r="288" spans="1:8" x14ac:dyDescent="0.2">
      <c r="A288" s="261"/>
      <c r="B288" s="261"/>
      <c r="C288" s="261"/>
      <c r="D288" s="261"/>
      <c r="E288" s="261"/>
      <c r="F288" s="261"/>
      <c r="G288" s="261"/>
      <c r="H288" s="261"/>
    </row>
    <row r="289" spans="1:8" x14ac:dyDescent="0.2">
      <c r="A289" s="261"/>
      <c r="B289" s="261"/>
      <c r="C289" s="261"/>
      <c r="D289" s="261"/>
      <c r="E289" s="261"/>
      <c r="F289" s="261"/>
      <c r="G289" s="261"/>
      <c r="H289" s="261"/>
    </row>
    <row r="290" spans="1:8" x14ac:dyDescent="0.2">
      <c r="A290" s="261"/>
      <c r="B290" s="261"/>
      <c r="C290" s="261"/>
      <c r="D290" s="261"/>
      <c r="E290" s="261"/>
      <c r="F290" s="261"/>
      <c r="G290" s="261"/>
      <c r="H290" s="261"/>
    </row>
    <row r="291" spans="1:8" x14ac:dyDescent="0.2">
      <c r="A291" s="261"/>
      <c r="B291" s="261"/>
      <c r="C291" s="261"/>
      <c r="D291" s="261"/>
      <c r="E291" s="261"/>
      <c r="F291" s="261"/>
      <c r="G291" s="261"/>
      <c r="H291" s="261"/>
    </row>
    <row r="292" spans="1:8" x14ac:dyDescent="0.2">
      <c r="A292" s="261"/>
      <c r="B292" s="261"/>
      <c r="C292" s="261"/>
      <c r="D292" s="261"/>
      <c r="E292" s="261"/>
      <c r="F292" s="261"/>
      <c r="G292" s="261"/>
      <c r="H292" s="261"/>
    </row>
    <row r="293" spans="1:8" x14ac:dyDescent="0.2">
      <c r="A293" s="261"/>
      <c r="B293" s="261"/>
      <c r="C293" s="261"/>
      <c r="D293" s="261"/>
      <c r="E293" s="261"/>
      <c r="F293" s="261"/>
      <c r="G293" s="261"/>
      <c r="H293" s="261"/>
    </row>
    <row r="294" spans="1:8" x14ac:dyDescent="0.2">
      <c r="A294" s="261"/>
      <c r="B294" s="261"/>
      <c r="C294" s="261"/>
      <c r="D294" s="261"/>
      <c r="E294" s="261"/>
      <c r="F294" s="261"/>
      <c r="G294" s="261"/>
      <c r="H294" s="261"/>
    </row>
    <row r="295" spans="1:8" x14ac:dyDescent="0.2">
      <c r="A295" s="261"/>
      <c r="B295" s="261"/>
      <c r="C295" s="261"/>
      <c r="D295" s="261"/>
      <c r="E295" s="261"/>
      <c r="F295" s="261"/>
      <c r="G295" s="261"/>
      <c r="H295" s="261"/>
    </row>
    <row r="296" spans="1:8" x14ac:dyDescent="0.2">
      <c r="A296" s="261"/>
      <c r="B296" s="261"/>
      <c r="C296" s="261"/>
      <c r="D296" s="261"/>
      <c r="E296" s="261"/>
      <c r="F296" s="261"/>
      <c r="G296" s="261"/>
      <c r="H296" s="261"/>
    </row>
    <row r="297" spans="1:8" x14ac:dyDescent="0.2">
      <c r="A297" s="261"/>
      <c r="B297" s="261"/>
      <c r="C297" s="261"/>
      <c r="D297" s="261"/>
      <c r="E297" s="261"/>
      <c r="F297" s="261"/>
      <c r="G297" s="261"/>
      <c r="H297" s="261"/>
    </row>
    <row r="298" spans="1:8" x14ac:dyDescent="0.2">
      <c r="A298" s="261"/>
      <c r="B298" s="261"/>
      <c r="C298" s="261"/>
      <c r="D298" s="261"/>
      <c r="E298" s="261"/>
      <c r="F298" s="261"/>
      <c r="G298" s="261"/>
      <c r="H298" s="261"/>
    </row>
    <row r="299" spans="1:8" x14ac:dyDescent="0.2">
      <c r="A299" s="261"/>
      <c r="B299" s="261"/>
      <c r="C299" s="261"/>
      <c r="D299" s="261"/>
      <c r="E299" s="261"/>
      <c r="F299" s="261"/>
      <c r="G299" s="261"/>
      <c r="H299" s="261"/>
    </row>
    <row r="300" spans="1:8" x14ac:dyDescent="0.2">
      <c r="A300" s="261"/>
      <c r="B300" s="261"/>
      <c r="C300" s="261"/>
      <c r="D300" s="261"/>
      <c r="E300" s="261"/>
      <c r="F300" s="261"/>
      <c r="G300" s="261"/>
      <c r="H300" s="261"/>
    </row>
    <row r="301" spans="1:8" x14ac:dyDescent="0.2">
      <c r="A301" s="261"/>
      <c r="B301" s="261"/>
      <c r="C301" s="261"/>
      <c r="D301" s="261"/>
      <c r="E301" s="261"/>
      <c r="F301" s="261"/>
      <c r="G301" s="261"/>
      <c r="H301" s="261"/>
    </row>
    <row r="302" spans="1:8" x14ac:dyDescent="0.2">
      <c r="A302" s="261"/>
      <c r="B302" s="261"/>
      <c r="C302" s="261"/>
      <c r="D302" s="261"/>
      <c r="E302" s="261"/>
      <c r="F302" s="261"/>
      <c r="G302" s="261"/>
      <c r="H302" s="261"/>
    </row>
    <row r="303" spans="1:8" x14ac:dyDescent="0.2">
      <c r="A303" s="261"/>
      <c r="B303" s="261"/>
      <c r="C303" s="261"/>
      <c r="D303" s="261"/>
      <c r="E303" s="261"/>
      <c r="F303" s="261"/>
      <c r="G303" s="261"/>
      <c r="H303" s="261"/>
    </row>
    <row r="304" spans="1:8" x14ac:dyDescent="0.2">
      <c r="A304" s="261"/>
      <c r="B304" s="261"/>
      <c r="C304" s="261"/>
      <c r="D304" s="261"/>
      <c r="E304" s="261"/>
      <c r="F304" s="261"/>
      <c r="G304" s="261"/>
      <c r="H304" s="261"/>
    </row>
    <row r="305" spans="1:8" x14ac:dyDescent="0.2">
      <c r="A305" s="261"/>
      <c r="B305" s="261"/>
      <c r="C305" s="261"/>
      <c r="D305" s="261"/>
      <c r="E305" s="261"/>
      <c r="F305" s="261"/>
      <c r="G305" s="261"/>
      <c r="H305" s="261"/>
    </row>
    <row r="306" spans="1:8" x14ac:dyDescent="0.2">
      <c r="A306" s="261"/>
      <c r="B306" s="261"/>
      <c r="C306" s="261"/>
      <c r="D306" s="261"/>
      <c r="E306" s="261"/>
      <c r="F306" s="261"/>
      <c r="G306" s="261"/>
      <c r="H306" s="261"/>
    </row>
    <row r="307" spans="1:8" x14ac:dyDescent="0.2">
      <c r="A307" s="261"/>
      <c r="B307" s="261"/>
      <c r="C307" s="261"/>
      <c r="D307" s="261"/>
      <c r="E307" s="261"/>
      <c r="F307" s="261"/>
      <c r="G307" s="261"/>
      <c r="H307" s="261"/>
    </row>
    <row r="308" spans="1:8" x14ac:dyDescent="0.2">
      <c r="A308" s="261"/>
      <c r="B308" s="261"/>
      <c r="C308" s="261"/>
      <c r="D308" s="261"/>
      <c r="E308" s="261"/>
      <c r="F308" s="261"/>
      <c r="G308" s="261"/>
      <c r="H308" s="261"/>
    </row>
    <row r="309" spans="1:8" x14ac:dyDescent="0.2">
      <c r="A309" s="261"/>
      <c r="B309" s="261"/>
      <c r="C309" s="261"/>
      <c r="D309" s="261"/>
      <c r="E309" s="261"/>
      <c r="F309" s="261"/>
      <c r="G309" s="261"/>
      <c r="H309" s="261"/>
    </row>
    <row r="310" spans="1:8" x14ac:dyDescent="0.2">
      <c r="A310" s="261"/>
      <c r="B310" s="261"/>
      <c r="C310" s="261"/>
      <c r="D310" s="261"/>
      <c r="E310" s="261"/>
      <c r="F310" s="261"/>
      <c r="G310" s="261"/>
      <c r="H310" s="261"/>
    </row>
    <row r="311" spans="1:8" x14ac:dyDescent="0.2">
      <c r="A311" s="261"/>
      <c r="B311" s="261"/>
      <c r="C311" s="261"/>
      <c r="D311" s="261"/>
      <c r="E311" s="261"/>
      <c r="F311" s="261"/>
      <c r="G311" s="261"/>
      <c r="H311" s="261"/>
    </row>
    <row r="312" spans="1:8" x14ac:dyDescent="0.2">
      <c r="A312" s="261"/>
      <c r="B312" s="261"/>
      <c r="C312" s="261"/>
      <c r="D312" s="261"/>
      <c r="E312" s="261"/>
      <c r="F312" s="261"/>
      <c r="G312" s="261"/>
      <c r="H312" s="261"/>
    </row>
    <row r="313" spans="1:8" x14ac:dyDescent="0.2">
      <c r="A313" s="261"/>
      <c r="B313" s="261"/>
      <c r="C313" s="261"/>
      <c r="D313" s="261"/>
      <c r="E313" s="261"/>
      <c r="F313" s="261"/>
      <c r="G313" s="261"/>
      <c r="H313" s="261"/>
    </row>
    <row r="314" spans="1:8" x14ac:dyDescent="0.2">
      <c r="A314" s="261"/>
      <c r="B314" s="261"/>
      <c r="C314" s="261"/>
      <c r="D314" s="261"/>
      <c r="E314" s="261"/>
      <c r="F314" s="261"/>
      <c r="G314" s="261"/>
      <c r="H314" s="261"/>
    </row>
    <row r="315" spans="1:8" x14ac:dyDescent="0.2">
      <c r="A315" s="261"/>
      <c r="B315" s="261"/>
      <c r="C315" s="261"/>
      <c r="D315" s="261"/>
      <c r="E315" s="261"/>
      <c r="F315" s="261"/>
      <c r="G315" s="261"/>
      <c r="H315" s="261"/>
    </row>
    <row r="316" spans="1:8" x14ac:dyDescent="0.2">
      <c r="A316" s="261"/>
      <c r="B316" s="261"/>
      <c r="C316" s="261"/>
      <c r="D316" s="261"/>
      <c r="E316" s="261"/>
      <c r="F316" s="261"/>
      <c r="G316" s="261"/>
      <c r="H316" s="261"/>
    </row>
    <row r="317" spans="1:8" x14ac:dyDescent="0.2">
      <c r="A317" s="261"/>
      <c r="B317" s="261"/>
      <c r="C317" s="261"/>
      <c r="D317" s="261"/>
      <c r="E317" s="261"/>
      <c r="F317" s="261"/>
      <c r="G317" s="261"/>
      <c r="H317" s="261"/>
    </row>
    <row r="318" spans="1:8" x14ac:dyDescent="0.2">
      <c r="A318" s="261"/>
      <c r="B318" s="261"/>
      <c r="C318" s="261"/>
      <c r="D318" s="261"/>
      <c r="E318" s="261"/>
      <c r="F318" s="261"/>
      <c r="G318" s="261"/>
      <c r="H318" s="261"/>
    </row>
    <row r="319" spans="1:8" x14ac:dyDescent="0.2">
      <c r="A319" s="261"/>
      <c r="B319" s="261"/>
      <c r="C319" s="261"/>
      <c r="D319" s="261"/>
      <c r="E319" s="261"/>
      <c r="F319" s="261"/>
      <c r="G319" s="261"/>
      <c r="H319" s="261"/>
    </row>
    <row r="320" spans="1:8" x14ac:dyDescent="0.2">
      <c r="A320" s="261"/>
      <c r="B320" s="261"/>
      <c r="C320" s="261"/>
      <c r="D320" s="261"/>
      <c r="E320" s="261"/>
      <c r="F320" s="261"/>
      <c r="G320" s="261"/>
      <c r="H320" s="261"/>
    </row>
    <row r="321" spans="1:8" x14ac:dyDescent="0.2">
      <c r="A321" s="261"/>
      <c r="B321" s="261"/>
      <c r="C321" s="261"/>
      <c r="D321" s="261"/>
      <c r="E321" s="261"/>
      <c r="F321" s="261"/>
      <c r="G321" s="261"/>
      <c r="H321" s="261"/>
    </row>
    <row r="322" spans="1:8" x14ac:dyDescent="0.2">
      <c r="A322" s="261"/>
      <c r="B322" s="261"/>
      <c r="C322" s="261"/>
      <c r="D322" s="261"/>
      <c r="E322" s="261"/>
      <c r="F322" s="261"/>
      <c r="G322" s="261"/>
      <c r="H322" s="261"/>
    </row>
    <row r="323" spans="1:8" x14ac:dyDescent="0.2">
      <c r="A323" s="261"/>
      <c r="B323" s="261"/>
      <c r="C323" s="261"/>
      <c r="D323" s="261"/>
      <c r="E323" s="261"/>
      <c r="F323" s="261"/>
      <c r="G323" s="261"/>
      <c r="H323" s="261"/>
    </row>
    <row r="324" spans="1:8" x14ac:dyDescent="0.2">
      <c r="A324" s="261"/>
      <c r="B324" s="261"/>
      <c r="C324" s="261"/>
      <c r="D324" s="261"/>
      <c r="E324" s="261"/>
      <c r="F324" s="261"/>
      <c r="G324" s="261"/>
      <c r="H324" s="261"/>
    </row>
    <row r="325" spans="1:8" x14ac:dyDescent="0.2">
      <c r="A325" s="261"/>
      <c r="B325" s="261"/>
      <c r="C325" s="261"/>
      <c r="D325" s="261"/>
      <c r="E325" s="261"/>
      <c r="F325" s="261"/>
      <c r="G325" s="261"/>
      <c r="H325" s="261"/>
    </row>
    <row r="326" spans="1:8" x14ac:dyDescent="0.2">
      <c r="A326" s="261"/>
      <c r="B326" s="261"/>
      <c r="C326" s="261"/>
      <c r="D326" s="261"/>
      <c r="E326" s="261"/>
      <c r="F326" s="261"/>
      <c r="G326" s="261"/>
      <c r="H326" s="261"/>
    </row>
    <row r="327" spans="1:8" x14ac:dyDescent="0.2">
      <c r="A327" s="261"/>
      <c r="B327" s="261"/>
      <c r="C327" s="261"/>
      <c r="D327" s="261"/>
      <c r="E327" s="261"/>
      <c r="F327" s="261"/>
      <c r="G327" s="261"/>
      <c r="H327" s="261"/>
    </row>
    <row r="328" spans="1:8" x14ac:dyDescent="0.2">
      <c r="A328" s="261"/>
      <c r="B328" s="261"/>
      <c r="C328" s="261"/>
      <c r="D328" s="261"/>
      <c r="E328" s="261"/>
      <c r="F328" s="261"/>
      <c r="G328" s="261"/>
      <c r="H328" s="261"/>
    </row>
    <row r="329" spans="1:8" x14ac:dyDescent="0.2">
      <c r="A329" s="261"/>
      <c r="B329" s="261"/>
      <c r="C329" s="261"/>
      <c r="D329" s="261"/>
      <c r="E329" s="261"/>
      <c r="F329" s="261"/>
      <c r="G329" s="261"/>
      <c r="H329" s="261"/>
    </row>
    <row r="330" spans="1:8" x14ac:dyDescent="0.2">
      <c r="A330" s="261"/>
      <c r="B330" s="261"/>
      <c r="C330" s="261"/>
      <c r="D330" s="261"/>
      <c r="E330" s="261"/>
      <c r="F330" s="261"/>
      <c r="G330" s="261"/>
      <c r="H330" s="261"/>
    </row>
    <row r="331" spans="1:8" x14ac:dyDescent="0.2">
      <c r="A331" s="261"/>
      <c r="B331" s="261"/>
      <c r="C331" s="261"/>
      <c r="D331" s="261"/>
      <c r="E331" s="261"/>
      <c r="F331" s="261"/>
      <c r="G331" s="261"/>
      <c r="H331" s="261"/>
    </row>
    <row r="332" spans="1:8" x14ac:dyDescent="0.2">
      <c r="A332" s="261"/>
      <c r="B332" s="261"/>
      <c r="C332" s="261"/>
      <c r="D332" s="261"/>
      <c r="E332" s="261"/>
      <c r="F332" s="261"/>
      <c r="G332" s="261"/>
      <c r="H332" s="261"/>
    </row>
    <row r="333" spans="1:8" x14ac:dyDescent="0.2">
      <c r="A333" s="261"/>
      <c r="B333" s="261"/>
      <c r="C333" s="261"/>
      <c r="D333" s="261"/>
      <c r="E333" s="261"/>
      <c r="F333" s="261"/>
      <c r="G333" s="261"/>
      <c r="H333" s="261"/>
    </row>
    <row r="334" spans="1:8" x14ac:dyDescent="0.2">
      <c r="A334" s="261"/>
      <c r="B334" s="261"/>
      <c r="C334" s="261"/>
      <c r="D334" s="261"/>
      <c r="E334" s="261"/>
      <c r="F334" s="261"/>
      <c r="G334" s="261"/>
      <c r="H334" s="261"/>
    </row>
    <row r="335" spans="1:8" x14ac:dyDescent="0.2">
      <c r="A335" s="261"/>
      <c r="B335" s="261"/>
      <c r="C335" s="261"/>
      <c r="D335" s="261"/>
      <c r="E335" s="261"/>
      <c r="F335" s="261"/>
      <c r="G335" s="261"/>
      <c r="H335" s="261"/>
    </row>
    <row r="336" spans="1:8" x14ac:dyDescent="0.2">
      <c r="A336" s="261"/>
      <c r="B336" s="261"/>
      <c r="C336" s="261"/>
      <c r="D336" s="261"/>
      <c r="E336" s="261"/>
      <c r="F336" s="261"/>
      <c r="G336" s="261"/>
      <c r="H336" s="261"/>
    </row>
    <row r="337" spans="1:8" x14ac:dyDescent="0.2">
      <c r="A337" s="261"/>
      <c r="B337" s="261"/>
      <c r="C337" s="261"/>
      <c r="D337" s="261"/>
      <c r="E337" s="261"/>
      <c r="F337" s="261"/>
      <c r="G337" s="261"/>
      <c r="H337" s="261"/>
    </row>
    <row r="338" spans="1:8" x14ac:dyDescent="0.2">
      <c r="A338" s="261"/>
      <c r="B338" s="261"/>
      <c r="C338" s="261"/>
      <c r="D338" s="261"/>
      <c r="E338" s="261"/>
      <c r="F338" s="261"/>
      <c r="G338" s="261"/>
      <c r="H338" s="261"/>
    </row>
    <row r="339" spans="1:8" x14ac:dyDescent="0.2">
      <c r="A339" s="261"/>
      <c r="B339" s="261"/>
      <c r="C339" s="261"/>
      <c r="D339" s="261"/>
      <c r="E339" s="261"/>
      <c r="F339" s="261"/>
      <c r="G339" s="261"/>
      <c r="H339" s="261"/>
    </row>
    <row r="340" spans="1:8" x14ac:dyDescent="0.2">
      <c r="A340" s="261"/>
      <c r="B340" s="261"/>
      <c r="C340" s="261"/>
      <c r="D340" s="261"/>
      <c r="E340" s="261"/>
      <c r="F340" s="261"/>
      <c r="G340" s="261"/>
      <c r="H340" s="261"/>
    </row>
    <row r="341" spans="1:8" x14ac:dyDescent="0.2">
      <c r="A341" s="261"/>
      <c r="B341" s="261"/>
      <c r="C341" s="261"/>
      <c r="D341" s="261"/>
      <c r="E341" s="261"/>
      <c r="F341" s="261"/>
      <c r="G341" s="261"/>
      <c r="H341" s="261"/>
    </row>
    <row r="342" spans="1:8" x14ac:dyDescent="0.2">
      <c r="A342" s="261"/>
      <c r="B342" s="261"/>
      <c r="C342" s="261"/>
      <c r="D342" s="261"/>
      <c r="E342" s="261"/>
      <c r="F342" s="261"/>
      <c r="G342" s="261"/>
      <c r="H342" s="261"/>
    </row>
    <row r="343" spans="1:8" x14ac:dyDescent="0.2">
      <c r="A343" s="261"/>
      <c r="B343" s="261"/>
      <c r="C343" s="261"/>
      <c r="D343" s="261"/>
      <c r="E343" s="261"/>
      <c r="F343" s="261"/>
      <c r="G343" s="261"/>
      <c r="H343" s="261"/>
    </row>
    <row r="344" spans="1:8" x14ac:dyDescent="0.2">
      <c r="A344" s="261"/>
      <c r="B344" s="261"/>
      <c r="C344" s="261"/>
      <c r="D344" s="261"/>
      <c r="E344" s="261"/>
      <c r="F344" s="261"/>
      <c r="G344" s="261"/>
      <c r="H344" s="261"/>
    </row>
    <row r="345" spans="1:8" x14ac:dyDescent="0.2">
      <c r="A345" s="261"/>
      <c r="B345" s="261"/>
      <c r="C345" s="261"/>
      <c r="D345" s="261"/>
      <c r="E345" s="261"/>
      <c r="F345" s="261"/>
      <c r="G345" s="261"/>
      <c r="H345" s="261"/>
    </row>
    <row r="346" spans="1:8" x14ac:dyDescent="0.2">
      <c r="A346" s="261"/>
      <c r="B346" s="261"/>
      <c r="C346" s="261"/>
      <c r="D346" s="261"/>
      <c r="E346" s="261"/>
      <c r="F346" s="261"/>
      <c r="G346" s="261"/>
      <c r="H346" s="261"/>
    </row>
    <row r="347" spans="1:8" x14ac:dyDescent="0.2">
      <c r="A347" s="261"/>
      <c r="B347" s="261"/>
      <c r="C347" s="261"/>
      <c r="D347" s="261"/>
      <c r="E347" s="261"/>
      <c r="F347" s="261"/>
      <c r="G347" s="261"/>
      <c r="H347" s="261"/>
    </row>
    <row r="348" spans="1:8" x14ac:dyDescent="0.2">
      <c r="A348" s="261"/>
      <c r="B348" s="261"/>
      <c r="C348" s="261"/>
      <c r="D348" s="261"/>
      <c r="E348" s="261"/>
      <c r="F348" s="261"/>
      <c r="G348" s="261"/>
      <c r="H348" s="261"/>
    </row>
    <row r="349" spans="1:8" x14ac:dyDescent="0.2">
      <c r="A349" s="261"/>
      <c r="B349" s="261"/>
      <c r="C349" s="261"/>
      <c r="D349" s="261"/>
      <c r="E349" s="261"/>
      <c r="F349" s="261"/>
      <c r="G349" s="261"/>
      <c r="H349" s="261"/>
    </row>
    <row r="350" spans="1:8" x14ac:dyDescent="0.2">
      <c r="A350" s="261"/>
      <c r="B350" s="261"/>
      <c r="C350" s="261"/>
      <c r="D350" s="261"/>
      <c r="E350" s="261"/>
      <c r="F350" s="261"/>
      <c r="G350" s="261"/>
      <c r="H350" s="261"/>
    </row>
    <row r="351" spans="1:8" x14ac:dyDescent="0.2">
      <c r="A351" s="261"/>
      <c r="B351" s="261"/>
      <c r="C351" s="261"/>
      <c r="D351" s="261"/>
      <c r="E351" s="261"/>
      <c r="F351" s="261"/>
      <c r="G351" s="261"/>
      <c r="H351" s="261"/>
    </row>
    <row r="352" spans="1:8" x14ac:dyDescent="0.2">
      <c r="A352" s="261"/>
      <c r="B352" s="261"/>
      <c r="C352" s="261"/>
      <c r="D352" s="261"/>
      <c r="E352" s="261"/>
      <c r="F352" s="261"/>
      <c r="G352" s="261"/>
      <c r="H352" s="261"/>
    </row>
    <row r="353" spans="1:8" x14ac:dyDescent="0.2">
      <c r="A353" s="261"/>
      <c r="B353" s="261"/>
      <c r="C353" s="261"/>
      <c r="D353" s="261"/>
      <c r="E353" s="261"/>
      <c r="F353" s="261"/>
      <c r="G353" s="261"/>
      <c r="H353" s="261"/>
    </row>
    <row r="354" spans="1:8" x14ac:dyDescent="0.2">
      <c r="A354" s="261"/>
      <c r="B354" s="261"/>
      <c r="C354" s="261"/>
      <c r="D354" s="261"/>
      <c r="E354" s="261"/>
      <c r="F354" s="261"/>
      <c r="G354" s="261"/>
      <c r="H354" s="261"/>
    </row>
    <row r="355" spans="1:8" x14ac:dyDescent="0.2">
      <c r="A355" s="261"/>
      <c r="B355" s="261"/>
      <c r="C355" s="261"/>
      <c r="D355" s="261"/>
      <c r="E355" s="261"/>
      <c r="F355" s="261"/>
      <c r="G355" s="261"/>
      <c r="H355" s="261"/>
    </row>
    <row r="356" spans="1:8" x14ac:dyDescent="0.2">
      <c r="A356" s="261"/>
      <c r="B356" s="261"/>
      <c r="C356" s="261"/>
      <c r="D356" s="261"/>
      <c r="E356" s="261"/>
      <c r="F356" s="261"/>
      <c r="G356" s="261"/>
      <c r="H356" s="261"/>
    </row>
    <row r="357" spans="1:8" x14ac:dyDescent="0.2">
      <c r="A357" s="261"/>
      <c r="B357" s="261"/>
      <c r="C357" s="261"/>
      <c r="D357" s="261"/>
      <c r="E357" s="261"/>
      <c r="F357" s="261"/>
      <c r="G357" s="261"/>
      <c r="H357" s="261"/>
    </row>
    <row r="358" spans="1:8" x14ac:dyDescent="0.2">
      <c r="A358" s="261"/>
      <c r="B358" s="261"/>
      <c r="C358" s="261"/>
      <c r="D358" s="261"/>
      <c r="E358" s="261"/>
      <c r="F358" s="261"/>
      <c r="G358" s="261"/>
      <c r="H358" s="261"/>
    </row>
    <row r="359" spans="1:8" x14ac:dyDescent="0.2">
      <c r="A359" s="261"/>
      <c r="B359" s="261"/>
      <c r="C359" s="261"/>
      <c r="D359" s="261"/>
      <c r="E359" s="261"/>
      <c r="F359" s="261"/>
      <c r="G359" s="261"/>
      <c r="H359" s="261"/>
    </row>
    <row r="360" spans="1:8" x14ac:dyDescent="0.2">
      <c r="A360" s="261"/>
      <c r="B360" s="261"/>
      <c r="C360" s="261"/>
      <c r="D360" s="261"/>
      <c r="E360" s="261"/>
      <c r="F360" s="261"/>
      <c r="G360" s="261"/>
      <c r="H360" s="261"/>
    </row>
    <row r="361" spans="1:8" x14ac:dyDescent="0.2">
      <c r="A361" s="261"/>
      <c r="B361" s="261"/>
      <c r="C361" s="261"/>
      <c r="D361" s="261"/>
      <c r="E361" s="261"/>
      <c r="F361" s="261"/>
      <c r="G361" s="261"/>
      <c r="H361" s="261"/>
    </row>
    <row r="362" spans="1:8" x14ac:dyDescent="0.2">
      <c r="A362" s="261"/>
      <c r="B362" s="261"/>
      <c r="C362" s="261"/>
      <c r="D362" s="261"/>
      <c r="E362" s="261"/>
      <c r="F362" s="261"/>
      <c r="G362" s="261"/>
      <c r="H362" s="261"/>
    </row>
    <row r="363" spans="1:8" x14ac:dyDescent="0.2">
      <c r="A363" s="261"/>
      <c r="B363" s="261"/>
      <c r="C363" s="261"/>
      <c r="D363" s="261"/>
      <c r="E363" s="261"/>
      <c r="F363" s="261"/>
      <c r="G363" s="261"/>
      <c r="H363" s="261"/>
    </row>
    <row r="364" spans="1:8" x14ac:dyDescent="0.2">
      <c r="A364" s="261"/>
      <c r="B364" s="261"/>
      <c r="C364" s="261"/>
      <c r="D364" s="261"/>
      <c r="E364" s="261"/>
      <c r="F364" s="261"/>
      <c r="G364" s="261"/>
      <c r="H364" s="261"/>
    </row>
    <row r="365" spans="1:8" x14ac:dyDescent="0.2">
      <c r="A365" s="261"/>
      <c r="B365" s="261"/>
      <c r="C365" s="261"/>
      <c r="D365" s="261"/>
      <c r="E365" s="261"/>
      <c r="F365" s="261"/>
      <c r="G365" s="261"/>
      <c r="H365" s="261"/>
    </row>
    <row r="366" spans="1:8" x14ac:dyDescent="0.2">
      <c r="A366" s="261"/>
      <c r="B366" s="261"/>
      <c r="C366" s="261"/>
      <c r="D366" s="261"/>
      <c r="E366" s="261"/>
      <c r="F366" s="261"/>
      <c r="G366" s="261"/>
      <c r="H366" s="261"/>
    </row>
    <row r="367" spans="1:8" x14ac:dyDescent="0.2">
      <c r="A367" s="261"/>
      <c r="B367" s="261"/>
      <c r="C367" s="261"/>
      <c r="D367" s="261"/>
      <c r="E367" s="261"/>
      <c r="F367" s="261"/>
      <c r="G367" s="261"/>
      <c r="H367" s="261"/>
    </row>
    <row r="368" spans="1:8" x14ac:dyDescent="0.2">
      <c r="A368" s="261"/>
      <c r="B368" s="261"/>
      <c r="C368" s="261"/>
      <c r="D368" s="261"/>
      <c r="E368" s="261"/>
      <c r="F368" s="261"/>
      <c r="G368" s="261"/>
      <c r="H368" s="261"/>
    </row>
    <row r="369" spans="1:8" x14ac:dyDescent="0.2">
      <c r="A369" s="261"/>
      <c r="B369" s="261"/>
      <c r="C369" s="261"/>
      <c r="D369" s="261"/>
      <c r="E369" s="261"/>
      <c r="F369" s="261"/>
      <c r="G369" s="261"/>
      <c r="H369" s="261"/>
    </row>
    <row r="370" spans="1:8" x14ac:dyDescent="0.2">
      <c r="A370" s="261"/>
      <c r="B370" s="261"/>
      <c r="C370" s="261"/>
      <c r="D370" s="261"/>
      <c r="E370" s="261"/>
      <c r="F370" s="261"/>
      <c r="G370" s="261"/>
      <c r="H370" s="261"/>
    </row>
    <row r="371" spans="1:8" x14ac:dyDescent="0.2">
      <c r="A371" s="261"/>
      <c r="B371" s="261"/>
      <c r="C371" s="261"/>
      <c r="D371" s="261"/>
      <c r="E371" s="261"/>
      <c r="F371" s="261"/>
      <c r="G371" s="261"/>
      <c r="H371" s="261"/>
    </row>
    <row r="372" spans="1:8" x14ac:dyDescent="0.2">
      <c r="A372" s="261"/>
      <c r="B372" s="261"/>
      <c r="C372" s="261"/>
      <c r="D372" s="261"/>
      <c r="E372" s="261"/>
      <c r="F372" s="261"/>
      <c r="G372" s="261"/>
      <c r="H372" s="261"/>
    </row>
    <row r="373" spans="1:8" x14ac:dyDescent="0.2">
      <c r="A373" s="261"/>
      <c r="B373" s="261"/>
      <c r="C373" s="261"/>
      <c r="D373" s="261"/>
      <c r="E373" s="261"/>
      <c r="F373" s="261"/>
      <c r="G373" s="261"/>
      <c r="H373" s="261"/>
    </row>
    <row r="374" spans="1:8" x14ac:dyDescent="0.2">
      <c r="A374" s="261"/>
      <c r="B374" s="261"/>
      <c r="C374" s="261"/>
      <c r="D374" s="261"/>
      <c r="E374" s="261"/>
      <c r="F374" s="261"/>
      <c r="G374" s="261"/>
      <c r="H374" s="261"/>
    </row>
    <row r="375" spans="1:8" x14ac:dyDescent="0.2">
      <c r="A375" s="261"/>
      <c r="B375" s="261"/>
      <c r="C375" s="261"/>
      <c r="D375" s="261"/>
      <c r="E375" s="261"/>
      <c r="F375" s="261"/>
      <c r="G375" s="261"/>
      <c r="H375" s="261"/>
    </row>
    <row r="376" spans="1:8" x14ac:dyDescent="0.2">
      <c r="A376" s="261"/>
      <c r="B376" s="261"/>
      <c r="C376" s="261"/>
      <c r="D376" s="261"/>
      <c r="E376" s="261"/>
      <c r="F376" s="261"/>
      <c r="G376" s="261"/>
      <c r="H376" s="261"/>
    </row>
    <row r="377" spans="1:8" x14ac:dyDescent="0.2">
      <c r="A377" s="261"/>
      <c r="B377" s="261"/>
      <c r="C377" s="261"/>
      <c r="D377" s="261"/>
      <c r="E377" s="261"/>
      <c r="F377" s="261"/>
      <c r="G377" s="261"/>
      <c r="H377" s="261"/>
    </row>
    <row r="378" spans="1:8" x14ac:dyDescent="0.2">
      <c r="A378" s="261"/>
      <c r="B378" s="261"/>
      <c r="C378" s="261"/>
      <c r="D378" s="261"/>
      <c r="E378" s="261"/>
      <c r="F378" s="261"/>
      <c r="G378" s="261"/>
      <c r="H378" s="261"/>
    </row>
    <row r="379" spans="1:8" x14ac:dyDescent="0.2">
      <c r="A379" s="261"/>
      <c r="B379" s="261"/>
      <c r="C379" s="261"/>
      <c r="D379" s="261"/>
      <c r="E379" s="261"/>
      <c r="F379" s="261"/>
      <c r="G379" s="261"/>
      <c r="H379" s="261"/>
    </row>
    <row r="380" spans="1:8" x14ac:dyDescent="0.2">
      <c r="A380" s="261"/>
      <c r="B380" s="261"/>
      <c r="C380" s="261"/>
      <c r="D380" s="261"/>
      <c r="E380" s="261"/>
      <c r="F380" s="261"/>
      <c r="G380" s="261"/>
      <c r="H380" s="261"/>
    </row>
    <row r="381" spans="1:8" x14ac:dyDescent="0.2">
      <c r="A381" s="261"/>
      <c r="B381" s="261"/>
      <c r="C381" s="261"/>
      <c r="D381" s="261"/>
      <c r="E381" s="261"/>
      <c r="F381" s="261"/>
      <c r="G381" s="261"/>
      <c r="H381" s="261"/>
    </row>
    <row r="382" spans="1:8" x14ac:dyDescent="0.2">
      <c r="A382" s="261"/>
      <c r="B382" s="261"/>
      <c r="C382" s="261"/>
      <c r="D382" s="261"/>
      <c r="E382" s="261"/>
      <c r="F382" s="261"/>
      <c r="G382" s="261"/>
      <c r="H382" s="261"/>
    </row>
    <row r="383" spans="1:8" x14ac:dyDescent="0.2">
      <c r="A383" s="261"/>
      <c r="B383" s="261"/>
      <c r="C383" s="261"/>
      <c r="D383" s="261"/>
      <c r="E383" s="261"/>
      <c r="F383" s="261"/>
      <c r="G383" s="261"/>
      <c r="H383" s="261"/>
    </row>
    <row r="384" spans="1:8" x14ac:dyDescent="0.2">
      <c r="A384" s="261"/>
      <c r="B384" s="261"/>
      <c r="C384" s="261"/>
      <c r="D384" s="261"/>
      <c r="E384" s="261"/>
      <c r="F384" s="261"/>
      <c r="G384" s="261"/>
      <c r="H384" s="261"/>
    </row>
    <row r="385" spans="1:8" x14ac:dyDescent="0.2">
      <c r="A385" s="261"/>
      <c r="B385" s="261"/>
      <c r="C385" s="261"/>
      <c r="D385" s="261"/>
      <c r="E385" s="261"/>
      <c r="F385" s="261"/>
      <c r="G385" s="261"/>
      <c r="H385" s="261"/>
    </row>
    <row r="386" spans="1:8" x14ac:dyDescent="0.2">
      <c r="A386" s="261"/>
      <c r="B386" s="261"/>
      <c r="C386" s="261"/>
      <c r="D386" s="261"/>
      <c r="E386" s="261"/>
      <c r="F386" s="261"/>
      <c r="G386" s="261"/>
      <c r="H386" s="261"/>
    </row>
    <row r="387" spans="1:8" x14ac:dyDescent="0.2">
      <c r="A387" s="261"/>
      <c r="B387" s="261"/>
      <c r="C387" s="261"/>
      <c r="D387" s="261"/>
      <c r="E387" s="261"/>
      <c r="F387" s="261"/>
      <c r="G387" s="261"/>
      <c r="H387" s="261"/>
    </row>
    <row r="388" spans="1:8" x14ac:dyDescent="0.2">
      <c r="A388" s="261"/>
      <c r="B388" s="261"/>
      <c r="C388" s="261"/>
      <c r="D388" s="261"/>
      <c r="E388" s="261"/>
      <c r="F388" s="261"/>
      <c r="G388" s="261"/>
      <c r="H388" s="261"/>
    </row>
    <row r="389" spans="1:8" x14ac:dyDescent="0.2">
      <c r="A389" s="261"/>
      <c r="B389" s="261"/>
      <c r="C389" s="261"/>
      <c r="D389" s="261"/>
      <c r="E389" s="261"/>
      <c r="F389" s="261"/>
      <c r="G389" s="261"/>
      <c r="H389" s="261"/>
    </row>
    <row r="390" spans="1:8" x14ac:dyDescent="0.2">
      <c r="A390" s="261"/>
      <c r="B390" s="261"/>
      <c r="C390" s="261"/>
      <c r="D390" s="261"/>
      <c r="E390" s="261"/>
      <c r="F390" s="261"/>
      <c r="G390" s="261"/>
      <c r="H390" s="261"/>
    </row>
    <row r="391" spans="1:8" x14ac:dyDescent="0.2">
      <c r="A391" s="261"/>
      <c r="B391" s="261"/>
      <c r="C391" s="261"/>
      <c r="D391" s="261"/>
      <c r="E391" s="261"/>
      <c r="F391" s="261"/>
      <c r="G391" s="261"/>
      <c r="H391" s="261"/>
    </row>
    <row r="392" spans="1:8" x14ac:dyDescent="0.2">
      <c r="A392" s="261"/>
      <c r="B392" s="261"/>
      <c r="C392" s="261"/>
      <c r="D392" s="261"/>
      <c r="E392" s="261"/>
      <c r="F392" s="261"/>
      <c r="G392" s="261"/>
      <c r="H392" s="261"/>
    </row>
    <row r="393" spans="1:8" x14ac:dyDescent="0.2">
      <c r="A393" s="261"/>
      <c r="B393" s="261"/>
      <c r="C393" s="261"/>
      <c r="D393" s="261"/>
      <c r="E393" s="261"/>
      <c r="F393" s="261"/>
      <c r="G393" s="261"/>
      <c r="H393" s="261"/>
    </row>
    <row r="394" spans="1:8" x14ac:dyDescent="0.2">
      <c r="A394" s="261"/>
      <c r="B394" s="261"/>
      <c r="C394" s="261"/>
      <c r="D394" s="261"/>
      <c r="E394" s="261"/>
      <c r="F394" s="261"/>
      <c r="G394" s="261"/>
      <c r="H394" s="261"/>
    </row>
    <row r="395" spans="1:8" x14ac:dyDescent="0.2">
      <c r="A395" s="261"/>
      <c r="B395" s="261"/>
      <c r="C395" s="261"/>
      <c r="D395" s="261"/>
      <c r="E395" s="261"/>
      <c r="F395" s="261"/>
      <c r="G395" s="261"/>
      <c r="H395" s="261"/>
    </row>
    <row r="396" spans="1:8" x14ac:dyDescent="0.2">
      <c r="A396" s="261"/>
      <c r="B396" s="261"/>
      <c r="C396" s="261"/>
      <c r="D396" s="261"/>
      <c r="E396" s="261"/>
      <c r="F396" s="261"/>
      <c r="G396" s="261"/>
      <c r="H396" s="261"/>
    </row>
    <row r="397" spans="1:8" x14ac:dyDescent="0.2">
      <c r="A397" s="261"/>
      <c r="B397" s="261"/>
      <c r="C397" s="261"/>
      <c r="D397" s="261"/>
      <c r="E397" s="261"/>
      <c r="F397" s="261"/>
      <c r="G397" s="261"/>
      <c r="H397" s="261"/>
    </row>
    <row r="398" spans="1:8" x14ac:dyDescent="0.2">
      <c r="A398" s="261"/>
      <c r="B398" s="261"/>
      <c r="C398" s="261"/>
      <c r="D398" s="261"/>
      <c r="E398" s="261"/>
      <c r="F398" s="261"/>
      <c r="G398" s="261"/>
      <c r="H398" s="261"/>
    </row>
    <row r="399" spans="1:8" x14ac:dyDescent="0.2">
      <c r="A399" s="261"/>
      <c r="B399" s="261"/>
      <c r="C399" s="261"/>
      <c r="D399" s="261"/>
      <c r="E399" s="261"/>
      <c r="F399" s="261"/>
      <c r="G399" s="261"/>
      <c r="H399" s="261"/>
    </row>
    <row r="400" spans="1:8" x14ac:dyDescent="0.2">
      <c r="A400" s="261"/>
      <c r="B400" s="261"/>
      <c r="C400" s="261"/>
      <c r="D400" s="261"/>
      <c r="E400" s="261"/>
      <c r="F400" s="261"/>
      <c r="G400" s="261"/>
      <c r="H400" s="261"/>
    </row>
    <row r="401" spans="1:8" x14ac:dyDescent="0.2">
      <c r="A401" s="261"/>
      <c r="B401" s="261"/>
      <c r="C401" s="261"/>
      <c r="D401" s="261"/>
      <c r="E401" s="261"/>
      <c r="F401" s="261"/>
      <c r="G401" s="261"/>
      <c r="H401" s="261"/>
    </row>
    <row r="402" spans="1:8" x14ac:dyDescent="0.2">
      <c r="A402" s="261"/>
      <c r="B402" s="261"/>
      <c r="C402" s="261"/>
      <c r="D402" s="261"/>
      <c r="E402" s="261"/>
      <c r="F402" s="261"/>
      <c r="G402" s="261"/>
      <c r="H402" s="261"/>
    </row>
    <row r="403" spans="1:8" x14ac:dyDescent="0.2">
      <c r="A403" s="261"/>
      <c r="B403" s="261"/>
      <c r="C403" s="261"/>
      <c r="D403" s="261"/>
      <c r="E403" s="261"/>
      <c r="F403" s="261"/>
      <c r="G403" s="261"/>
      <c r="H403" s="261"/>
    </row>
    <row r="404" spans="1:8" x14ac:dyDescent="0.2">
      <c r="A404" s="261"/>
      <c r="B404" s="261"/>
      <c r="C404" s="261"/>
      <c r="D404" s="261"/>
      <c r="E404" s="261"/>
      <c r="F404" s="261"/>
      <c r="G404" s="261"/>
      <c r="H404" s="261"/>
    </row>
    <row r="405" spans="1:8" x14ac:dyDescent="0.2">
      <c r="A405" s="261"/>
      <c r="B405" s="261"/>
      <c r="C405" s="261"/>
      <c r="D405" s="261"/>
      <c r="E405" s="261"/>
      <c r="F405" s="261"/>
      <c r="G405" s="261"/>
      <c r="H405" s="261"/>
    </row>
    <row r="406" spans="1:8" x14ac:dyDescent="0.2">
      <c r="A406" s="261"/>
      <c r="B406" s="261"/>
      <c r="C406" s="261"/>
      <c r="D406" s="261"/>
      <c r="E406" s="261"/>
      <c r="F406" s="261"/>
      <c r="G406" s="261"/>
      <c r="H406" s="261"/>
    </row>
    <row r="407" spans="1:8" x14ac:dyDescent="0.2">
      <c r="A407" s="261"/>
      <c r="B407" s="261"/>
      <c r="C407" s="261"/>
      <c r="D407" s="261"/>
      <c r="E407" s="261"/>
      <c r="F407" s="261"/>
      <c r="G407" s="261"/>
      <c r="H407" s="261"/>
    </row>
    <row r="408" spans="1:8" x14ac:dyDescent="0.2">
      <c r="A408" s="261"/>
      <c r="B408" s="261"/>
      <c r="C408" s="261"/>
      <c r="D408" s="261"/>
      <c r="E408" s="261"/>
      <c r="F408" s="261"/>
      <c r="G408" s="261"/>
      <c r="H408" s="261"/>
    </row>
    <row r="409" spans="1:8" x14ac:dyDescent="0.2">
      <c r="A409" s="261"/>
      <c r="B409" s="261"/>
      <c r="C409" s="261"/>
      <c r="D409" s="261"/>
      <c r="E409" s="261"/>
      <c r="F409" s="261"/>
      <c r="G409" s="261"/>
      <c r="H409" s="261"/>
    </row>
    <row r="410" spans="1:8" x14ac:dyDescent="0.2">
      <c r="A410" s="261"/>
      <c r="B410" s="261"/>
      <c r="C410" s="261"/>
      <c r="D410" s="261"/>
      <c r="E410" s="261"/>
      <c r="F410" s="261"/>
      <c r="G410" s="261"/>
      <c r="H410" s="261"/>
    </row>
    <row r="411" spans="1:8" x14ac:dyDescent="0.2">
      <c r="A411" s="261"/>
      <c r="B411" s="261"/>
      <c r="C411" s="261"/>
      <c r="D411" s="261"/>
      <c r="E411" s="261"/>
      <c r="F411" s="261"/>
      <c r="G411" s="261"/>
      <c r="H411" s="261"/>
    </row>
    <row r="412" spans="1:8" x14ac:dyDescent="0.2">
      <c r="A412" s="261"/>
      <c r="B412" s="261"/>
      <c r="C412" s="261"/>
      <c r="D412" s="261"/>
      <c r="E412" s="261"/>
      <c r="F412" s="261"/>
      <c r="G412" s="261"/>
      <c r="H412" s="261"/>
    </row>
    <row r="413" spans="1:8" x14ac:dyDescent="0.2">
      <c r="A413" s="261"/>
      <c r="B413" s="261"/>
      <c r="C413" s="261"/>
      <c r="D413" s="261"/>
      <c r="E413" s="261"/>
      <c r="F413" s="261"/>
      <c r="G413" s="261"/>
      <c r="H413" s="261"/>
    </row>
    <row r="414" spans="1:8" x14ac:dyDescent="0.2">
      <c r="A414" s="261"/>
      <c r="B414" s="261"/>
      <c r="C414" s="261"/>
      <c r="D414" s="261"/>
      <c r="E414" s="261"/>
      <c r="F414" s="261"/>
      <c r="G414" s="261"/>
      <c r="H414" s="261"/>
    </row>
    <row r="415" spans="1:8" x14ac:dyDescent="0.2">
      <c r="A415" s="261"/>
      <c r="B415" s="261"/>
      <c r="C415" s="261"/>
      <c r="D415" s="261"/>
      <c r="E415" s="261"/>
      <c r="F415" s="261"/>
      <c r="G415" s="261"/>
      <c r="H415" s="261"/>
    </row>
    <row r="416" spans="1:8" x14ac:dyDescent="0.2">
      <c r="A416" s="261"/>
      <c r="B416" s="261"/>
      <c r="C416" s="261"/>
      <c r="D416" s="261"/>
      <c r="E416" s="261"/>
      <c r="F416" s="261"/>
      <c r="G416" s="261"/>
      <c r="H416" s="261"/>
    </row>
    <row r="417" spans="1:8" x14ac:dyDescent="0.2">
      <c r="A417" s="261"/>
      <c r="B417" s="261"/>
      <c r="C417" s="261"/>
      <c r="D417" s="261"/>
      <c r="E417" s="261"/>
      <c r="F417" s="261"/>
      <c r="G417" s="261"/>
      <c r="H417" s="261"/>
    </row>
    <row r="418" spans="1:8" x14ac:dyDescent="0.2">
      <c r="A418" s="261"/>
      <c r="B418" s="261"/>
      <c r="C418" s="261"/>
      <c r="D418" s="261"/>
      <c r="E418" s="261"/>
      <c r="F418" s="261"/>
      <c r="G418" s="261"/>
      <c r="H418" s="261"/>
    </row>
    <row r="419" spans="1:8" x14ac:dyDescent="0.2">
      <c r="A419" s="261"/>
      <c r="B419" s="261"/>
      <c r="C419" s="261"/>
      <c r="D419" s="261"/>
      <c r="E419" s="261"/>
      <c r="F419" s="261"/>
      <c r="G419" s="261"/>
      <c r="H419" s="261"/>
    </row>
    <row r="420" spans="1:8" x14ac:dyDescent="0.2">
      <c r="A420" s="261"/>
      <c r="B420" s="261"/>
      <c r="C420" s="261"/>
      <c r="D420" s="261"/>
      <c r="E420" s="261"/>
      <c r="F420" s="261"/>
      <c r="G420" s="261"/>
      <c r="H420" s="261"/>
    </row>
    <row r="421" spans="1:8" x14ac:dyDescent="0.2">
      <c r="A421" s="261"/>
      <c r="B421" s="261"/>
      <c r="C421" s="261"/>
      <c r="D421" s="261"/>
      <c r="E421" s="261"/>
      <c r="F421" s="261"/>
      <c r="G421" s="261"/>
      <c r="H421" s="261"/>
    </row>
    <row r="422" spans="1:8" x14ac:dyDescent="0.2">
      <c r="A422" s="261"/>
      <c r="B422" s="261"/>
      <c r="C422" s="261"/>
      <c r="D422" s="261"/>
      <c r="E422" s="261"/>
      <c r="F422" s="261"/>
      <c r="G422" s="261"/>
      <c r="H422" s="261"/>
    </row>
    <row r="423" spans="1:8" x14ac:dyDescent="0.2">
      <c r="A423" s="261"/>
      <c r="B423" s="261"/>
      <c r="C423" s="261"/>
      <c r="D423" s="261"/>
      <c r="E423" s="261"/>
      <c r="F423" s="261"/>
      <c r="G423" s="261"/>
      <c r="H423" s="261"/>
    </row>
    <row r="424" spans="1:8" x14ac:dyDescent="0.2">
      <c r="A424" s="261"/>
      <c r="B424" s="261"/>
      <c r="C424" s="261"/>
      <c r="D424" s="261"/>
      <c r="E424" s="261"/>
      <c r="F424" s="261"/>
      <c r="G424" s="261"/>
      <c r="H424" s="261"/>
    </row>
    <row r="425" spans="1:8" x14ac:dyDescent="0.2">
      <c r="A425" s="261"/>
      <c r="B425" s="261"/>
      <c r="C425" s="261"/>
      <c r="D425" s="261"/>
      <c r="E425" s="261"/>
      <c r="F425" s="261"/>
      <c r="G425" s="261"/>
      <c r="H425" s="261"/>
    </row>
    <row r="426" spans="1:8" x14ac:dyDescent="0.2">
      <c r="A426" s="261"/>
      <c r="B426" s="261"/>
      <c r="C426" s="261"/>
      <c r="D426" s="261"/>
      <c r="E426" s="261"/>
      <c r="F426" s="261"/>
      <c r="G426" s="261"/>
      <c r="H426" s="261"/>
    </row>
    <row r="427" spans="1:8" x14ac:dyDescent="0.2">
      <c r="A427" s="261"/>
      <c r="B427" s="261"/>
      <c r="C427" s="261"/>
      <c r="D427" s="261"/>
      <c r="E427" s="261"/>
      <c r="F427" s="261"/>
      <c r="G427" s="261"/>
      <c r="H427" s="261"/>
    </row>
    <row r="428" spans="1:8" x14ac:dyDescent="0.2">
      <c r="A428" s="261"/>
      <c r="B428" s="261"/>
      <c r="C428" s="261"/>
      <c r="D428" s="261"/>
      <c r="E428" s="261"/>
      <c r="F428" s="261"/>
      <c r="G428" s="261"/>
      <c r="H428" s="261"/>
    </row>
    <row r="429" spans="1:8" x14ac:dyDescent="0.2">
      <c r="A429" s="261"/>
      <c r="B429" s="261"/>
      <c r="C429" s="261"/>
      <c r="D429" s="261"/>
      <c r="E429" s="261"/>
      <c r="F429" s="261"/>
      <c r="G429" s="261"/>
      <c r="H429" s="261"/>
    </row>
    <row r="430" spans="1:8" x14ac:dyDescent="0.2">
      <c r="A430" s="261"/>
      <c r="B430" s="261"/>
      <c r="C430" s="261"/>
      <c r="D430" s="261"/>
      <c r="E430" s="261"/>
      <c r="F430" s="261"/>
      <c r="G430" s="261"/>
      <c r="H430" s="261"/>
    </row>
    <row r="431" spans="1:8" x14ac:dyDescent="0.2">
      <c r="A431" s="261"/>
      <c r="B431" s="261"/>
      <c r="C431" s="261"/>
      <c r="D431" s="261"/>
      <c r="E431" s="261"/>
      <c r="F431" s="261"/>
      <c r="G431" s="261"/>
      <c r="H431" s="261"/>
    </row>
    <row r="432" spans="1:8" x14ac:dyDescent="0.2">
      <c r="A432" s="261"/>
      <c r="B432" s="261"/>
      <c r="C432" s="261"/>
      <c r="D432" s="261"/>
      <c r="E432" s="261"/>
      <c r="F432" s="261"/>
      <c r="G432" s="261"/>
      <c r="H432" s="261"/>
    </row>
    <row r="433" spans="1:8" x14ac:dyDescent="0.2">
      <c r="A433" s="261"/>
      <c r="B433" s="261"/>
      <c r="C433" s="261"/>
      <c r="D433" s="261"/>
      <c r="E433" s="261"/>
      <c r="F433" s="261"/>
      <c r="G433" s="261"/>
      <c r="H433" s="261"/>
    </row>
    <row r="434" spans="1:8" x14ac:dyDescent="0.2">
      <c r="A434" s="261"/>
      <c r="B434" s="261"/>
      <c r="C434" s="261"/>
      <c r="D434" s="261"/>
      <c r="E434" s="261"/>
      <c r="F434" s="261"/>
      <c r="G434" s="261"/>
      <c r="H434" s="261"/>
    </row>
    <row r="435" spans="1:8" x14ac:dyDescent="0.2">
      <c r="A435" s="261"/>
      <c r="B435" s="261"/>
      <c r="C435" s="261"/>
      <c r="D435" s="261"/>
      <c r="E435" s="261"/>
      <c r="F435" s="261"/>
      <c r="G435" s="261"/>
      <c r="H435" s="261"/>
    </row>
    <row r="436" spans="1:8" x14ac:dyDescent="0.2">
      <c r="A436" s="261"/>
      <c r="B436" s="261"/>
      <c r="C436" s="261"/>
      <c r="D436" s="261"/>
      <c r="E436" s="261"/>
      <c r="F436" s="261"/>
      <c r="G436" s="261"/>
      <c r="H436" s="261"/>
    </row>
    <row r="437" spans="1:8" x14ac:dyDescent="0.2">
      <c r="A437" s="261"/>
      <c r="B437" s="261"/>
      <c r="C437" s="261"/>
      <c r="D437" s="261"/>
      <c r="E437" s="261"/>
      <c r="F437" s="261"/>
      <c r="G437" s="261"/>
      <c r="H437" s="261"/>
    </row>
    <row r="438" spans="1:8" x14ac:dyDescent="0.2">
      <c r="A438" s="261"/>
      <c r="B438" s="261"/>
      <c r="C438" s="261"/>
      <c r="D438" s="261"/>
      <c r="E438" s="261"/>
      <c r="F438" s="261"/>
      <c r="G438" s="261"/>
      <c r="H438" s="261"/>
    </row>
    <row r="439" spans="1:8" x14ac:dyDescent="0.2">
      <c r="A439" s="261"/>
      <c r="B439" s="261"/>
      <c r="C439" s="261"/>
      <c r="D439" s="261"/>
      <c r="E439" s="261"/>
      <c r="F439" s="261"/>
      <c r="G439" s="261"/>
      <c r="H439" s="261"/>
    </row>
    <row r="440" spans="1:8" x14ac:dyDescent="0.2">
      <c r="A440" s="261"/>
      <c r="B440" s="261"/>
      <c r="C440" s="261"/>
      <c r="D440" s="261"/>
      <c r="E440" s="261"/>
      <c r="F440" s="261"/>
      <c r="G440" s="261"/>
      <c r="H440" s="261"/>
    </row>
    <row r="441" spans="1:8" x14ac:dyDescent="0.2">
      <c r="A441" s="261"/>
      <c r="B441" s="261"/>
      <c r="C441" s="261"/>
      <c r="D441" s="261"/>
      <c r="E441" s="261"/>
      <c r="F441" s="261"/>
      <c r="G441" s="261"/>
      <c r="H441" s="261"/>
    </row>
    <row r="442" spans="1:8" x14ac:dyDescent="0.2">
      <c r="A442" s="261"/>
      <c r="B442" s="261"/>
      <c r="C442" s="261"/>
      <c r="D442" s="261"/>
      <c r="E442" s="261"/>
      <c r="F442" s="261"/>
      <c r="G442" s="261"/>
      <c r="H442" s="261"/>
    </row>
    <row r="443" spans="1:8" x14ac:dyDescent="0.2">
      <c r="A443" s="261"/>
      <c r="B443" s="261"/>
      <c r="C443" s="261"/>
      <c r="D443" s="261"/>
      <c r="E443" s="261"/>
      <c r="F443" s="261"/>
      <c r="G443" s="261"/>
      <c r="H443" s="261"/>
    </row>
    <row r="444" spans="1:8" x14ac:dyDescent="0.2">
      <c r="A444" s="261"/>
      <c r="B444" s="261"/>
      <c r="C444" s="261"/>
      <c r="D444" s="261"/>
      <c r="E444" s="261"/>
      <c r="F444" s="261"/>
      <c r="G444" s="261"/>
      <c r="H444" s="261"/>
    </row>
    <row r="445" spans="1:8" x14ac:dyDescent="0.2">
      <c r="A445" s="261"/>
      <c r="B445" s="261"/>
      <c r="C445" s="261"/>
      <c r="D445" s="261"/>
      <c r="E445" s="261"/>
      <c r="F445" s="261"/>
      <c r="G445" s="261"/>
      <c r="H445" s="261"/>
    </row>
    <row r="446" spans="1:8" x14ac:dyDescent="0.2">
      <c r="A446" s="261"/>
      <c r="B446" s="261"/>
      <c r="C446" s="261"/>
      <c r="D446" s="261"/>
      <c r="E446" s="261"/>
      <c r="F446" s="261"/>
      <c r="G446" s="261"/>
      <c r="H446" s="261"/>
    </row>
    <row r="447" spans="1:8" x14ac:dyDescent="0.2">
      <c r="A447" s="261"/>
      <c r="B447" s="261"/>
      <c r="C447" s="261"/>
      <c r="D447" s="261"/>
      <c r="E447" s="261"/>
      <c r="F447" s="261"/>
      <c r="G447" s="261"/>
      <c r="H447" s="261"/>
    </row>
    <row r="448" spans="1:8" x14ac:dyDescent="0.2">
      <c r="A448" s="261"/>
      <c r="B448" s="261"/>
      <c r="C448" s="261"/>
      <c r="D448" s="261"/>
      <c r="E448" s="261"/>
      <c r="F448" s="261"/>
      <c r="G448" s="261"/>
      <c r="H448" s="261"/>
    </row>
    <row r="449" spans="1:8" x14ac:dyDescent="0.2">
      <c r="A449" s="261"/>
      <c r="B449" s="261"/>
      <c r="C449" s="261"/>
      <c r="D449" s="261"/>
      <c r="E449" s="261"/>
      <c r="F449" s="261"/>
      <c r="G449" s="261"/>
      <c r="H449" s="261"/>
    </row>
    <row r="450" spans="1:8" x14ac:dyDescent="0.2">
      <c r="A450" s="261"/>
      <c r="B450" s="261"/>
      <c r="C450" s="261"/>
      <c r="D450" s="261"/>
      <c r="E450" s="261"/>
      <c r="F450" s="261"/>
      <c r="G450" s="261"/>
      <c r="H450" s="261"/>
    </row>
    <row r="451" spans="1:8" x14ac:dyDescent="0.2">
      <c r="A451" s="261"/>
      <c r="B451" s="261"/>
      <c r="C451" s="261"/>
      <c r="D451" s="261"/>
      <c r="E451" s="261"/>
      <c r="F451" s="261"/>
      <c r="G451" s="261"/>
      <c r="H451" s="261"/>
    </row>
    <row r="452" spans="1:8" x14ac:dyDescent="0.2">
      <c r="A452" s="261"/>
      <c r="B452" s="261"/>
      <c r="C452" s="261"/>
      <c r="D452" s="261"/>
      <c r="E452" s="261"/>
      <c r="F452" s="261"/>
      <c r="G452" s="261"/>
      <c r="H452" s="261"/>
    </row>
    <row r="453" spans="1:8" x14ac:dyDescent="0.2">
      <c r="A453" s="261"/>
      <c r="B453" s="261"/>
      <c r="C453" s="261"/>
      <c r="D453" s="261"/>
      <c r="E453" s="261"/>
      <c r="F453" s="261"/>
      <c r="G453" s="261"/>
      <c r="H453" s="261"/>
    </row>
    <row r="454" spans="1:8" x14ac:dyDescent="0.2">
      <c r="A454" s="261"/>
      <c r="B454" s="261"/>
      <c r="C454" s="261"/>
      <c r="D454" s="261"/>
      <c r="E454" s="261"/>
      <c r="F454" s="261"/>
      <c r="G454" s="261"/>
      <c r="H454" s="261"/>
    </row>
    <row r="455" spans="1:8" x14ac:dyDescent="0.2">
      <c r="A455" s="261"/>
      <c r="B455" s="261"/>
      <c r="C455" s="261"/>
      <c r="D455" s="261"/>
      <c r="E455" s="261"/>
      <c r="F455" s="261"/>
      <c r="G455" s="261"/>
      <c r="H455" s="261"/>
    </row>
    <row r="456" spans="1:8" x14ac:dyDescent="0.2">
      <c r="A456" s="261"/>
      <c r="B456" s="261"/>
      <c r="C456" s="261"/>
      <c r="D456" s="261"/>
      <c r="E456" s="261"/>
      <c r="F456" s="261"/>
      <c r="G456" s="261"/>
      <c r="H456" s="261"/>
    </row>
    <row r="457" spans="1:8" x14ac:dyDescent="0.2">
      <c r="A457" s="261"/>
      <c r="B457" s="261"/>
      <c r="C457" s="261"/>
      <c r="D457" s="261"/>
      <c r="E457" s="261"/>
      <c r="F457" s="261"/>
      <c r="G457" s="261"/>
      <c r="H457" s="261"/>
    </row>
    <row r="458" spans="1:8" x14ac:dyDescent="0.2">
      <c r="A458" s="261"/>
      <c r="B458" s="261"/>
      <c r="C458" s="261"/>
      <c r="D458" s="261"/>
      <c r="E458" s="261"/>
      <c r="F458" s="261"/>
      <c r="G458" s="261"/>
      <c r="H458" s="261"/>
    </row>
    <row r="459" spans="1:8" x14ac:dyDescent="0.2">
      <c r="A459" s="261"/>
      <c r="B459" s="261"/>
      <c r="C459" s="261"/>
      <c r="D459" s="261"/>
      <c r="E459" s="261"/>
      <c r="F459" s="261"/>
      <c r="G459" s="261"/>
      <c r="H459" s="261"/>
    </row>
    <row r="460" spans="1:8" x14ac:dyDescent="0.2">
      <c r="A460" s="261"/>
      <c r="B460" s="261"/>
      <c r="C460" s="261"/>
      <c r="D460" s="261"/>
      <c r="E460" s="261"/>
      <c r="F460" s="261"/>
      <c r="G460" s="261"/>
      <c r="H460" s="261"/>
    </row>
    <row r="461" spans="1:8" x14ac:dyDescent="0.2">
      <c r="A461" s="261"/>
      <c r="B461" s="261"/>
      <c r="C461" s="261"/>
      <c r="D461" s="261"/>
      <c r="E461" s="261"/>
      <c r="F461" s="261"/>
      <c r="G461" s="261"/>
      <c r="H461" s="261"/>
    </row>
    <row r="462" spans="1:8" x14ac:dyDescent="0.2">
      <c r="A462" s="261"/>
      <c r="B462" s="261"/>
      <c r="C462" s="261"/>
      <c r="D462" s="261"/>
      <c r="E462" s="261"/>
      <c r="F462" s="261"/>
      <c r="G462" s="261"/>
      <c r="H462" s="261"/>
    </row>
    <row r="463" spans="1:8" x14ac:dyDescent="0.2">
      <c r="A463" s="261"/>
      <c r="B463" s="261"/>
      <c r="C463" s="261"/>
      <c r="D463" s="261"/>
      <c r="E463" s="261"/>
      <c r="F463" s="261"/>
      <c r="G463" s="261"/>
      <c r="H463" s="261"/>
    </row>
    <row r="464" spans="1:8" x14ac:dyDescent="0.2">
      <c r="A464" s="261"/>
      <c r="B464" s="261"/>
      <c r="C464" s="261"/>
      <c r="D464" s="261"/>
      <c r="E464" s="261"/>
      <c r="F464" s="261"/>
      <c r="G464" s="261"/>
      <c r="H464" s="261"/>
    </row>
    <row r="465" spans="1:8" x14ac:dyDescent="0.2">
      <c r="A465" s="261"/>
      <c r="B465" s="261"/>
      <c r="C465" s="261"/>
      <c r="D465" s="261"/>
      <c r="E465" s="261"/>
      <c r="F465" s="261"/>
      <c r="G465" s="261"/>
      <c r="H465" s="261"/>
    </row>
    <row r="466" spans="1:8" x14ac:dyDescent="0.2">
      <c r="A466" s="261"/>
      <c r="B466" s="261"/>
      <c r="C466" s="261"/>
      <c r="D466" s="261"/>
      <c r="E466" s="261"/>
      <c r="F466" s="261"/>
      <c r="G466" s="261"/>
      <c r="H466" s="261"/>
    </row>
    <row r="467" spans="1:8" x14ac:dyDescent="0.2">
      <c r="A467" s="261"/>
      <c r="B467" s="261"/>
      <c r="C467" s="261"/>
      <c r="D467" s="261"/>
      <c r="E467" s="261"/>
      <c r="F467" s="261"/>
      <c r="G467" s="261"/>
      <c r="H467" s="261"/>
    </row>
    <row r="468" spans="1:8" x14ac:dyDescent="0.2">
      <c r="A468" s="261"/>
      <c r="B468" s="261"/>
      <c r="C468" s="261"/>
      <c r="D468" s="261"/>
      <c r="E468" s="261"/>
      <c r="F468" s="261"/>
      <c r="G468" s="261"/>
      <c r="H468" s="261"/>
    </row>
    <row r="469" spans="1:8" x14ac:dyDescent="0.2">
      <c r="A469" s="261"/>
      <c r="B469" s="261"/>
      <c r="C469" s="261"/>
      <c r="D469" s="261"/>
      <c r="E469" s="261"/>
      <c r="F469" s="261"/>
      <c r="G469" s="261"/>
      <c r="H469" s="261"/>
    </row>
    <row r="470" spans="1:8" x14ac:dyDescent="0.2">
      <c r="A470" s="261"/>
      <c r="B470" s="261"/>
      <c r="C470" s="261"/>
      <c r="D470" s="261"/>
      <c r="E470" s="261"/>
      <c r="F470" s="261"/>
      <c r="G470" s="261"/>
      <c r="H470" s="261"/>
    </row>
    <row r="471" spans="1:8" x14ac:dyDescent="0.2">
      <c r="A471" s="261"/>
      <c r="B471" s="261"/>
      <c r="C471" s="261"/>
      <c r="D471" s="261"/>
      <c r="E471" s="261"/>
      <c r="F471" s="261"/>
      <c r="G471" s="261"/>
      <c r="H471" s="261"/>
    </row>
    <row r="472" spans="1:8" x14ac:dyDescent="0.2">
      <c r="A472" s="261"/>
      <c r="B472" s="261"/>
      <c r="C472" s="261"/>
      <c r="D472" s="261"/>
      <c r="E472" s="261"/>
      <c r="F472" s="261"/>
      <c r="G472" s="261"/>
      <c r="H472" s="261"/>
    </row>
    <row r="473" spans="1:8" x14ac:dyDescent="0.2">
      <c r="A473" s="261"/>
      <c r="B473" s="261"/>
      <c r="C473" s="261"/>
      <c r="D473" s="261"/>
      <c r="E473" s="261"/>
      <c r="F473" s="261"/>
      <c r="G473" s="261"/>
      <c r="H473" s="261"/>
    </row>
    <row r="474" spans="1:8" x14ac:dyDescent="0.2">
      <c r="A474" s="261"/>
      <c r="B474" s="261"/>
      <c r="C474" s="261"/>
      <c r="D474" s="261"/>
      <c r="E474" s="261"/>
      <c r="F474" s="261"/>
      <c r="G474" s="261"/>
      <c r="H474" s="261"/>
    </row>
    <row r="475" spans="1:8" x14ac:dyDescent="0.2">
      <c r="A475" s="261"/>
      <c r="B475" s="261"/>
      <c r="C475" s="261"/>
      <c r="D475" s="261"/>
      <c r="E475" s="261"/>
      <c r="F475" s="261"/>
      <c r="G475" s="261"/>
      <c r="H475" s="261"/>
    </row>
    <row r="476" spans="1:8" x14ac:dyDescent="0.2">
      <c r="A476" s="261"/>
      <c r="B476" s="261"/>
      <c r="C476" s="261"/>
      <c r="D476" s="261"/>
      <c r="E476" s="261"/>
      <c r="F476" s="261"/>
      <c r="G476" s="261"/>
      <c r="H476" s="261"/>
    </row>
    <row r="477" spans="1:8" x14ac:dyDescent="0.2">
      <c r="A477" s="261"/>
      <c r="B477" s="261"/>
      <c r="C477" s="261"/>
      <c r="D477" s="261"/>
      <c r="E477" s="261"/>
      <c r="F477" s="261"/>
      <c r="G477" s="261"/>
      <c r="H477" s="261"/>
    </row>
    <row r="478" spans="1:8" x14ac:dyDescent="0.2">
      <c r="A478" s="261"/>
      <c r="B478" s="261"/>
      <c r="C478" s="261"/>
      <c r="D478" s="261"/>
      <c r="E478" s="261"/>
      <c r="F478" s="261"/>
      <c r="G478" s="261"/>
      <c r="H478" s="261"/>
    </row>
    <row r="479" spans="1:8" x14ac:dyDescent="0.2">
      <c r="A479" s="261"/>
      <c r="B479" s="261"/>
      <c r="C479" s="261"/>
      <c r="D479" s="261"/>
      <c r="E479" s="261"/>
      <c r="F479" s="261"/>
      <c r="G479" s="261"/>
      <c r="H479" s="261"/>
    </row>
    <row r="480" spans="1:8" x14ac:dyDescent="0.2">
      <c r="A480" s="261"/>
      <c r="B480" s="261"/>
      <c r="C480" s="261"/>
      <c r="D480" s="261"/>
      <c r="E480" s="261"/>
      <c r="F480" s="261"/>
      <c r="G480" s="261"/>
      <c r="H480" s="261"/>
    </row>
    <row r="481" spans="1:8" x14ac:dyDescent="0.2">
      <c r="A481" s="261"/>
      <c r="B481" s="261"/>
      <c r="C481" s="261"/>
      <c r="D481" s="261"/>
      <c r="E481" s="261"/>
      <c r="F481" s="261"/>
      <c r="G481" s="261"/>
      <c r="H481" s="261"/>
    </row>
    <row r="482" spans="1:8" x14ac:dyDescent="0.2">
      <c r="A482" s="261"/>
      <c r="B482" s="261"/>
      <c r="C482" s="261"/>
      <c r="D482" s="261"/>
      <c r="E482" s="261"/>
      <c r="F482" s="261"/>
      <c r="G482" s="261"/>
      <c r="H482" s="261"/>
    </row>
    <row r="483" spans="1:8" x14ac:dyDescent="0.2">
      <c r="A483" s="261"/>
      <c r="B483" s="261"/>
      <c r="C483" s="261"/>
      <c r="D483" s="261"/>
      <c r="E483" s="261"/>
      <c r="F483" s="261"/>
      <c r="G483" s="261"/>
      <c r="H483" s="261"/>
    </row>
    <row r="484" spans="1:8" x14ac:dyDescent="0.2">
      <c r="A484" s="261"/>
      <c r="B484" s="261"/>
      <c r="C484" s="261"/>
      <c r="D484" s="261"/>
      <c r="E484" s="261"/>
      <c r="F484" s="261"/>
      <c r="G484" s="261"/>
      <c r="H484" s="261"/>
    </row>
    <row r="485" spans="1:8" x14ac:dyDescent="0.2">
      <c r="A485" s="261"/>
      <c r="B485" s="261"/>
      <c r="C485" s="261"/>
      <c r="D485" s="261"/>
      <c r="E485" s="261"/>
      <c r="F485" s="261"/>
      <c r="G485" s="261"/>
      <c r="H485" s="261"/>
    </row>
    <row r="486" spans="1:8" x14ac:dyDescent="0.2">
      <c r="A486" s="261"/>
      <c r="B486" s="261"/>
      <c r="C486" s="261"/>
      <c r="D486" s="261"/>
      <c r="E486" s="261"/>
      <c r="F486" s="261"/>
      <c r="G486" s="261"/>
      <c r="H486" s="261"/>
    </row>
    <row r="487" spans="1:8" x14ac:dyDescent="0.2">
      <c r="A487" s="261"/>
      <c r="B487" s="261"/>
      <c r="C487" s="261"/>
      <c r="D487" s="261"/>
      <c r="E487" s="261"/>
      <c r="F487" s="261"/>
      <c r="G487" s="261"/>
      <c r="H487" s="261"/>
    </row>
    <row r="488" spans="1:8" x14ac:dyDescent="0.2">
      <c r="A488" s="261"/>
      <c r="B488" s="261"/>
      <c r="C488" s="261"/>
      <c r="D488" s="261"/>
      <c r="E488" s="261"/>
      <c r="F488" s="261"/>
      <c r="G488" s="261"/>
      <c r="H488" s="261"/>
    </row>
    <row r="489" spans="1:8" x14ac:dyDescent="0.2">
      <c r="A489" s="261"/>
      <c r="B489" s="261"/>
      <c r="C489" s="261"/>
      <c r="D489" s="261"/>
      <c r="E489" s="261"/>
      <c r="F489" s="261"/>
      <c r="G489" s="261"/>
      <c r="H489" s="261"/>
    </row>
    <row r="490" spans="1:8" x14ac:dyDescent="0.2">
      <c r="A490" s="261"/>
      <c r="B490" s="261"/>
      <c r="C490" s="261"/>
      <c r="D490" s="261"/>
      <c r="E490" s="261"/>
      <c r="F490" s="261"/>
      <c r="G490" s="261"/>
      <c r="H490" s="261"/>
    </row>
    <row r="491" spans="1:8" x14ac:dyDescent="0.2">
      <c r="A491" s="261"/>
      <c r="B491" s="261"/>
      <c r="C491" s="261"/>
      <c r="D491" s="261"/>
      <c r="E491" s="261"/>
      <c r="F491" s="261"/>
      <c r="G491" s="261"/>
      <c r="H491" s="261"/>
    </row>
    <row r="492" spans="1:8" x14ac:dyDescent="0.2">
      <c r="A492" s="261"/>
      <c r="B492" s="261"/>
      <c r="C492" s="261"/>
      <c r="D492" s="261"/>
      <c r="E492" s="261"/>
      <c r="F492" s="261"/>
      <c r="G492" s="261"/>
      <c r="H492" s="261"/>
    </row>
    <row r="493" spans="1:8" x14ac:dyDescent="0.2">
      <c r="A493" s="261"/>
      <c r="B493" s="261"/>
      <c r="C493" s="261"/>
      <c r="D493" s="261"/>
      <c r="E493" s="261"/>
      <c r="F493" s="261"/>
      <c r="G493" s="261"/>
      <c r="H493" s="261"/>
    </row>
    <row r="494" spans="1:8" x14ac:dyDescent="0.2">
      <c r="A494" s="261"/>
      <c r="B494" s="261"/>
      <c r="C494" s="261"/>
      <c r="D494" s="261"/>
      <c r="E494" s="261"/>
      <c r="F494" s="261"/>
      <c r="G494" s="261"/>
      <c r="H494" s="261"/>
    </row>
    <row r="495" spans="1:8" x14ac:dyDescent="0.2">
      <c r="A495" s="261"/>
      <c r="B495" s="261"/>
      <c r="C495" s="261"/>
      <c r="D495" s="261"/>
      <c r="E495" s="261"/>
      <c r="F495" s="261"/>
      <c r="G495" s="261"/>
      <c r="H495" s="261"/>
    </row>
    <row r="496" spans="1:8" x14ac:dyDescent="0.2">
      <c r="A496" s="261"/>
      <c r="B496" s="261"/>
      <c r="C496" s="261"/>
      <c r="D496" s="261"/>
      <c r="E496" s="261"/>
      <c r="F496" s="261"/>
      <c r="G496" s="261"/>
      <c r="H496" s="261"/>
    </row>
    <row r="497" spans="1:8" x14ac:dyDescent="0.2">
      <c r="A497" s="261"/>
      <c r="B497" s="261"/>
      <c r="C497" s="261"/>
      <c r="D497" s="261"/>
      <c r="E497" s="261"/>
      <c r="F497" s="261"/>
      <c r="G497" s="261"/>
      <c r="H497" s="261"/>
    </row>
    <row r="498" spans="1:8" x14ac:dyDescent="0.2">
      <c r="A498" s="261"/>
      <c r="B498" s="261"/>
      <c r="C498" s="261"/>
      <c r="D498" s="261"/>
      <c r="E498" s="261"/>
      <c r="F498" s="261"/>
      <c r="G498" s="261"/>
      <c r="H498" s="261"/>
    </row>
    <row r="499" spans="1:8" x14ac:dyDescent="0.2">
      <c r="A499" s="261"/>
      <c r="B499" s="261"/>
      <c r="C499" s="261"/>
      <c r="D499" s="261"/>
      <c r="E499" s="261"/>
      <c r="F499" s="261"/>
      <c r="G499" s="261"/>
      <c r="H499" s="261"/>
    </row>
    <row r="500" spans="1:8" x14ac:dyDescent="0.2">
      <c r="A500" s="261"/>
      <c r="B500" s="261"/>
      <c r="C500" s="261"/>
      <c r="D500" s="261"/>
      <c r="E500" s="261"/>
      <c r="F500" s="261"/>
      <c r="G500" s="261"/>
      <c r="H500" s="261"/>
    </row>
    <row r="501" spans="1:8" x14ac:dyDescent="0.2">
      <c r="A501" s="261"/>
      <c r="B501" s="261"/>
      <c r="C501" s="261"/>
      <c r="D501" s="261"/>
      <c r="E501" s="261"/>
      <c r="F501" s="261"/>
      <c r="G501" s="261"/>
      <c r="H501" s="261"/>
    </row>
    <row r="502" spans="1:8" x14ac:dyDescent="0.2">
      <c r="A502" s="261"/>
      <c r="B502" s="261"/>
      <c r="C502" s="261"/>
      <c r="D502" s="261"/>
      <c r="E502" s="261"/>
      <c r="F502" s="261"/>
      <c r="G502" s="261"/>
      <c r="H502" s="261"/>
    </row>
    <row r="503" spans="1:8" x14ac:dyDescent="0.2">
      <c r="A503" s="261"/>
      <c r="B503" s="261"/>
      <c r="C503" s="261"/>
      <c r="D503" s="261"/>
      <c r="E503" s="261"/>
      <c r="F503" s="261"/>
      <c r="G503" s="261"/>
      <c r="H503" s="261"/>
    </row>
    <row r="504" spans="1:8" x14ac:dyDescent="0.2">
      <c r="A504" s="261"/>
      <c r="B504" s="261"/>
      <c r="C504" s="261"/>
      <c r="D504" s="261"/>
      <c r="E504" s="261"/>
      <c r="F504" s="261"/>
      <c r="G504" s="261"/>
      <c r="H504" s="261"/>
    </row>
    <row r="505" spans="1:8" x14ac:dyDescent="0.2">
      <c r="A505" s="261"/>
      <c r="B505" s="261"/>
      <c r="C505" s="261"/>
      <c r="D505" s="261"/>
      <c r="E505" s="261"/>
      <c r="F505" s="261"/>
      <c r="G505" s="261"/>
      <c r="H505" s="261"/>
    </row>
    <row r="506" spans="1:8" x14ac:dyDescent="0.2">
      <c r="A506" s="261"/>
      <c r="B506" s="261"/>
      <c r="C506" s="261"/>
      <c r="D506" s="261"/>
      <c r="E506" s="261"/>
      <c r="F506" s="261"/>
      <c r="G506" s="261"/>
      <c r="H506" s="261"/>
    </row>
    <row r="507" spans="1:8" x14ac:dyDescent="0.2">
      <c r="A507" s="261"/>
      <c r="B507" s="261"/>
      <c r="C507" s="261"/>
      <c r="D507" s="261"/>
      <c r="E507" s="261"/>
      <c r="F507" s="261"/>
      <c r="G507" s="261"/>
      <c r="H507" s="261"/>
    </row>
    <row r="508" spans="1:8" x14ac:dyDescent="0.2">
      <c r="A508" s="261"/>
      <c r="B508" s="261"/>
      <c r="C508" s="261"/>
      <c r="D508" s="261"/>
      <c r="E508" s="261"/>
      <c r="F508" s="261"/>
      <c r="G508" s="261"/>
      <c r="H508" s="261"/>
    </row>
    <row r="509" spans="1:8" x14ac:dyDescent="0.2">
      <c r="A509" s="261"/>
      <c r="B509" s="261"/>
      <c r="C509" s="261"/>
      <c r="D509" s="261"/>
      <c r="E509" s="261"/>
      <c r="F509" s="261"/>
      <c r="G509" s="261"/>
      <c r="H509" s="261"/>
    </row>
    <row r="510" spans="1:8" x14ac:dyDescent="0.2">
      <c r="A510" s="261"/>
      <c r="B510" s="261"/>
      <c r="C510" s="261"/>
      <c r="D510" s="261"/>
      <c r="E510" s="261"/>
      <c r="F510" s="261"/>
      <c r="G510" s="261"/>
      <c r="H510" s="261"/>
    </row>
    <row r="511" spans="1:8" x14ac:dyDescent="0.2">
      <c r="A511" s="261"/>
      <c r="B511" s="261"/>
      <c r="C511" s="261"/>
      <c r="D511" s="261"/>
      <c r="E511" s="261"/>
      <c r="F511" s="261"/>
      <c r="G511" s="261"/>
      <c r="H511" s="261"/>
    </row>
    <row r="512" spans="1:8" x14ac:dyDescent="0.2">
      <c r="A512" s="261"/>
      <c r="B512" s="261"/>
      <c r="C512" s="261"/>
      <c r="D512" s="261"/>
      <c r="E512" s="261"/>
      <c r="F512" s="261"/>
      <c r="G512" s="261"/>
      <c r="H512" s="261"/>
    </row>
    <row r="513" spans="1:8" x14ac:dyDescent="0.2">
      <c r="A513" s="261"/>
      <c r="B513" s="261"/>
      <c r="C513" s="261"/>
      <c r="D513" s="261"/>
      <c r="E513" s="261"/>
      <c r="F513" s="261"/>
      <c r="G513" s="261"/>
      <c r="H513" s="261"/>
    </row>
    <row r="514" spans="1:8" x14ac:dyDescent="0.2">
      <c r="A514" s="261"/>
      <c r="B514" s="261"/>
      <c r="C514" s="261"/>
      <c r="D514" s="261"/>
      <c r="E514" s="261"/>
      <c r="F514" s="261"/>
      <c r="G514" s="261"/>
      <c r="H514" s="261"/>
    </row>
    <row r="515" spans="1:8" x14ac:dyDescent="0.2">
      <c r="A515" s="261"/>
      <c r="B515" s="261"/>
      <c r="C515" s="261"/>
      <c r="D515" s="261"/>
      <c r="E515" s="261"/>
      <c r="F515" s="261"/>
      <c r="G515" s="261"/>
      <c r="H515" s="261"/>
    </row>
    <row r="516" spans="1:8" x14ac:dyDescent="0.2">
      <c r="A516" s="261"/>
      <c r="B516" s="261"/>
      <c r="C516" s="261"/>
      <c r="D516" s="261"/>
      <c r="E516" s="261"/>
      <c r="F516" s="261"/>
      <c r="G516" s="261"/>
      <c r="H516" s="261"/>
    </row>
    <row r="517" spans="1:8" x14ac:dyDescent="0.2">
      <c r="A517" s="261"/>
      <c r="B517" s="261"/>
      <c r="C517" s="261"/>
      <c r="D517" s="261"/>
      <c r="E517" s="261"/>
      <c r="F517" s="261"/>
      <c r="G517" s="261"/>
      <c r="H517" s="261"/>
    </row>
    <row r="518" spans="1:8" x14ac:dyDescent="0.2">
      <c r="A518" s="261"/>
      <c r="B518" s="261"/>
      <c r="C518" s="261"/>
      <c r="D518" s="261"/>
      <c r="E518" s="261"/>
      <c r="F518" s="261"/>
      <c r="G518" s="261"/>
      <c r="H518" s="261"/>
    </row>
    <row r="519" spans="1:8" x14ac:dyDescent="0.2">
      <c r="A519" s="261"/>
      <c r="B519" s="261"/>
      <c r="C519" s="261"/>
      <c r="D519" s="261"/>
      <c r="E519" s="261"/>
      <c r="F519" s="261"/>
      <c r="G519" s="261"/>
      <c r="H519" s="261"/>
    </row>
    <row r="520" spans="1:8" x14ac:dyDescent="0.2">
      <c r="A520" s="261"/>
      <c r="B520" s="261"/>
      <c r="C520" s="261"/>
      <c r="D520" s="261"/>
      <c r="E520" s="261"/>
      <c r="F520" s="261"/>
      <c r="G520" s="261"/>
      <c r="H520" s="261"/>
    </row>
    <row r="521" spans="1:8" x14ac:dyDescent="0.2">
      <c r="A521" s="261"/>
      <c r="B521" s="261"/>
      <c r="C521" s="261"/>
      <c r="D521" s="261"/>
      <c r="E521" s="261"/>
      <c r="F521" s="261"/>
      <c r="G521" s="261"/>
      <c r="H521" s="261"/>
    </row>
    <row r="522" spans="1:8" x14ac:dyDescent="0.2">
      <c r="A522" s="261"/>
      <c r="B522" s="261"/>
      <c r="C522" s="261"/>
      <c r="D522" s="261"/>
      <c r="E522" s="261"/>
      <c r="F522" s="261"/>
      <c r="G522" s="261"/>
      <c r="H522" s="261"/>
    </row>
    <row r="523" spans="1:8" x14ac:dyDescent="0.2">
      <c r="A523" s="261"/>
      <c r="B523" s="261"/>
      <c r="C523" s="261"/>
      <c r="D523" s="261"/>
      <c r="E523" s="261"/>
      <c r="F523" s="261"/>
      <c r="G523" s="261"/>
      <c r="H523" s="261"/>
    </row>
    <row r="524" spans="1:8" x14ac:dyDescent="0.2">
      <c r="A524" s="261"/>
      <c r="B524" s="261"/>
      <c r="C524" s="261"/>
      <c r="D524" s="261"/>
      <c r="E524" s="261"/>
      <c r="F524" s="261"/>
      <c r="G524" s="261"/>
      <c r="H524" s="261"/>
    </row>
    <row r="525" spans="1:8" x14ac:dyDescent="0.2">
      <c r="A525" s="261"/>
      <c r="B525" s="261"/>
      <c r="C525" s="261"/>
      <c r="D525" s="261"/>
      <c r="E525" s="261"/>
      <c r="F525" s="261"/>
      <c r="G525" s="261"/>
      <c r="H525" s="261"/>
    </row>
    <row r="526" spans="1:8" x14ac:dyDescent="0.2">
      <c r="A526" s="261"/>
      <c r="B526" s="261"/>
      <c r="C526" s="261"/>
      <c r="D526" s="261"/>
      <c r="E526" s="261"/>
      <c r="F526" s="261"/>
      <c r="G526" s="261"/>
      <c r="H526" s="261"/>
    </row>
    <row r="527" spans="1:8" x14ac:dyDescent="0.2">
      <c r="A527" s="261"/>
      <c r="B527" s="261"/>
      <c r="C527" s="261"/>
      <c r="D527" s="261"/>
      <c r="E527" s="261"/>
      <c r="F527" s="261"/>
      <c r="G527" s="261"/>
      <c r="H527" s="261"/>
    </row>
    <row r="528" spans="1:8" x14ac:dyDescent="0.2">
      <c r="A528" s="261"/>
      <c r="B528" s="261"/>
      <c r="C528" s="261"/>
      <c r="D528" s="261"/>
      <c r="E528" s="261"/>
      <c r="F528" s="261"/>
      <c r="G528" s="261"/>
      <c r="H528" s="261"/>
    </row>
    <row r="529" spans="1:8" x14ac:dyDescent="0.2">
      <c r="A529" s="261"/>
      <c r="B529" s="261"/>
      <c r="C529" s="261"/>
      <c r="D529" s="261"/>
      <c r="E529" s="261"/>
      <c r="F529" s="261"/>
      <c r="G529" s="261"/>
      <c r="H529" s="261"/>
    </row>
    <row r="530" spans="1:8" x14ac:dyDescent="0.2">
      <c r="A530" s="261"/>
      <c r="B530" s="261"/>
      <c r="C530" s="261"/>
      <c r="D530" s="261"/>
      <c r="E530" s="261"/>
      <c r="F530" s="261"/>
      <c r="G530" s="261"/>
      <c r="H530" s="261"/>
    </row>
    <row r="531" spans="1:8" x14ac:dyDescent="0.2">
      <c r="A531" s="261"/>
      <c r="B531" s="261"/>
      <c r="C531" s="261"/>
      <c r="D531" s="261"/>
      <c r="E531" s="261"/>
      <c r="F531" s="261"/>
      <c r="G531" s="261"/>
      <c r="H531" s="261"/>
    </row>
    <row r="532" spans="1:8" x14ac:dyDescent="0.2">
      <c r="A532" s="261"/>
      <c r="B532" s="261"/>
      <c r="C532" s="261"/>
      <c r="D532" s="261"/>
      <c r="E532" s="261"/>
      <c r="F532" s="261"/>
      <c r="G532" s="261"/>
      <c r="H532" s="261"/>
    </row>
    <row r="533" spans="1:8" x14ac:dyDescent="0.2">
      <c r="A533" s="261"/>
      <c r="B533" s="261"/>
      <c r="C533" s="261"/>
      <c r="D533" s="261"/>
      <c r="E533" s="261"/>
      <c r="F533" s="261"/>
      <c r="G533" s="261"/>
      <c r="H533" s="261"/>
    </row>
    <row r="534" spans="1:8" x14ac:dyDescent="0.2">
      <c r="A534" s="261"/>
      <c r="B534" s="261"/>
      <c r="C534" s="261"/>
      <c r="D534" s="261"/>
      <c r="E534" s="261"/>
      <c r="F534" s="261"/>
      <c r="G534" s="261"/>
      <c r="H534" s="261"/>
    </row>
    <row r="535" spans="1:8" x14ac:dyDescent="0.2">
      <c r="A535" s="261"/>
      <c r="B535" s="261"/>
      <c r="C535" s="261"/>
      <c r="D535" s="261"/>
      <c r="E535" s="261"/>
      <c r="F535" s="261"/>
      <c r="G535" s="261"/>
      <c r="H535" s="261"/>
    </row>
    <row r="536" spans="1:8" x14ac:dyDescent="0.2">
      <c r="A536" s="261"/>
      <c r="B536" s="261"/>
      <c r="C536" s="261"/>
      <c r="D536" s="261"/>
      <c r="E536" s="261"/>
      <c r="F536" s="261"/>
      <c r="G536" s="261"/>
      <c r="H536" s="261"/>
    </row>
    <row r="537" spans="1:8" x14ac:dyDescent="0.2">
      <c r="A537" s="261"/>
      <c r="B537" s="261"/>
      <c r="C537" s="261"/>
      <c r="D537" s="261"/>
      <c r="E537" s="261"/>
      <c r="F537" s="261"/>
      <c r="G537" s="261"/>
      <c r="H537" s="261"/>
    </row>
    <row r="538" spans="1:8" x14ac:dyDescent="0.2">
      <c r="A538" s="261"/>
      <c r="B538" s="261"/>
      <c r="C538" s="261"/>
      <c r="D538" s="261"/>
      <c r="E538" s="261"/>
      <c r="F538" s="261"/>
      <c r="G538" s="261"/>
      <c r="H538" s="261"/>
    </row>
    <row r="539" spans="1:8" x14ac:dyDescent="0.2">
      <c r="A539" s="261"/>
      <c r="B539" s="261"/>
      <c r="C539" s="261"/>
      <c r="D539" s="261"/>
      <c r="E539" s="261"/>
      <c r="F539" s="261"/>
      <c r="G539" s="261"/>
      <c r="H539" s="261"/>
    </row>
    <row r="540" spans="1:8" x14ac:dyDescent="0.2">
      <c r="A540" s="261"/>
      <c r="B540" s="261"/>
      <c r="C540" s="261"/>
      <c r="D540" s="261"/>
      <c r="E540" s="261"/>
      <c r="F540" s="261"/>
      <c r="G540" s="261"/>
      <c r="H540" s="261"/>
    </row>
    <row r="541" spans="1:8" x14ac:dyDescent="0.2">
      <c r="A541" s="261"/>
      <c r="B541" s="261"/>
      <c r="C541" s="261"/>
      <c r="D541" s="261"/>
      <c r="E541" s="261"/>
      <c r="F541" s="261"/>
      <c r="G541" s="261"/>
      <c r="H541" s="261"/>
    </row>
    <row r="542" spans="1:8" x14ac:dyDescent="0.2">
      <c r="A542" s="261"/>
      <c r="B542" s="261"/>
      <c r="C542" s="261"/>
      <c r="D542" s="261"/>
      <c r="E542" s="261"/>
      <c r="F542" s="261"/>
      <c r="G542" s="261"/>
      <c r="H542" s="261"/>
    </row>
    <row r="543" spans="1:8" x14ac:dyDescent="0.2">
      <c r="A543" s="261"/>
      <c r="B543" s="261"/>
      <c r="C543" s="261"/>
      <c r="D543" s="261"/>
      <c r="E543" s="261"/>
      <c r="F543" s="261"/>
      <c r="G543" s="261"/>
      <c r="H543" s="261"/>
    </row>
    <row r="544" spans="1:8" x14ac:dyDescent="0.2">
      <c r="A544" s="261"/>
      <c r="B544" s="261"/>
      <c r="C544" s="261"/>
      <c r="D544" s="261"/>
      <c r="E544" s="261"/>
      <c r="F544" s="261"/>
      <c r="G544" s="261"/>
      <c r="H544" s="261"/>
    </row>
    <row r="545" spans="1:8" x14ac:dyDescent="0.2">
      <c r="A545" s="261"/>
      <c r="B545" s="261"/>
      <c r="C545" s="261"/>
      <c r="D545" s="261"/>
      <c r="E545" s="261"/>
      <c r="F545" s="261"/>
      <c r="G545" s="261"/>
      <c r="H545" s="261"/>
    </row>
    <row r="546" spans="1:8" x14ac:dyDescent="0.2">
      <c r="A546" s="261"/>
      <c r="B546" s="261"/>
      <c r="C546" s="261"/>
      <c r="D546" s="261"/>
      <c r="E546" s="261"/>
      <c r="F546" s="261"/>
      <c r="G546" s="261"/>
      <c r="H546" s="261"/>
    </row>
    <row r="547" spans="1:8" x14ac:dyDescent="0.2">
      <c r="A547" s="261"/>
      <c r="B547" s="261"/>
      <c r="C547" s="261"/>
      <c r="D547" s="261"/>
      <c r="E547" s="261"/>
      <c r="F547" s="261"/>
      <c r="G547" s="261"/>
      <c r="H547" s="261"/>
    </row>
    <row r="548" spans="1:8" x14ac:dyDescent="0.2">
      <c r="A548" s="261"/>
      <c r="B548" s="261"/>
      <c r="C548" s="261"/>
      <c r="D548" s="261"/>
      <c r="E548" s="261"/>
      <c r="F548" s="261"/>
      <c r="G548" s="261"/>
      <c r="H548" s="261"/>
    </row>
    <row r="549" spans="1:8" x14ac:dyDescent="0.2">
      <c r="A549" s="261"/>
      <c r="B549" s="261"/>
      <c r="C549" s="261"/>
      <c r="D549" s="261"/>
      <c r="E549" s="261"/>
      <c r="F549" s="261"/>
      <c r="G549" s="261"/>
      <c r="H549" s="261"/>
    </row>
    <row r="550" spans="1:8" x14ac:dyDescent="0.2">
      <c r="A550" s="261"/>
      <c r="B550" s="261"/>
      <c r="C550" s="261"/>
      <c r="D550" s="261"/>
      <c r="E550" s="261"/>
      <c r="F550" s="261"/>
      <c r="G550" s="261"/>
      <c r="H550" s="261"/>
    </row>
    <row r="551" spans="1:8" x14ac:dyDescent="0.2">
      <c r="A551" s="261"/>
      <c r="B551" s="261"/>
      <c r="C551" s="261"/>
      <c r="D551" s="261"/>
      <c r="E551" s="261"/>
      <c r="F551" s="261"/>
      <c r="G551" s="261"/>
      <c r="H551" s="261"/>
    </row>
    <row r="552" spans="1:8" x14ac:dyDescent="0.2">
      <c r="A552" s="261"/>
      <c r="B552" s="261"/>
      <c r="C552" s="261"/>
      <c r="D552" s="261"/>
      <c r="E552" s="261"/>
      <c r="F552" s="261"/>
      <c r="G552" s="261"/>
      <c r="H552" s="261"/>
    </row>
    <row r="553" spans="1:8" x14ac:dyDescent="0.2">
      <c r="A553" s="261"/>
      <c r="B553" s="261"/>
      <c r="C553" s="261"/>
      <c r="D553" s="261"/>
      <c r="E553" s="261"/>
      <c r="F553" s="261"/>
      <c r="G553" s="261"/>
      <c r="H553" s="261"/>
    </row>
    <row r="554" spans="1:8" x14ac:dyDescent="0.2">
      <c r="A554" s="261"/>
      <c r="B554" s="261"/>
      <c r="C554" s="261"/>
      <c r="D554" s="261"/>
      <c r="E554" s="261"/>
      <c r="F554" s="261"/>
      <c r="G554" s="261"/>
      <c r="H554" s="261"/>
    </row>
    <row r="555" spans="1:8" x14ac:dyDescent="0.2">
      <c r="A555" s="261"/>
      <c r="B555" s="261"/>
      <c r="C555" s="261"/>
      <c r="D555" s="261"/>
      <c r="E555" s="261"/>
      <c r="F555" s="261"/>
      <c r="G555" s="261"/>
      <c r="H555" s="261"/>
    </row>
    <row r="556" spans="1:8" x14ac:dyDescent="0.2">
      <c r="A556" s="261"/>
      <c r="B556" s="261"/>
      <c r="C556" s="261"/>
      <c r="D556" s="261"/>
      <c r="E556" s="261"/>
      <c r="F556" s="261"/>
      <c r="G556" s="261"/>
      <c r="H556" s="261"/>
    </row>
    <row r="557" spans="1:8" x14ac:dyDescent="0.2">
      <c r="A557" s="261"/>
      <c r="B557" s="261"/>
      <c r="C557" s="261"/>
      <c r="D557" s="261"/>
      <c r="E557" s="261"/>
      <c r="F557" s="261"/>
      <c r="G557" s="261"/>
      <c r="H557" s="261"/>
    </row>
    <row r="558" spans="1:8" x14ac:dyDescent="0.2">
      <c r="A558" s="261"/>
      <c r="B558" s="261"/>
      <c r="C558" s="261"/>
      <c r="D558" s="261"/>
      <c r="E558" s="261"/>
      <c r="F558" s="261"/>
      <c r="G558" s="261"/>
      <c r="H558" s="261"/>
    </row>
    <row r="559" spans="1:8" x14ac:dyDescent="0.2">
      <c r="A559" s="261"/>
      <c r="B559" s="261"/>
      <c r="C559" s="261"/>
      <c r="D559" s="261"/>
      <c r="E559" s="261"/>
      <c r="F559" s="261"/>
      <c r="G559" s="261"/>
      <c r="H559" s="261"/>
    </row>
    <row r="560" spans="1:8" x14ac:dyDescent="0.2">
      <c r="A560" s="261"/>
      <c r="B560" s="261"/>
      <c r="C560" s="261"/>
      <c r="D560" s="261"/>
      <c r="E560" s="261"/>
      <c r="F560" s="261"/>
      <c r="G560" s="261"/>
      <c r="H560" s="261"/>
    </row>
    <row r="561" spans="1:8" x14ac:dyDescent="0.2">
      <c r="A561" s="261"/>
      <c r="B561" s="261"/>
      <c r="C561" s="261"/>
      <c r="D561" s="261"/>
      <c r="E561" s="261"/>
      <c r="F561" s="261"/>
      <c r="G561" s="261"/>
      <c r="H561" s="261"/>
    </row>
    <row r="562" spans="1:8" x14ac:dyDescent="0.2">
      <c r="A562" s="261"/>
      <c r="B562" s="261"/>
      <c r="C562" s="261"/>
      <c r="D562" s="261"/>
      <c r="E562" s="261"/>
      <c r="F562" s="261"/>
      <c r="G562" s="261"/>
      <c r="H562" s="261"/>
    </row>
    <row r="563" spans="1:8" x14ac:dyDescent="0.2">
      <c r="A563" s="261"/>
      <c r="B563" s="261"/>
      <c r="C563" s="261"/>
      <c r="D563" s="261"/>
      <c r="E563" s="261"/>
      <c r="F563" s="261"/>
      <c r="G563" s="261"/>
      <c r="H563" s="261"/>
    </row>
    <row r="564" spans="1:8" x14ac:dyDescent="0.2">
      <c r="A564" s="261"/>
      <c r="B564" s="261"/>
      <c r="C564" s="261"/>
      <c r="D564" s="261"/>
      <c r="E564" s="261"/>
      <c r="F564" s="261"/>
      <c r="G564" s="261"/>
      <c r="H564" s="261"/>
    </row>
    <row r="565" spans="1:8" x14ac:dyDescent="0.2">
      <c r="A565" s="261"/>
      <c r="B565" s="261"/>
      <c r="C565" s="261"/>
      <c r="D565" s="261"/>
      <c r="E565" s="261"/>
      <c r="F565" s="261"/>
      <c r="G565" s="261"/>
      <c r="H565" s="261"/>
    </row>
    <row r="566" spans="1:8" x14ac:dyDescent="0.2">
      <c r="A566" s="261"/>
      <c r="B566" s="261"/>
      <c r="C566" s="261"/>
      <c r="D566" s="261"/>
      <c r="E566" s="261"/>
      <c r="F566" s="261"/>
      <c r="G566" s="261"/>
      <c r="H566" s="261"/>
    </row>
    <row r="567" spans="1:8" x14ac:dyDescent="0.2">
      <c r="A567" s="261"/>
      <c r="B567" s="261"/>
      <c r="C567" s="261"/>
      <c r="D567" s="261"/>
      <c r="E567" s="261"/>
      <c r="F567" s="261"/>
      <c r="G567" s="261"/>
      <c r="H567" s="261"/>
    </row>
    <row r="568" spans="1:8" x14ac:dyDescent="0.2">
      <c r="A568" s="261"/>
      <c r="B568" s="261"/>
      <c r="C568" s="261"/>
      <c r="D568" s="261"/>
      <c r="E568" s="261"/>
      <c r="F568" s="261"/>
      <c r="G568" s="261"/>
      <c r="H568" s="261"/>
    </row>
    <row r="569" spans="1:8" x14ac:dyDescent="0.2">
      <c r="A569" s="261"/>
      <c r="B569" s="261"/>
      <c r="C569" s="261"/>
      <c r="D569" s="261"/>
      <c r="E569" s="261"/>
      <c r="F569" s="261"/>
      <c r="G569" s="261"/>
      <c r="H569" s="261"/>
    </row>
    <row r="570" spans="1:8" x14ac:dyDescent="0.2">
      <c r="A570" s="261"/>
      <c r="B570" s="261"/>
      <c r="C570" s="261"/>
      <c r="D570" s="261"/>
      <c r="E570" s="261"/>
      <c r="F570" s="261"/>
      <c r="G570" s="261"/>
      <c r="H570" s="261"/>
    </row>
    <row r="571" spans="1:8" x14ac:dyDescent="0.2">
      <c r="A571" s="261"/>
      <c r="B571" s="261"/>
      <c r="C571" s="261"/>
      <c r="D571" s="261"/>
      <c r="E571" s="261"/>
      <c r="F571" s="261"/>
      <c r="G571" s="261"/>
      <c r="H571" s="261"/>
    </row>
    <row r="572" spans="1:8" x14ac:dyDescent="0.2">
      <c r="A572" s="261"/>
      <c r="B572" s="261"/>
      <c r="C572" s="261"/>
      <c r="D572" s="261"/>
      <c r="E572" s="261"/>
      <c r="F572" s="261"/>
      <c r="G572" s="261"/>
      <c r="H572" s="261"/>
    </row>
    <row r="573" spans="1:8" x14ac:dyDescent="0.2">
      <c r="A573" s="261"/>
      <c r="B573" s="261"/>
      <c r="C573" s="261"/>
      <c r="D573" s="261"/>
      <c r="E573" s="261"/>
      <c r="F573" s="261"/>
      <c r="G573" s="261"/>
      <c r="H573" s="261"/>
    </row>
    <row r="574" spans="1:8" x14ac:dyDescent="0.2">
      <c r="A574" s="261"/>
      <c r="B574" s="261"/>
      <c r="C574" s="261"/>
      <c r="D574" s="261"/>
      <c r="E574" s="261"/>
      <c r="F574" s="261"/>
      <c r="G574" s="261"/>
      <c r="H574" s="261"/>
    </row>
    <row r="575" spans="1:8" x14ac:dyDescent="0.2">
      <c r="A575" s="261"/>
      <c r="B575" s="261"/>
      <c r="C575" s="261"/>
      <c r="D575" s="261"/>
      <c r="E575" s="261"/>
      <c r="F575" s="261"/>
      <c r="G575" s="261"/>
      <c r="H575" s="261"/>
    </row>
    <row r="576" spans="1:8" x14ac:dyDescent="0.2">
      <c r="A576" s="261"/>
      <c r="B576" s="261"/>
      <c r="C576" s="261"/>
      <c r="D576" s="261"/>
      <c r="E576" s="261"/>
      <c r="F576" s="261"/>
      <c r="G576" s="261"/>
      <c r="H576" s="261"/>
    </row>
    <row r="577" spans="1:8" x14ac:dyDescent="0.2">
      <c r="A577" s="261"/>
      <c r="B577" s="261"/>
      <c r="C577" s="261"/>
      <c r="D577" s="261"/>
      <c r="E577" s="261"/>
      <c r="F577" s="261"/>
      <c r="G577" s="261"/>
      <c r="H577" s="261"/>
    </row>
    <row r="578" spans="1:8" x14ac:dyDescent="0.2">
      <c r="A578" s="261"/>
      <c r="B578" s="261"/>
      <c r="C578" s="261"/>
      <c r="D578" s="261"/>
      <c r="E578" s="261"/>
      <c r="F578" s="261"/>
      <c r="G578" s="261"/>
      <c r="H578" s="261"/>
    </row>
    <row r="579" spans="1:8" x14ac:dyDescent="0.2">
      <c r="A579" s="261"/>
      <c r="B579" s="261"/>
      <c r="C579" s="261"/>
      <c r="D579" s="261"/>
      <c r="E579" s="261"/>
      <c r="F579" s="261"/>
      <c r="G579" s="261"/>
      <c r="H579" s="261"/>
    </row>
    <row r="580" spans="1:8" x14ac:dyDescent="0.2">
      <c r="A580" s="261"/>
      <c r="B580" s="261"/>
      <c r="C580" s="261"/>
      <c r="D580" s="261"/>
      <c r="E580" s="261"/>
      <c r="F580" s="261"/>
      <c r="G580" s="261"/>
      <c r="H580" s="261"/>
    </row>
    <row r="581" spans="1:8" x14ac:dyDescent="0.2">
      <c r="A581" s="261"/>
      <c r="B581" s="261"/>
      <c r="C581" s="261"/>
      <c r="D581" s="261"/>
      <c r="E581" s="261"/>
      <c r="F581" s="261"/>
      <c r="G581" s="261"/>
      <c r="H581" s="261"/>
    </row>
    <row r="582" spans="1:8" x14ac:dyDescent="0.2">
      <c r="A582" s="261"/>
      <c r="B582" s="261"/>
      <c r="C582" s="261"/>
      <c r="D582" s="261"/>
      <c r="E582" s="261"/>
      <c r="F582" s="261"/>
      <c r="G582" s="261"/>
      <c r="H582" s="261"/>
    </row>
    <row r="583" spans="1:8" x14ac:dyDescent="0.2">
      <c r="A583" s="261"/>
      <c r="B583" s="261"/>
      <c r="C583" s="261"/>
      <c r="D583" s="261"/>
      <c r="E583" s="261"/>
      <c r="F583" s="261"/>
      <c r="G583" s="261"/>
      <c r="H583" s="261"/>
    </row>
    <row r="584" spans="1:8" x14ac:dyDescent="0.2">
      <c r="A584" s="261"/>
      <c r="B584" s="261"/>
      <c r="C584" s="261"/>
      <c r="D584" s="261"/>
      <c r="E584" s="261"/>
      <c r="F584" s="261"/>
      <c r="G584" s="261"/>
      <c r="H584" s="261"/>
    </row>
    <row r="585" spans="1:8" x14ac:dyDescent="0.2">
      <c r="A585" s="261"/>
      <c r="B585" s="261"/>
      <c r="C585" s="261"/>
      <c r="D585" s="261"/>
      <c r="E585" s="261"/>
      <c r="F585" s="261"/>
      <c r="G585" s="261"/>
      <c r="H585" s="261"/>
    </row>
    <row r="586" spans="1:8" x14ac:dyDescent="0.2">
      <c r="A586" s="261"/>
      <c r="B586" s="261"/>
      <c r="C586" s="261"/>
      <c r="D586" s="261"/>
      <c r="E586" s="261"/>
      <c r="F586" s="261"/>
      <c r="G586" s="261"/>
      <c r="H586" s="261"/>
    </row>
    <row r="587" spans="1:8" x14ac:dyDescent="0.2">
      <c r="A587" s="261"/>
      <c r="B587" s="261"/>
      <c r="C587" s="261"/>
      <c r="D587" s="261"/>
      <c r="E587" s="261"/>
      <c r="F587" s="261"/>
      <c r="G587" s="261"/>
      <c r="H587" s="261"/>
    </row>
    <row r="588" spans="1:8" x14ac:dyDescent="0.2">
      <c r="A588" s="261"/>
      <c r="B588" s="261"/>
      <c r="C588" s="261"/>
      <c r="D588" s="261"/>
      <c r="E588" s="261"/>
      <c r="F588" s="261"/>
      <c r="G588" s="261"/>
      <c r="H588" s="261"/>
    </row>
    <row r="589" spans="1:8" x14ac:dyDescent="0.2">
      <c r="A589" s="261"/>
      <c r="B589" s="261"/>
      <c r="C589" s="261"/>
      <c r="D589" s="261"/>
      <c r="E589" s="261"/>
      <c r="F589" s="261"/>
      <c r="G589" s="261"/>
      <c r="H589" s="261"/>
    </row>
    <row r="590" spans="1:8" x14ac:dyDescent="0.2">
      <c r="A590" s="261"/>
      <c r="B590" s="261"/>
      <c r="C590" s="261"/>
      <c r="D590" s="261"/>
      <c r="E590" s="261"/>
      <c r="F590" s="261"/>
      <c r="G590" s="261"/>
      <c r="H590" s="261"/>
    </row>
    <row r="591" spans="1:8" x14ac:dyDescent="0.2">
      <c r="A591" s="261"/>
      <c r="B591" s="261"/>
      <c r="C591" s="261"/>
      <c r="D591" s="261"/>
      <c r="E591" s="261"/>
      <c r="F591" s="261"/>
      <c r="G591" s="261"/>
      <c r="H591" s="261"/>
    </row>
    <row r="592" spans="1:8" x14ac:dyDescent="0.2">
      <c r="A592" s="261"/>
      <c r="B592" s="261"/>
      <c r="C592" s="261"/>
      <c r="D592" s="261"/>
      <c r="E592" s="261"/>
      <c r="F592" s="261"/>
      <c r="G592" s="261"/>
      <c r="H592" s="261"/>
    </row>
    <row r="593" spans="1:8" x14ac:dyDescent="0.2">
      <c r="A593" s="261"/>
      <c r="B593" s="261"/>
      <c r="C593" s="261"/>
      <c r="D593" s="261"/>
      <c r="E593" s="261"/>
      <c r="F593" s="261"/>
      <c r="G593" s="261"/>
      <c r="H593" s="261"/>
    </row>
    <row r="594" spans="1:8" x14ac:dyDescent="0.2">
      <c r="A594" s="261"/>
      <c r="B594" s="261"/>
      <c r="C594" s="261"/>
      <c r="D594" s="261"/>
      <c r="E594" s="261"/>
      <c r="F594" s="261"/>
      <c r="G594" s="261"/>
      <c r="H594" s="261"/>
    </row>
    <row r="595" spans="1:8" x14ac:dyDescent="0.2">
      <c r="A595" s="261"/>
      <c r="B595" s="261"/>
      <c r="C595" s="261"/>
      <c r="D595" s="261"/>
      <c r="E595" s="261"/>
      <c r="F595" s="261"/>
      <c r="G595" s="261"/>
      <c r="H595" s="261"/>
    </row>
    <row r="596" spans="1:8" x14ac:dyDescent="0.2">
      <c r="A596" s="261"/>
      <c r="B596" s="261"/>
      <c r="C596" s="261"/>
      <c r="D596" s="261"/>
      <c r="E596" s="261"/>
      <c r="F596" s="261"/>
      <c r="G596" s="261"/>
      <c r="H596" s="261"/>
    </row>
    <row r="597" spans="1:8" x14ac:dyDescent="0.2">
      <c r="A597" s="261"/>
      <c r="B597" s="261"/>
      <c r="C597" s="261"/>
      <c r="D597" s="261"/>
      <c r="E597" s="261"/>
      <c r="F597" s="261"/>
      <c r="G597" s="261"/>
      <c r="H597" s="261"/>
    </row>
    <row r="598" spans="1:8" x14ac:dyDescent="0.2">
      <c r="A598" s="261"/>
      <c r="B598" s="261"/>
      <c r="C598" s="261"/>
      <c r="D598" s="261"/>
      <c r="E598" s="261"/>
      <c r="F598" s="261"/>
      <c r="G598" s="261"/>
      <c r="H598" s="261"/>
    </row>
    <row r="599" spans="1:8" x14ac:dyDescent="0.2">
      <c r="A599" s="261"/>
      <c r="B599" s="261"/>
      <c r="C599" s="261"/>
      <c r="D599" s="261"/>
      <c r="E599" s="261"/>
      <c r="F599" s="261"/>
      <c r="G599" s="261"/>
      <c r="H599" s="261"/>
    </row>
    <row r="600" spans="1:8" x14ac:dyDescent="0.2">
      <c r="A600" s="261"/>
      <c r="B600" s="261"/>
      <c r="C600" s="261"/>
      <c r="D600" s="261"/>
      <c r="E600" s="261"/>
      <c r="F600" s="261"/>
      <c r="G600" s="261"/>
      <c r="H600" s="261"/>
    </row>
    <row r="601" spans="1:8" x14ac:dyDescent="0.2">
      <c r="A601" s="261"/>
      <c r="B601" s="261"/>
      <c r="C601" s="261"/>
      <c r="D601" s="261"/>
      <c r="E601" s="261"/>
      <c r="F601" s="261"/>
      <c r="G601" s="261"/>
      <c r="H601" s="261"/>
    </row>
    <row r="602" spans="1:8" x14ac:dyDescent="0.2">
      <c r="A602" s="261"/>
      <c r="B602" s="261"/>
      <c r="C602" s="261"/>
      <c r="D602" s="261"/>
      <c r="E602" s="261"/>
      <c r="F602" s="261"/>
      <c r="G602" s="261"/>
      <c r="H602" s="261"/>
    </row>
    <row r="603" spans="1:8" x14ac:dyDescent="0.2">
      <c r="A603" s="261"/>
      <c r="B603" s="261"/>
      <c r="C603" s="261"/>
      <c r="D603" s="261"/>
      <c r="E603" s="261"/>
      <c r="F603" s="261"/>
      <c r="G603" s="261"/>
      <c r="H603" s="261"/>
    </row>
    <row r="604" spans="1:8" x14ac:dyDescent="0.2">
      <c r="A604" s="261"/>
      <c r="B604" s="261"/>
      <c r="C604" s="261"/>
      <c r="D604" s="261"/>
      <c r="E604" s="261"/>
      <c r="F604" s="261"/>
      <c r="G604" s="261"/>
      <c r="H604" s="261"/>
    </row>
    <row r="605" spans="1:8" x14ac:dyDescent="0.2">
      <c r="A605" s="261"/>
      <c r="B605" s="261"/>
      <c r="C605" s="261"/>
      <c r="D605" s="261"/>
      <c r="E605" s="261"/>
      <c r="F605" s="261"/>
      <c r="G605" s="261"/>
      <c r="H605" s="261"/>
    </row>
    <row r="606" spans="1:8" x14ac:dyDescent="0.2">
      <c r="A606" s="261"/>
      <c r="B606" s="261"/>
      <c r="C606" s="261"/>
      <c r="D606" s="261"/>
      <c r="E606" s="261"/>
      <c r="F606" s="261"/>
      <c r="G606" s="261"/>
      <c r="H606" s="261"/>
    </row>
    <row r="607" spans="1:8" x14ac:dyDescent="0.2">
      <c r="A607" s="261"/>
      <c r="B607" s="261"/>
      <c r="C607" s="261"/>
      <c r="D607" s="261"/>
      <c r="E607" s="261"/>
      <c r="F607" s="261"/>
      <c r="G607" s="261"/>
      <c r="H607" s="261"/>
    </row>
    <row r="608" spans="1:8" x14ac:dyDescent="0.2">
      <c r="A608" s="261"/>
      <c r="B608" s="261"/>
      <c r="C608" s="261"/>
      <c r="D608" s="261"/>
      <c r="E608" s="261"/>
      <c r="F608" s="261"/>
      <c r="G608" s="261"/>
      <c r="H608" s="261"/>
    </row>
    <row r="609" spans="1:8" x14ac:dyDescent="0.2">
      <c r="A609" s="261"/>
      <c r="B609" s="261"/>
      <c r="C609" s="261"/>
      <c r="D609" s="261"/>
      <c r="E609" s="261"/>
      <c r="F609" s="261"/>
      <c r="G609" s="261"/>
      <c r="H609" s="261"/>
    </row>
    <row r="610" spans="1:8" x14ac:dyDescent="0.2">
      <c r="A610" s="261"/>
      <c r="B610" s="261"/>
      <c r="C610" s="261"/>
      <c r="D610" s="261"/>
      <c r="E610" s="261"/>
      <c r="F610" s="261"/>
      <c r="G610" s="261"/>
      <c r="H610" s="261"/>
    </row>
    <row r="611" spans="1:8" x14ac:dyDescent="0.2">
      <c r="A611" s="261"/>
      <c r="B611" s="261"/>
      <c r="C611" s="261"/>
      <c r="D611" s="261"/>
      <c r="E611" s="261"/>
      <c r="F611" s="261"/>
      <c r="G611" s="261"/>
      <c r="H611" s="261"/>
    </row>
    <row r="612" spans="1:8" x14ac:dyDescent="0.2">
      <c r="A612" s="261"/>
      <c r="B612" s="261"/>
      <c r="C612" s="261"/>
      <c r="D612" s="261"/>
      <c r="E612" s="261"/>
      <c r="F612" s="261"/>
      <c r="G612" s="261"/>
      <c r="H612" s="261"/>
    </row>
    <row r="613" spans="1:8" x14ac:dyDescent="0.2">
      <c r="A613" s="261"/>
      <c r="B613" s="261"/>
      <c r="C613" s="261"/>
      <c r="D613" s="261"/>
      <c r="E613" s="261"/>
      <c r="F613" s="261"/>
      <c r="G613" s="261"/>
      <c r="H613" s="261"/>
    </row>
    <row r="614" spans="1:8" x14ac:dyDescent="0.2">
      <c r="A614" s="261"/>
      <c r="B614" s="261"/>
      <c r="C614" s="261"/>
      <c r="D614" s="261"/>
      <c r="E614" s="261"/>
      <c r="F614" s="261"/>
      <c r="G614" s="261"/>
      <c r="H614" s="261"/>
    </row>
    <row r="615" spans="1:8" x14ac:dyDescent="0.2">
      <c r="A615" s="261"/>
      <c r="B615" s="261"/>
      <c r="C615" s="261"/>
      <c r="D615" s="261"/>
      <c r="E615" s="261"/>
      <c r="F615" s="261"/>
      <c r="G615" s="261"/>
      <c r="H615" s="261"/>
    </row>
    <row r="616" spans="1:8" x14ac:dyDescent="0.2">
      <c r="A616" s="261"/>
      <c r="B616" s="261"/>
      <c r="C616" s="261"/>
      <c r="D616" s="261"/>
      <c r="E616" s="261"/>
      <c r="F616" s="261"/>
      <c r="G616" s="261"/>
      <c r="H616" s="261"/>
    </row>
    <row r="617" spans="1:8" x14ac:dyDescent="0.2">
      <c r="A617" s="261"/>
      <c r="B617" s="261"/>
      <c r="C617" s="261"/>
      <c r="D617" s="261"/>
      <c r="E617" s="261"/>
      <c r="F617" s="261"/>
      <c r="G617" s="261"/>
      <c r="H617" s="261"/>
    </row>
    <row r="618" spans="1:8" x14ac:dyDescent="0.2">
      <c r="A618" s="261"/>
      <c r="B618" s="261"/>
      <c r="C618" s="261"/>
      <c r="D618" s="261"/>
      <c r="E618" s="261"/>
      <c r="F618" s="261"/>
      <c r="G618" s="261"/>
      <c r="H618" s="261"/>
    </row>
    <row r="619" spans="1:8" x14ac:dyDescent="0.2">
      <c r="A619" s="261"/>
      <c r="B619" s="261"/>
      <c r="C619" s="261"/>
      <c r="D619" s="261"/>
      <c r="E619" s="261"/>
      <c r="F619" s="261"/>
      <c r="G619" s="261"/>
      <c r="H619" s="261"/>
    </row>
    <row r="620" spans="1:8" x14ac:dyDescent="0.2">
      <c r="A620" s="261"/>
      <c r="B620" s="261"/>
      <c r="C620" s="261"/>
      <c r="D620" s="261"/>
      <c r="E620" s="261"/>
      <c r="F620" s="261"/>
      <c r="G620" s="261"/>
      <c r="H620" s="261"/>
    </row>
    <row r="621" spans="1:8" x14ac:dyDescent="0.2">
      <c r="A621" s="261"/>
      <c r="B621" s="261"/>
      <c r="C621" s="261"/>
      <c r="D621" s="261"/>
      <c r="E621" s="261"/>
      <c r="F621" s="261"/>
      <c r="G621" s="261"/>
      <c r="H621" s="261"/>
    </row>
    <row r="622" spans="1:8" x14ac:dyDescent="0.2">
      <c r="A622" s="261"/>
      <c r="B622" s="261"/>
      <c r="C622" s="261"/>
      <c r="D622" s="261"/>
      <c r="E622" s="261"/>
      <c r="F622" s="261"/>
      <c r="G622" s="261"/>
      <c r="H622" s="261"/>
    </row>
    <row r="623" spans="1:8" x14ac:dyDescent="0.2">
      <c r="A623" s="261"/>
      <c r="B623" s="261"/>
      <c r="C623" s="261"/>
      <c r="D623" s="261"/>
      <c r="E623" s="261"/>
      <c r="F623" s="261"/>
      <c r="G623" s="261"/>
      <c r="H623" s="261"/>
    </row>
    <row r="624" spans="1:8" x14ac:dyDescent="0.2">
      <c r="A624" s="261"/>
      <c r="B624" s="261"/>
      <c r="C624" s="261"/>
      <c r="D624" s="261"/>
      <c r="E624" s="261"/>
      <c r="F624" s="261"/>
      <c r="G624" s="261"/>
      <c r="H624" s="261"/>
    </row>
    <row r="625" spans="1:8" x14ac:dyDescent="0.2">
      <c r="A625" s="261"/>
      <c r="B625" s="261"/>
      <c r="C625" s="261"/>
      <c r="D625" s="261"/>
      <c r="E625" s="261"/>
      <c r="F625" s="261"/>
      <c r="G625" s="261"/>
      <c r="H625" s="261"/>
    </row>
    <row r="626" spans="1:8" x14ac:dyDescent="0.2">
      <c r="A626" s="261"/>
      <c r="B626" s="261"/>
      <c r="C626" s="261"/>
      <c r="D626" s="261"/>
      <c r="E626" s="261"/>
      <c r="F626" s="261"/>
      <c r="G626" s="261"/>
      <c r="H626" s="261"/>
    </row>
    <row r="627" spans="1:8" x14ac:dyDescent="0.2">
      <c r="A627" s="261"/>
      <c r="B627" s="261"/>
      <c r="C627" s="261"/>
      <c r="D627" s="261"/>
      <c r="E627" s="261"/>
      <c r="F627" s="261"/>
      <c r="G627" s="261"/>
      <c r="H627" s="261"/>
    </row>
    <row r="628" spans="1:8" x14ac:dyDescent="0.2">
      <c r="A628" s="261"/>
      <c r="B628" s="261"/>
      <c r="C628" s="261"/>
      <c r="D628" s="261"/>
      <c r="E628" s="261"/>
      <c r="F628" s="261"/>
      <c r="G628" s="261"/>
      <c r="H628" s="261"/>
    </row>
    <row r="629" spans="1:8" x14ac:dyDescent="0.2">
      <c r="A629" s="261"/>
      <c r="B629" s="261"/>
      <c r="C629" s="261"/>
      <c r="D629" s="261"/>
      <c r="E629" s="261"/>
      <c r="F629" s="261"/>
      <c r="G629" s="261"/>
      <c r="H629" s="261"/>
    </row>
    <row r="630" spans="1:8" x14ac:dyDescent="0.2">
      <c r="A630" s="261"/>
      <c r="B630" s="261"/>
      <c r="C630" s="261"/>
      <c r="D630" s="261"/>
      <c r="E630" s="261"/>
      <c r="F630" s="261"/>
      <c r="G630" s="261"/>
      <c r="H630" s="261"/>
    </row>
    <row r="631" spans="1:8" x14ac:dyDescent="0.2">
      <c r="A631" s="261"/>
      <c r="B631" s="261"/>
      <c r="C631" s="261"/>
      <c r="D631" s="261"/>
      <c r="E631" s="261"/>
      <c r="F631" s="261"/>
      <c r="G631" s="261"/>
      <c r="H631" s="261"/>
    </row>
    <row r="632" spans="1:8" x14ac:dyDescent="0.2">
      <c r="A632" s="261"/>
      <c r="B632" s="261"/>
      <c r="C632" s="261"/>
      <c r="D632" s="261"/>
      <c r="E632" s="261"/>
      <c r="F632" s="261"/>
      <c r="G632" s="261"/>
      <c r="H632" s="261"/>
    </row>
    <row r="633" spans="1:8" x14ac:dyDescent="0.2">
      <c r="A633" s="261"/>
      <c r="B633" s="261"/>
      <c r="C633" s="261"/>
      <c r="D633" s="261"/>
      <c r="E633" s="261"/>
      <c r="F633" s="261"/>
      <c r="G633" s="261"/>
      <c r="H633" s="261"/>
    </row>
    <row r="634" spans="1:8" x14ac:dyDescent="0.2">
      <c r="A634" s="261"/>
      <c r="B634" s="261"/>
      <c r="C634" s="261"/>
      <c r="D634" s="261"/>
      <c r="E634" s="261"/>
      <c r="F634" s="261"/>
      <c r="G634" s="261"/>
      <c r="H634" s="261"/>
    </row>
    <row r="635" spans="1:8" x14ac:dyDescent="0.2">
      <c r="A635" s="261"/>
      <c r="B635" s="261"/>
      <c r="C635" s="261"/>
      <c r="D635" s="261"/>
      <c r="E635" s="261"/>
      <c r="F635" s="261"/>
      <c r="G635" s="261"/>
      <c r="H635" s="261"/>
    </row>
    <row r="636" spans="1:8" x14ac:dyDescent="0.2">
      <c r="A636" s="261"/>
      <c r="B636" s="261"/>
      <c r="C636" s="261"/>
      <c r="D636" s="261"/>
      <c r="E636" s="261"/>
      <c r="F636" s="261"/>
      <c r="G636" s="261"/>
      <c r="H636" s="261"/>
    </row>
    <row r="637" spans="1:8" x14ac:dyDescent="0.2">
      <c r="A637" s="261"/>
      <c r="B637" s="261"/>
      <c r="C637" s="261"/>
      <c r="D637" s="261"/>
      <c r="E637" s="261"/>
      <c r="F637" s="261"/>
      <c r="G637" s="261"/>
      <c r="H637" s="261"/>
    </row>
    <row r="638" spans="1:8" x14ac:dyDescent="0.2">
      <c r="A638" s="261"/>
      <c r="B638" s="261"/>
      <c r="C638" s="261"/>
      <c r="D638" s="261"/>
      <c r="E638" s="261"/>
      <c r="F638" s="261"/>
      <c r="G638" s="261"/>
      <c r="H638" s="261"/>
    </row>
    <row r="639" spans="1:8" x14ac:dyDescent="0.2">
      <c r="A639" s="261"/>
      <c r="B639" s="261"/>
      <c r="C639" s="261"/>
      <c r="D639" s="261"/>
      <c r="E639" s="261"/>
      <c r="F639" s="261"/>
      <c r="G639" s="261"/>
      <c r="H639" s="261"/>
    </row>
    <row r="640" spans="1:8" x14ac:dyDescent="0.2">
      <c r="A640" s="261"/>
      <c r="B640" s="261"/>
      <c r="C640" s="261"/>
      <c r="D640" s="261"/>
      <c r="E640" s="261"/>
      <c r="F640" s="261"/>
      <c r="G640" s="261"/>
      <c r="H640" s="261"/>
    </row>
    <row r="641" spans="1:8" x14ac:dyDescent="0.2">
      <c r="A641" s="261"/>
      <c r="B641" s="261"/>
      <c r="C641" s="261"/>
      <c r="D641" s="261"/>
      <c r="E641" s="261"/>
      <c r="F641" s="261"/>
      <c r="G641" s="261"/>
      <c r="H641" s="261"/>
    </row>
    <row r="642" spans="1:8" x14ac:dyDescent="0.2">
      <c r="A642" s="261"/>
      <c r="B642" s="261"/>
      <c r="C642" s="261"/>
      <c r="D642" s="261"/>
      <c r="E642" s="261"/>
      <c r="F642" s="261"/>
      <c r="G642" s="261"/>
      <c r="H642" s="261"/>
    </row>
    <row r="643" spans="1:8" x14ac:dyDescent="0.2">
      <c r="A643" s="261"/>
      <c r="B643" s="261"/>
      <c r="C643" s="261"/>
      <c r="D643" s="261"/>
      <c r="E643" s="261"/>
      <c r="F643" s="261"/>
      <c r="G643" s="261"/>
      <c r="H643" s="261"/>
    </row>
    <row r="644" spans="1:8" x14ac:dyDescent="0.2">
      <c r="A644" s="261"/>
      <c r="B644" s="261"/>
      <c r="C644" s="261"/>
      <c r="D644" s="261"/>
      <c r="E644" s="261"/>
      <c r="F644" s="261"/>
      <c r="G644" s="261"/>
      <c r="H644" s="261"/>
    </row>
    <row r="645" spans="1:8" x14ac:dyDescent="0.2">
      <c r="A645" s="261"/>
      <c r="B645" s="261"/>
      <c r="C645" s="261"/>
      <c r="D645" s="261"/>
      <c r="E645" s="261"/>
      <c r="F645" s="261"/>
      <c r="G645" s="261"/>
      <c r="H645" s="261"/>
    </row>
    <row r="646" spans="1:8" x14ac:dyDescent="0.2">
      <c r="A646" s="261"/>
      <c r="B646" s="261"/>
      <c r="C646" s="261"/>
      <c r="D646" s="261"/>
      <c r="E646" s="261"/>
      <c r="F646" s="261"/>
      <c r="G646" s="261"/>
      <c r="H646" s="261"/>
    </row>
    <row r="647" spans="1:8" x14ac:dyDescent="0.2">
      <c r="A647" s="261"/>
      <c r="B647" s="261"/>
      <c r="C647" s="261"/>
      <c r="D647" s="261"/>
      <c r="E647" s="261"/>
      <c r="F647" s="261"/>
      <c r="G647" s="261"/>
      <c r="H647" s="261"/>
    </row>
    <row r="648" spans="1:8" x14ac:dyDescent="0.2">
      <c r="A648" s="261"/>
      <c r="B648" s="261"/>
      <c r="C648" s="261"/>
      <c r="D648" s="261"/>
      <c r="E648" s="261"/>
      <c r="F648" s="261"/>
      <c r="G648" s="261"/>
      <c r="H648" s="261"/>
    </row>
    <row r="649" spans="1:8" x14ac:dyDescent="0.2">
      <c r="A649" s="261"/>
      <c r="B649" s="261"/>
      <c r="C649" s="261"/>
      <c r="D649" s="261"/>
      <c r="E649" s="261"/>
      <c r="F649" s="261"/>
      <c r="G649" s="261"/>
      <c r="H649" s="261"/>
    </row>
    <row r="650" spans="1:8" x14ac:dyDescent="0.2">
      <c r="A650" s="261"/>
      <c r="B650" s="261"/>
      <c r="C650" s="261"/>
      <c r="D650" s="261"/>
      <c r="E650" s="261"/>
      <c r="F650" s="261"/>
      <c r="G650" s="261"/>
      <c r="H650" s="261"/>
    </row>
    <row r="651" spans="1:8" x14ac:dyDescent="0.2">
      <c r="A651" s="261"/>
      <c r="B651" s="261"/>
      <c r="C651" s="261"/>
      <c r="D651" s="261"/>
      <c r="E651" s="261"/>
      <c r="F651" s="261"/>
      <c r="G651" s="261"/>
      <c r="H651" s="261"/>
    </row>
    <row r="652" spans="1:8" x14ac:dyDescent="0.2">
      <c r="A652" s="261"/>
      <c r="B652" s="261"/>
      <c r="C652" s="261"/>
      <c r="D652" s="261"/>
      <c r="E652" s="261"/>
      <c r="F652" s="261"/>
      <c r="G652" s="261"/>
      <c r="H652" s="261"/>
    </row>
    <row r="653" spans="1:8" x14ac:dyDescent="0.2">
      <c r="A653" s="261"/>
      <c r="B653" s="261"/>
      <c r="C653" s="261"/>
      <c r="D653" s="261"/>
      <c r="E653" s="261"/>
      <c r="F653" s="261"/>
      <c r="G653" s="261"/>
      <c r="H653" s="261"/>
    </row>
    <row r="654" spans="1:8" x14ac:dyDescent="0.2">
      <c r="A654" s="261"/>
      <c r="B654" s="261"/>
      <c r="C654" s="261"/>
      <c r="D654" s="261"/>
      <c r="E654" s="261"/>
      <c r="F654" s="261"/>
      <c r="G654" s="261"/>
      <c r="H654" s="261"/>
    </row>
    <row r="655" spans="1:8" x14ac:dyDescent="0.2">
      <c r="A655" s="261"/>
      <c r="B655" s="261"/>
      <c r="C655" s="261"/>
      <c r="D655" s="261"/>
      <c r="E655" s="261"/>
      <c r="F655" s="261"/>
      <c r="G655" s="261"/>
      <c r="H655" s="261"/>
    </row>
    <row r="656" spans="1:8" x14ac:dyDescent="0.2">
      <c r="A656" s="261"/>
      <c r="B656" s="261"/>
      <c r="C656" s="261"/>
      <c r="D656" s="261"/>
      <c r="E656" s="261"/>
      <c r="F656" s="261"/>
      <c r="G656" s="261"/>
      <c r="H656" s="261"/>
    </row>
    <row r="657" spans="1:8" x14ac:dyDescent="0.2">
      <c r="A657" s="261"/>
      <c r="B657" s="261"/>
      <c r="C657" s="261"/>
      <c r="D657" s="261"/>
      <c r="E657" s="261"/>
      <c r="F657" s="261"/>
      <c r="G657" s="261"/>
      <c r="H657" s="261"/>
    </row>
    <row r="658" spans="1:8" x14ac:dyDescent="0.2">
      <c r="A658" s="261"/>
      <c r="B658" s="261"/>
      <c r="C658" s="261"/>
      <c r="D658" s="261"/>
      <c r="E658" s="261"/>
      <c r="F658" s="261"/>
      <c r="G658" s="261"/>
      <c r="H658" s="261"/>
    </row>
    <row r="659" spans="1:8" x14ac:dyDescent="0.2">
      <c r="A659" s="261"/>
      <c r="B659" s="261"/>
      <c r="C659" s="261"/>
      <c r="D659" s="261"/>
      <c r="E659" s="261"/>
      <c r="F659" s="261"/>
      <c r="G659" s="261"/>
      <c r="H659" s="261"/>
    </row>
    <row r="660" spans="1:8" x14ac:dyDescent="0.2">
      <c r="A660" s="261"/>
      <c r="B660" s="261"/>
      <c r="C660" s="261"/>
      <c r="D660" s="261"/>
      <c r="E660" s="261"/>
      <c r="F660" s="261"/>
      <c r="G660" s="261"/>
      <c r="H660" s="261"/>
    </row>
    <row r="661" spans="1:8" x14ac:dyDescent="0.2">
      <c r="A661" s="261"/>
      <c r="B661" s="261"/>
      <c r="C661" s="261"/>
      <c r="D661" s="261"/>
      <c r="E661" s="261"/>
      <c r="F661" s="261"/>
      <c r="G661" s="261"/>
      <c r="H661" s="261"/>
    </row>
    <row r="662" spans="1:8" x14ac:dyDescent="0.2">
      <c r="A662" s="261"/>
      <c r="B662" s="261"/>
      <c r="C662" s="261"/>
      <c r="D662" s="261"/>
      <c r="E662" s="261"/>
      <c r="F662" s="261"/>
      <c r="G662" s="261"/>
      <c r="H662" s="261"/>
    </row>
    <row r="663" spans="1:8" x14ac:dyDescent="0.2">
      <c r="A663" s="261"/>
      <c r="B663" s="261"/>
      <c r="C663" s="261"/>
      <c r="D663" s="261"/>
      <c r="E663" s="261"/>
      <c r="F663" s="261"/>
      <c r="G663" s="261"/>
      <c r="H663" s="261"/>
    </row>
    <row r="664" spans="1:8" x14ac:dyDescent="0.2">
      <c r="A664" s="261"/>
      <c r="B664" s="261"/>
      <c r="C664" s="261"/>
      <c r="D664" s="261"/>
      <c r="E664" s="261"/>
      <c r="F664" s="261"/>
      <c r="G664" s="261"/>
      <c r="H664" s="261"/>
    </row>
    <row r="665" spans="1:8" x14ac:dyDescent="0.2">
      <c r="A665" s="261"/>
      <c r="B665" s="261"/>
      <c r="C665" s="261"/>
      <c r="D665" s="261"/>
      <c r="E665" s="261"/>
      <c r="F665" s="261"/>
      <c r="G665" s="261"/>
      <c r="H665" s="261"/>
    </row>
    <row r="666" spans="1:8" x14ac:dyDescent="0.2">
      <c r="A666" s="261"/>
      <c r="B666" s="261"/>
      <c r="C666" s="261"/>
      <c r="D666" s="261"/>
      <c r="E666" s="261"/>
      <c r="F666" s="261"/>
      <c r="G666" s="261"/>
      <c r="H666" s="261"/>
    </row>
    <row r="667" spans="1:8" x14ac:dyDescent="0.2">
      <c r="A667" s="261"/>
      <c r="B667" s="261"/>
      <c r="C667" s="261"/>
      <c r="D667" s="261"/>
      <c r="E667" s="261"/>
      <c r="F667" s="261"/>
      <c r="G667" s="261"/>
      <c r="H667" s="261"/>
    </row>
    <row r="668" spans="1:8" x14ac:dyDescent="0.2">
      <c r="A668" s="261"/>
      <c r="B668" s="261"/>
      <c r="C668" s="261"/>
      <c r="D668" s="261"/>
      <c r="E668" s="261"/>
      <c r="F668" s="261"/>
      <c r="G668" s="261"/>
      <c r="H668" s="261"/>
    </row>
    <row r="672" spans="1:8" x14ac:dyDescent="0.2">
      <c r="A672" s="261"/>
      <c r="B672" s="261"/>
      <c r="C672" s="261"/>
      <c r="D672" s="261"/>
      <c r="E672" s="261"/>
      <c r="F672" s="261"/>
      <c r="G672" s="261"/>
      <c r="H672" s="261"/>
    </row>
  </sheetData>
  <mergeCells count="10">
    <mergeCell ref="A237:F237"/>
    <mergeCell ref="A1:H1"/>
    <mergeCell ref="A2:H2"/>
    <mergeCell ref="A3:H3"/>
    <mergeCell ref="A4:H4"/>
    <mergeCell ref="A5:H5"/>
    <mergeCell ref="A7:A8"/>
    <mergeCell ref="B7:F7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86" fitToHeight="1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J14" sqref="J14"/>
    </sheetView>
  </sheetViews>
  <sheetFormatPr defaultRowHeight="12.75" x14ac:dyDescent="0.2"/>
  <cols>
    <col min="1" max="1" width="25.28515625" style="399" customWidth="1"/>
    <col min="2" max="2" width="44.5703125" style="399" customWidth="1"/>
    <col min="3" max="3" width="13.140625" style="399" customWidth="1"/>
    <col min="4" max="4" width="13.5703125" style="399" hidden="1" customWidth="1"/>
    <col min="5" max="256" width="9.140625" style="399"/>
    <col min="257" max="257" width="25.28515625" style="399" customWidth="1"/>
    <col min="258" max="258" width="44.5703125" style="399" customWidth="1"/>
    <col min="259" max="259" width="13.140625" style="399" customWidth="1"/>
    <col min="260" max="260" width="0" style="399" hidden="1" customWidth="1"/>
    <col min="261" max="512" width="9.140625" style="399"/>
    <col min="513" max="513" width="25.28515625" style="399" customWidth="1"/>
    <col min="514" max="514" width="44.5703125" style="399" customWidth="1"/>
    <col min="515" max="515" width="13.140625" style="399" customWidth="1"/>
    <col min="516" max="516" width="0" style="399" hidden="1" customWidth="1"/>
    <col min="517" max="768" width="9.140625" style="399"/>
    <col min="769" max="769" width="25.28515625" style="399" customWidth="1"/>
    <col min="770" max="770" width="44.5703125" style="399" customWidth="1"/>
    <col min="771" max="771" width="13.140625" style="399" customWidth="1"/>
    <col min="772" max="772" width="0" style="399" hidden="1" customWidth="1"/>
    <col min="773" max="1024" width="9.140625" style="399"/>
    <col min="1025" max="1025" width="25.28515625" style="399" customWidth="1"/>
    <col min="1026" max="1026" width="44.5703125" style="399" customWidth="1"/>
    <col min="1027" max="1027" width="13.140625" style="399" customWidth="1"/>
    <col min="1028" max="1028" width="0" style="399" hidden="1" customWidth="1"/>
    <col min="1029" max="1280" width="9.140625" style="399"/>
    <col min="1281" max="1281" width="25.28515625" style="399" customWidth="1"/>
    <col min="1282" max="1282" width="44.5703125" style="399" customWidth="1"/>
    <col min="1283" max="1283" width="13.140625" style="399" customWidth="1"/>
    <col min="1284" max="1284" width="0" style="399" hidden="1" customWidth="1"/>
    <col min="1285" max="1536" width="9.140625" style="399"/>
    <col min="1537" max="1537" width="25.28515625" style="399" customWidth="1"/>
    <col min="1538" max="1538" width="44.5703125" style="399" customWidth="1"/>
    <col min="1539" max="1539" width="13.140625" style="399" customWidth="1"/>
    <col min="1540" max="1540" width="0" style="399" hidden="1" customWidth="1"/>
    <col min="1541" max="1792" width="9.140625" style="399"/>
    <col min="1793" max="1793" width="25.28515625" style="399" customWidth="1"/>
    <col min="1794" max="1794" width="44.5703125" style="399" customWidth="1"/>
    <col min="1795" max="1795" width="13.140625" style="399" customWidth="1"/>
    <col min="1796" max="1796" width="0" style="399" hidden="1" customWidth="1"/>
    <col min="1797" max="2048" width="9.140625" style="399"/>
    <col min="2049" max="2049" width="25.28515625" style="399" customWidth="1"/>
    <col min="2050" max="2050" width="44.5703125" style="399" customWidth="1"/>
    <col min="2051" max="2051" width="13.140625" style="399" customWidth="1"/>
    <col min="2052" max="2052" width="0" style="399" hidden="1" customWidth="1"/>
    <col min="2053" max="2304" width="9.140625" style="399"/>
    <col min="2305" max="2305" width="25.28515625" style="399" customWidth="1"/>
    <col min="2306" max="2306" width="44.5703125" style="399" customWidth="1"/>
    <col min="2307" max="2307" width="13.140625" style="399" customWidth="1"/>
    <col min="2308" max="2308" width="0" style="399" hidden="1" customWidth="1"/>
    <col min="2309" max="2560" width="9.140625" style="399"/>
    <col min="2561" max="2561" width="25.28515625" style="399" customWidth="1"/>
    <col min="2562" max="2562" width="44.5703125" style="399" customWidth="1"/>
    <col min="2563" max="2563" width="13.140625" style="399" customWidth="1"/>
    <col min="2564" max="2564" width="0" style="399" hidden="1" customWidth="1"/>
    <col min="2565" max="2816" width="9.140625" style="399"/>
    <col min="2817" max="2817" width="25.28515625" style="399" customWidth="1"/>
    <col min="2818" max="2818" width="44.5703125" style="399" customWidth="1"/>
    <col min="2819" max="2819" width="13.140625" style="399" customWidth="1"/>
    <col min="2820" max="2820" width="0" style="399" hidden="1" customWidth="1"/>
    <col min="2821" max="3072" width="9.140625" style="399"/>
    <col min="3073" max="3073" width="25.28515625" style="399" customWidth="1"/>
    <col min="3074" max="3074" width="44.5703125" style="399" customWidth="1"/>
    <col min="3075" max="3075" width="13.140625" style="399" customWidth="1"/>
    <col min="3076" max="3076" width="0" style="399" hidden="1" customWidth="1"/>
    <col min="3077" max="3328" width="9.140625" style="399"/>
    <col min="3329" max="3329" width="25.28515625" style="399" customWidth="1"/>
    <col min="3330" max="3330" width="44.5703125" style="399" customWidth="1"/>
    <col min="3331" max="3331" width="13.140625" style="399" customWidth="1"/>
    <col min="3332" max="3332" width="0" style="399" hidden="1" customWidth="1"/>
    <col min="3333" max="3584" width="9.140625" style="399"/>
    <col min="3585" max="3585" width="25.28515625" style="399" customWidth="1"/>
    <col min="3586" max="3586" width="44.5703125" style="399" customWidth="1"/>
    <col min="3587" max="3587" width="13.140625" style="399" customWidth="1"/>
    <col min="3588" max="3588" width="0" style="399" hidden="1" customWidth="1"/>
    <col min="3589" max="3840" width="9.140625" style="399"/>
    <col min="3841" max="3841" width="25.28515625" style="399" customWidth="1"/>
    <col min="3842" max="3842" width="44.5703125" style="399" customWidth="1"/>
    <col min="3843" max="3843" width="13.140625" style="399" customWidth="1"/>
    <col min="3844" max="3844" width="0" style="399" hidden="1" customWidth="1"/>
    <col min="3845" max="4096" width="9.140625" style="399"/>
    <col min="4097" max="4097" width="25.28515625" style="399" customWidth="1"/>
    <col min="4098" max="4098" width="44.5703125" style="399" customWidth="1"/>
    <col min="4099" max="4099" width="13.140625" style="399" customWidth="1"/>
    <col min="4100" max="4100" width="0" style="399" hidden="1" customWidth="1"/>
    <col min="4101" max="4352" width="9.140625" style="399"/>
    <col min="4353" max="4353" width="25.28515625" style="399" customWidth="1"/>
    <col min="4354" max="4354" width="44.5703125" style="399" customWidth="1"/>
    <col min="4355" max="4355" width="13.140625" style="399" customWidth="1"/>
    <col min="4356" max="4356" width="0" style="399" hidden="1" customWidth="1"/>
    <col min="4357" max="4608" width="9.140625" style="399"/>
    <col min="4609" max="4609" width="25.28515625" style="399" customWidth="1"/>
    <col min="4610" max="4610" width="44.5703125" style="399" customWidth="1"/>
    <col min="4611" max="4611" width="13.140625" style="399" customWidth="1"/>
    <col min="4612" max="4612" width="0" style="399" hidden="1" customWidth="1"/>
    <col min="4613" max="4864" width="9.140625" style="399"/>
    <col min="4865" max="4865" width="25.28515625" style="399" customWidth="1"/>
    <col min="4866" max="4866" width="44.5703125" style="399" customWidth="1"/>
    <col min="4867" max="4867" width="13.140625" style="399" customWidth="1"/>
    <col min="4868" max="4868" width="0" style="399" hidden="1" customWidth="1"/>
    <col min="4869" max="5120" width="9.140625" style="399"/>
    <col min="5121" max="5121" width="25.28515625" style="399" customWidth="1"/>
    <col min="5122" max="5122" width="44.5703125" style="399" customWidth="1"/>
    <col min="5123" max="5123" width="13.140625" style="399" customWidth="1"/>
    <col min="5124" max="5124" width="0" style="399" hidden="1" customWidth="1"/>
    <col min="5125" max="5376" width="9.140625" style="399"/>
    <col min="5377" max="5377" width="25.28515625" style="399" customWidth="1"/>
    <col min="5378" max="5378" width="44.5703125" style="399" customWidth="1"/>
    <col min="5379" max="5379" width="13.140625" style="399" customWidth="1"/>
    <col min="5380" max="5380" width="0" style="399" hidden="1" customWidth="1"/>
    <col min="5381" max="5632" width="9.140625" style="399"/>
    <col min="5633" max="5633" width="25.28515625" style="399" customWidth="1"/>
    <col min="5634" max="5634" width="44.5703125" style="399" customWidth="1"/>
    <col min="5635" max="5635" width="13.140625" style="399" customWidth="1"/>
    <col min="5636" max="5636" width="0" style="399" hidden="1" customWidth="1"/>
    <col min="5637" max="5888" width="9.140625" style="399"/>
    <col min="5889" max="5889" width="25.28515625" style="399" customWidth="1"/>
    <col min="5890" max="5890" width="44.5703125" style="399" customWidth="1"/>
    <col min="5891" max="5891" width="13.140625" style="399" customWidth="1"/>
    <col min="5892" max="5892" width="0" style="399" hidden="1" customWidth="1"/>
    <col min="5893" max="6144" width="9.140625" style="399"/>
    <col min="6145" max="6145" width="25.28515625" style="399" customWidth="1"/>
    <col min="6146" max="6146" width="44.5703125" style="399" customWidth="1"/>
    <col min="6147" max="6147" width="13.140625" style="399" customWidth="1"/>
    <col min="6148" max="6148" width="0" style="399" hidden="1" customWidth="1"/>
    <col min="6149" max="6400" width="9.140625" style="399"/>
    <col min="6401" max="6401" width="25.28515625" style="399" customWidth="1"/>
    <col min="6402" max="6402" width="44.5703125" style="399" customWidth="1"/>
    <col min="6403" max="6403" width="13.140625" style="399" customWidth="1"/>
    <col min="6404" max="6404" width="0" style="399" hidden="1" customWidth="1"/>
    <col min="6405" max="6656" width="9.140625" style="399"/>
    <col min="6657" max="6657" width="25.28515625" style="399" customWidth="1"/>
    <col min="6658" max="6658" width="44.5703125" style="399" customWidth="1"/>
    <col min="6659" max="6659" width="13.140625" style="399" customWidth="1"/>
    <col min="6660" max="6660" width="0" style="399" hidden="1" customWidth="1"/>
    <col min="6661" max="6912" width="9.140625" style="399"/>
    <col min="6913" max="6913" width="25.28515625" style="399" customWidth="1"/>
    <col min="6914" max="6914" width="44.5703125" style="399" customWidth="1"/>
    <col min="6915" max="6915" width="13.140625" style="399" customWidth="1"/>
    <col min="6916" max="6916" width="0" style="399" hidden="1" customWidth="1"/>
    <col min="6917" max="7168" width="9.140625" style="399"/>
    <col min="7169" max="7169" width="25.28515625" style="399" customWidth="1"/>
    <col min="7170" max="7170" width="44.5703125" style="399" customWidth="1"/>
    <col min="7171" max="7171" width="13.140625" style="399" customWidth="1"/>
    <col min="7172" max="7172" width="0" style="399" hidden="1" customWidth="1"/>
    <col min="7173" max="7424" width="9.140625" style="399"/>
    <col min="7425" max="7425" width="25.28515625" style="399" customWidth="1"/>
    <col min="7426" max="7426" width="44.5703125" style="399" customWidth="1"/>
    <col min="7427" max="7427" width="13.140625" style="399" customWidth="1"/>
    <col min="7428" max="7428" width="0" style="399" hidden="1" customWidth="1"/>
    <col min="7429" max="7680" width="9.140625" style="399"/>
    <col min="7681" max="7681" width="25.28515625" style="399" customWidth="1"/>
    <col min="7682" max="7682" width="44.5703125" style="399" customWidth="1"/>
    <col min="7683" max="7683" width="13.140625" style="399" customWidth="1"/>
    <col min="7684" max="7684" width="0" style="399" hidden="1" customWidth="1"/>
    <col min="7685" max="7936" width="9.140625" style="399"/>
    <col min="7937" max="7937" width="25.28515625" style="399" customWidth="1"/>
    <col min="7938" max="7938" width="44.5703125" style="399" customWidth="1"/>
    <col min="7939" max="7939" width="13.140625" style="399" customWidth="1"/>
    <col min="7940" max="7940" width="0" style="399" hidden="1" customWidth="1"/>
    <col min="7941" max="8192" width="9.140625" style="399"/>
    <col min="8193" max="8193" width="25.28515625" style="399" customWidth="1"/>
    <col min="8194" max="8194" width="44.5703125" style="399" customWidth="1"/>
    <col min="8195" max="8195" width="13.140625" style="399" customWidth="1"/>
    <col min="8196" max="8196" width="0" style="399" hidden="1" customWidth="1"/>
    <col min="8197" max="8448" width="9.140625" style="399"/>
    <col min="8449" max="8449" width="25.28515625" style="399" customWidth="1"/>
    <col min="8450" max="8450" width="44.5703125" style="399" customWidth="1"/>
    <col min="8451" max="8451" width="13.140625" style="399" customWidth="1"/>
    <col min="8452" max="8452" width="0" style="399" hidden="1" customWidth="1"/>
    <col min="8453" max="8704" width="9.140625" style="399"/>
    <col min="8705" max="8705" width="25.28515625" style="399" customWidth="1"/>
    <col min="8706" max="8706" width="44.5703125" style="399" customWidth="1"/>
    <col min="8707" max="8707" width="13.140625" style="399" customWidth="1"/>
    <col min="8708" max="8708" width="0" style="399" hidden="1" customWidth="1"/>
    <col min="8709" max="8960" width="9.140625" style="399"/>
    <col min="8961" max="8961" width="25.28515625" style="399" customWidth="1"/>
    <col min="8962" max="8962" width="44.5703125" style="399" customWidth="1"/>
    <col min="8963" max="8963" width="13.140625" style="399" customWidth="1"/>
    <col min="8964" max="8964" width="0" style="399" hidden="1" customWidth="1"/>
    <col min="8965" max="9216" width="9.140625" style="399"/>
    <col min="9217" max="9217" width="25.28515625" style="399" customWidth="1"/>
    <col min="9218" max="9218" width="44.5703125" style="399" customWidth="1"/>
    <col min="9219" max="9219" width="13.140625" style="399" customWidth="1"/>
    <col min="9220" max="9220" width="0" style="399" hidden="1" customWidth="1"/>
    <col min="9221" max="9472" width="9.140625" style="399"/>
    <col min="9473" max="9473" width="25.28515625" style="399" customWidth="1"/>
    <col min="9474" max="9474" width="44.5703125" style="399" customWidth="1"/>
    <col min="9475" max="9475" width="13.140625" style="399" customWidth="1"/>
    <col min="9476" max="9476" width="0" style="399" hidden="1" customWidth="1"/>
    <col min="9477" max="9728" width="9.140625" style="399"/>
    <col min="9729" max="9729" width="25.28515625" style="399" customWidth="1"/>
    <col min="9730" max="9730" width="44.5703125" style="399" customWidth="1"/>
    <col min="9731" max="9731" width="13.140625" style="399" customWidth="1"/>
    <col min="9732" max="9732" width="0" style="399" hidden="1" customWidth="1"/>
    <col min="9733" max="9984" width="9.140625" style="399"/>
    <col min="9985" max="9985" width="25.28515625" style="399" customWidth="1"/>
    <col min="9986" max="9986" width="44.5703125" style="399" customWidth="1"/>
    <col min="9987" max="9987" width="13.140625" style="399" customWidth="1"/>
    <col min="9988" max="9988" width="0" style="399" hidden="1" customWidth="1"/>
    <col min="9989" max="10240" width="9.140625" style="399"/>
    <col min="10241" max="10241" width="25.28515625" style="399" customWidth="1"/>
    <col min="10242" max="10242" width="44.5703125" style="399" customWidth="1"/>
    <col min="10243" max="10243" width="13.140625" style="399" customWidth="1"/>
    <col min="10244" max="10244" width="0" style="399" hidden="1" customWidth="1"/>
    <col min="10245" max="10496" width="9.140625" style="399"/>
    <col min="10497" max="10497" width="25.28515625" style="399" customWidth="1"/>
    <col min="10498" max="10498" width="44.5703125" style="399" customWidth="1"/>
    <col min="10499" max="10499" width="13.140625" style="399" customWidth="1"/>
    <col min="10500" max="10500" width="0" style="399" hidden="1" customWidth="1"/>
    <col min="10501" max="10752" width="9.140625" style="399"/>
    <col min="10753" max="10753" width="25.28515625" style="399" customWidth="1"/>
    <col min="10754" max="10754" width="44.5703125" style="399" customWidth="1"/>
    <col min="10755" max="10755" width="13.140625" style="399" customWidth="1"/>
    <col min="10756" max="10756" width="0" style="399" hidden="1" customWidth="1"/>
    <col min="10757" max="11008" width="9.140625" style="399"/>
    <col min="11009" max="11009" width="25.28515625" style="399" customWidth="1"/>
    <col min="11010" max="11010" width="44.5703125" style="399" customWidth="1"/>
    <col min="11011" max="11011" width="13.140625" style="399" customWidth="1"/>
    <col min="11012" max="11012" width="0" style="399" hidden="1" customWidth="1"/>
    <col min="11013" max="11264" width="9.140625" style="399"/>
    <col min="11265" max="11265" width="25.28515625" style="399" customWidth="1"/>
    <col min="11266" max="11266" width="44.5703125" style="399" customWidth="1"/>
    <col min="11267" max="11267" width="13.140625" style="399" customWidth="1"/>
    <col min="11268" max="11268" width="0" style="399" hidden="1" customWidth="1"/>
    <col min="11269" max="11520" width="9.140625" style="399"/>
    <col min="11521" max="11521" width="25.28515625" style="399" customWidth="1"/>
    <col min="11522" max="11522" width="44.5703125" style="399" customWidth="1"/>
    <col min="11523" max="11523" width="13.140625" style="399" customWidth="1"/>
    <col min="11524" max="11524" width="0" style="399" hidden="1" customWidth="1"/>
    <col min="11525" max="11776" width="9.140625" style="399"/>
    <col min="11777" max="11777" width="25.28515625" style="399" customWidth="1"/>
    <col min="11778" max="11778" width="44.5703125" style="399" customWidth="1"/>
    <col min="11779" max="11779" width="13.140625" style="399" customWidth="1"/>
    <col min="11780" max="11780" width="0" style="399" hidden="1" customWidth="1"/>
    <col min="11781" max="12032" width="9.140625" style="399"/>
    <col min="12033" max="12033" width="25.28515625" style="399" customWidth="1"/>
    <col min="12034" max="12034" width="44.5703125" style="399" customWidth="1"/>
    <col min="12035" max="12035" width="13.140625" style="399" customWidth="1"/>
    <col min="12036" max="12036" width="0" style="399" hidden="1" customWidth="1"/>
    <col min="12037" max="12288" width="9.140625" style="399"/>
    <col min="12289" max="12289" width="25.28515625" style="399" customWidth="1"/>
    <col min="12290" max="12290" width="44.5703125" style="399" customWidth="1"/>
    <col min="12291" max="12291" width="13.140625" style="399" customWidth="1"/>
    <col min="12292" max="12292" width="0" style="399" hidden="1" customWidth="1"/>
    <col min="12293" max="12544" width="9.140625" style="399"/>
    <col min="12545" max="12545" width="25.28515625" style="399" customWidth="1"/>
    <col min="12546" max="12546" width="44.5703125" style="399" customWidth="1"/>
    <col min="12547" max="12547" width="13.140625" style="399" customWidth="1"/>
    <col min="12548" max="12548" width="0" style="399" hidden="1" customWidth="1"/>
    <col min="12549" max="12800" width="9.140625" style="399"/>
    <col min="12801" max="12801" width="25.28515625" style="399" customWidth="1"/>
    <col min="12802" max="12802" width="44.5703125" style="399" customWidth="1"/>
    <col min="12803" max="12803" width="13.140625" style="399" customWidth="1"/>
    <col min="12804" max="12804" width="0" style="399" hidden="1" customWidth="1"/>
    <col min="12805" max="13056" width="9.140625" style="399"/>
    <col min="13057" max="13057" width="25.28515625" style="399" customWidth="1"/>
    <col min="13058" max="13058" width="44.5703125" style="399" customWidth="1"/>
    <col min="13059" max="13059" width="13.140625" style="399" customWidth="1"/>
    <col min="13060" max="13060" width="0" style="399" hidden="1" customWidth="1"/>
    <col min="13061" max="13312" width="9.140625" style="399"/>
    <col min="13313" max="13313" width="25.28515625" style="399" customWidth="1"/>
    <col min="13314" max="13314" width="44.5703125" style="399" customWidth="1"/>
    <col min="13315" max="13315" width="13.140625" style="399" customWidth="1"/>
    <col min="13316" max="13316" width="0" style="399" hidden="1" customWidth="1"/>
    <col min="13317" max="13568" width="9.140625" style="399"/>
    <col min="13569" max="13569" width="25.28515625" style="399" customWidth="1"/>
    <col min="13570" max="13570" width="44.5703125" style="399" customWidth="1"/>
    <col min="13571" max="13571" width="13.140625" style="399" customWidth="1"/>
    <col min="13572" max="13572" width="0" style="399" hidden="1" customWidth="1"/>
    <col min="13573" max="13824" width="9.140625" style="399"/>
    <col min="13825" max="13825" width="25.28515625" style="399" customWidth="1"/>
    <col min="13826" max="13826" width="44.5703125" style="399" customWidth="1"/>
    <col min="13827" max="13827" width="13.140625" style="399" customWidth="1"/>
    <col min="13828" max="13828" width="0" style="399" hidden="1" customWidth="1"/>
    <col min="13829" max="14080" width="9.140625" style="399"/>
    <col min="14081" max="14081" width="25.28515625" style="399" customWidth="1"/>
    <col min="14082" max="14082" width="44.5703125" style="399" customWidth="1"/>
    <col min="14083" max="14083" width="13.140625" style="399" customWidth="1"/>
    <col min="14084" max="14084" width="0" style="399" hidden="1" customWidth="1"/>
    <col min="14085" max="14336" width="9.140625" style="399"/>
    <col min="14337" max="14337" width="25.28515625" style="399" customWidth="1"/>
    <col min="14338" max="14338" width="44.5703125" style="399" customWidth="1"/>
    <col min="14339" max="14339" width="13.140625" style="399" customWidth="1"/>
    <col min="14340" max="14340" width="0" style="399" hidden="1" customWidth="1"/>
    <col min="14341" max="14592" width="9.140625" style="399"/>
    <col min="14593" max="14593" width="25.28515625" style="399" customWidth="1"/>
    <col min="14594" max="14594" width="44.5703125" style="399" customWidth="1"/>
    <col min="14595" max="14595" width="13.140625" style="399" customWidth="1"/>
    <col min="14596" max="14596" width="0" style="399" hidden="1" customWidth="1"/>
    <col min="14597" max="14848" width="9.140625" style="399"/>
    <col min="14849" max="14849" width="25.28515625" style="399" customWidth="1"/>
    <col min="14850" max="14850" width="44.5703125" style="399" customWidth="1"/>
    <col min="14851" max="14851" width="13.140625" style="399" customWidth="1"/>
    <col min="14852" max="14852" width="0" style="399" hidden="1" customWidth="1"/>
    <col min="14853" max="15104" width="9.140625" style="399"/>
    <col min="15105" max="15105" width="25.28515625" style="399" customWidth="1"/>
    <col min="15106" max="15106" width="44.5703125" style="399" customWidth="1"/>
    <col min="15107" max="15107" width="13.140625" style="399" customWidth="1"/>
    <col min="15108" max="15108" width="0" style="399" hidden="1" customWidth="1"/>
    <col min="15109" max="15360" width="9.140625" style="399"/>
    <col min="15361" max="15361" width="25.28515625" style="399" customWidth="1"/>
    <col min="15362" max="15362" width="44.5703125" style="399" customWidth="1"/>
    <col min="15363" max="15363" width="13.140625" style="399" customWidth="1"/>
    <col min="15364" max="15364" width="0" style="399" hidden="1" customWidth="1"/>
    <col min="15365" max="15616" width="9.140625" style="399"/>
    <col min="15617" max="15617" width="25.28515625" style="399" customWidth="1"/>
    <col min="15618" max="15618" width="44.5703125" style="399" customWidth="1"/>
    <col min="15619" max="15619" width="13.140625" style="399" customWidth="1"/>
    <col min="15620" max="15620" width="0" style="399" hidden="1" customWidth="1"/>
    <col min="15621" max="15872" width="9.140625" style="399"/>
    <col min="15873" max="15873" width="25.28515625" style="399" customWidth="1"/>
    <col min="15874" max="15874" width="44.5703125" style="399" customWidth="1"/>
    <col min="15875" max="15875" width="13.140625" style="399" customWidth="1"/>
    <col min="15876" max="15876" width="0" style="399" hidden="1" customWidth="1"/>
    <col min="15877" max="16128" width="9.140625" style="399"/>
    <col min="16129" max="16129" width="25.28515625" style="399" customWidth="1"/>
    <col min="16130" max="16130" width="44.5703125" style="399" customWidth="1"/>
    <col min="16131" max="16131" width="13.140625" style="399" customWidth="1"/>
    <col min="16132" max="16132" width="0" style="399" hidden="1" customWidth="1"/>
    <col min="16133" max="16384" width="9.140625" style="399"/>
  </cols>
  <sheetData>
    <row r="1" spans="1:4" x14ac:dyDescent="0.2">
      <c r="B1" s="484" t="s">
        <v>729</v>
      </c>
      <c r="C1" s="484"/>
    </row>
    <row r="2" spans="1:4" x14ac:dyDescent="0.2">
      <c r="B2" s="484" t="s">
        <v>730</v>
      </c>
      <c r="C2" s="484"/>
    </row>
    <row r="3" spans="1:4" x14ac:dyDescent="0.2">
      <c r="B3" s="484" t="s">
        <v>161</v>
      </c>
      <c r="C3" s="484"/>
    </row>
    <row r="4" spans="1:4" x14ac:dyDescent="0.2">
      <c r="B4" s="484"/>
      <c r="C4" s="484"/>
    </row>
    <row r="5" spans="1:4" x14ac:dyDescent="0.2">
      <c r="A5" s="485" t="s">
        <v>731</v>
      </c>
      <c r="B5" s="486"/>
      <c r="C5" s="486"/>
    </row>
    <row r="6" spans="1:4" x14ac:dyDescent="0.2">
      <c r="B6" s="484"/>
      <c r="C6" s="484"/>
    </row>
    <row r="7" spans="1:4" ht="25.5" x14ac:dyDescent="0.2">
      <c r="A7" s="400" t="s">
        <v>732</v>
      </c>
      <c r="B7" s="400" t="s">
        <v>348</v>
      </c>
      <c r="C7" s="401" t="s">
        <v>733</v>
      </c>
    </row>
    <row r="8" spans="1:4" ht="12.75" customHeight="1" x14ac:dyDescent="0.2">
      <c r="A8" s="487" t="s">
        <v>734</v>
      </c>
      <c r="B8" s="488"/>
      <c r="C8" s="402">
        <f>C9+C10</f>
        <v>17020</v>
      </c>
      <c r="D8" s="402">
        <f>D9+D10</f>
        <v>51206</v>
      </c>
    </row>
    <row r="9" spans="1:4" ht="38.25" x14ac:dyDescent="0.2">
      <c r="A9" s="403" t="s">
        <v>735</v>
      </c>
      <c r="B9" s="404" t="s">
        <v>350</v>
      </c>
      <c r="C9" s="405">
        <v>17020</v>
      </c>
      <c r="D9" s="405">
        <v>71206</v>
      </c>
    </row>
    <row r="10" spans="1:4" ht="38.25" x14ac:dyDescent="0.2">
      <c r="A10" s="403" t="s">
        <v>736</v>
      </c>
      <c r="B10" s="404" t="s">
        <v>352</v>
      </c>
      <c r="C10" s="405">
        <v>0</v>
      </c>
      <c r="D10" s="405">
        <v>-20000</v>
      </c>
    </row>
    <row r="11" spans="1:4" x14ac:dyDescent="0.2">
      <c r="A11" s="489" t="s">
        <v>737</v>
      </c>
      <c r="B11" s="490"/>
      <c r="C11" s="402">
        <f>C12+C13</f>
        <v>0</v>
      </c>
      <c r="D11" s="402">
        <f>D12+D13</f>
        <v>-33620</v>
      </c>
    </row>
    <row r="12" spans="1:4" ht="38.25" x14ac:dyDescent="0.2">
      <c r="A12" s="403" t="s">
        <v>738</v>
      </c>
      <c r="B12" s="404" t="s">
        <v>354</v>
      </c>
      <c r="C12" s="405">
        <v>0</v>
      </c>
      <c r="D12" s="405">
        <v>0</v>
      </c>
    </row>
    <row r="13" spans="1:4" ht="51" x14ac:dyDescent="0.2">
      <c r="A13" s="403" t="s">
        <v>739</v>
      </c>
      <c r="B13" s="406" t="s">
        <v>356</v>
      </c>
      <c r="C13" s="405">
        <v>0</v>
      </c>
      <c r="D13" s="405">
        <v>-33620</v>
      </c>
    </row>
    <row r="14" spans="1:4" x14ac:dyDescent="0.2">
      <c r="A14" s="489" t="s">
        <v>740</v>
      </c>
      <c r="B14" s="490"/>
      <c r="C14" s="407">
        <f>C15</f>
        <v>0</v>
      </c>
      <c r="D14" s="407">
        <f>D15</f>
        <v>-20000</v>
      </c>
    </row>
    <row r="15" spans="1:4" ht="89.25" x14ac:dyDescent="0.2">
      <c r="A15" s="403" t="s">
        <v>741</v>
      </c>
      <c r="B15" s="408" t="s">
        <v>742</v>
      </c>
      <c r="C15" s="405">
        <v>0</v>
      </c>
      <c r="D15" s="405">
        <v>-20000</v>
      </c>
    </row>
    <row r="16" spans="1:4" ht="38.25" customHeight="1" x14ac:dyDescent="0.2">
      <c r="A16" s="487" t="s">
        <v>743</v>
      </c>
      <c r="B16" s="488"/>
      <c r="C16" s="407">
        <f>C17</f>
        <v>0</v>
      </c>
      <c r="D16" s="407">
        <f>D17</f>
        <v>20000</v>
      </c>
    </row>
    <row r="17" spans="1:4" ht="63.75" x14ac:dyDescent="0.2">
      <c r="A17" s="403" t="s">
        <v>744</v>
      </c>
      <c r="B17" s="408" t="s">
        <v>360</v>
      </c>
      <c r="C17" s="409">
        <v>0</v>
      </c>
      <c r="D17" s="409">
        <v>20000</v>
      </c>
    </row>
    <row r="18" spans="1:4" ht="25.5" x14ac:dyDescent="0.2">
      <c r="A18" s="403" t="s">
        <v>745</v>
      </c>
      <c r="B18" s="410" t="s">
        <v>746</v>
      </c>
      <c r="C18" s="411">
        <v>2392</v>
      </c>
      <c r="D18" s="411">
        <v>34504</v>
      </c>
    </row>
    <row r="19" spans="1:4" x14ac:dyDescent="0.2">
      <c r="A19" s="489" t="s">
        <v>747</v>
      </c>
      <c r="B19" s="490"/>
      <c r="C19" s="407">
        <f>C11+C8+C14+C16+C18</f>
        <v>19412</v>
      </c>
      <c r="D19" s="407">
        <f>D11+D8+D14+D16+D18</f>
        <v>52090</v>
      </c>
    </row>
    <row r="20" spans="1:4" x14ac:dyDescent="0.2">
      <c r="A20" s="483"/>
      <c r="B20" s="483"/>
      <c r="C20" s="483"/>
    </row>
    <row r="21" spans="1:4" x14ac:dyDescent="0.2">
      <c r="A21" s="412"/>
      <c r="B21" s="412"/>
      <c r="C21" s="412"/>
    </row>
    <row r="22" spans="1:4" x14ac:dyDescent="0.2">
      <c r="A22" s="412"/>
      <c r="B22" s="412"/>
      <c r="C22" s="412"/>
    </row>
    <row r="23" spans="1:4" x14ac:dyDescent="0.2">
      <c r="A23" s="412"/>
      <c r="B23" s="412"/>
      <c r="C23" s="412"/>
    </row>
    <row r="24" spans="1:4" x14ac:dyDescent="0.2">
      <c r="A24" s="412"/>
      <c r="B24" s="412"/>
      <c r="C24" s="412"/>
    </row>
    <row r="25" spans="1:4" x14ac:dyDescent="0.2">
      <c r="A25" s="412"/>
      <c r="B25" s="412"/>
      <c r="C25" s="412"/>
    </row>
    <row r="26" spans="1:4" x14ac:dyDescent="0.2">
      <c r="A26" s="412"/>
      <c r="B26" s="412"/>
      <c r="C26" s="412"/>
    </row>
    <row r="27" spans="1:4" x14ac:dyDescent="0.2">
      <c r="A27" s="412"/>
      <c r="B27" s="412"/>
      <c r="C27" s="412"/>
    </row>
    <row r="28" spans="1:4" x14ac:dyDescent="0.2">
      <c r="A28" s="412"/>
      <c r="B28" s="412"/>
      <c r="C28" s="412"/>
    </row>
    <row r="29" spans="1:4" x14ac:dyDescent="0.2">
      <c r="A29" s="412"/>
      <c r="B29" s="412"/>
      <c r="C29" s="412"/>
    </row>
    <row r="30" spans="1:4" x14ac:dyDescent="0.2">
      <c r="A30" s="412"/>
      <c r="B30" s="412"/>
      <c r="C30" s="412"/>
    </row>
    <row r="31" spans="1:4" x14ac:dyDescent="0.2">
      <c r="A31" s="412"/>
      <c r="B31" s="412"/>
      <c r="C31" s="412"/>
    </row>
    <row r="32" spans="1:4" x14ac:dyDescent="0.2">
      <c r="A32" s="412"/>
      <c r="B32" s="412"/>
      <c r="C32" s="412"/>
    </row>
    <row r="33" spans="1:3" x14ac:dyDescent="0.2">
      <c r="A33" s="412"/>
      <c r="B33" s="412"/>
      <c r="C33" s="412"/>
    </row>
    <row r="34" spans="1:3" x14ac:dyDescent="0.2">
      <c r="A34" s="412"/>
      <c r="B34" s="412"/>
      <c r="C34" s="412"/>
    </row>
    <row r="35" spans="1:3" x14ac:dyDescent="0.2">
      <c r="A35" s="412"/>
      <c r="B35" s="412"/>
      <c r="C35" s="412"/>
    </row>
    <row r="36" spans="1:3" x14ac:dyDescent="0.2">
      <c r="A36" s="412"/>
      <c r="B36" s="412"/>
      <c r="C36" s="412"/>
    </row>
  </sheetData>
  <mergeCells count="12">
    <mergeCell ref="A20:C20"/>
    <mergeCell ref="B1:C1"/>
    <mergeCell ref="B2:C2"/>
    <mergeCell ref="B3:C3"/>
    <mergeCell ref="B4:C4"/>
    <mergeCell ref="A5:C5"/>
    <mergeCell ref="B6:C6"/>
    <mergeCell ref="A8:B8"/>
    <mergeCell ref="A11:B11"/>
    <mergeCell ref="A14:B14"/>
    <mergeCell ref="A16:B16"/>
    <mergeCell ref="A19:B1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opLeftCell="A7" workbookViewId="0">
      <selection activeCell="K16" sqref="K16"/>
    </sheetView>
  </sheetViews>
  <sheetFormatPr defaultRowHeight="12.75" x14ac:dyDescent="0.2"/>
  <cols>
    <col min="1" max="1" width="24.5703125" style="399" customWidth="1"/>
    <col min="2" max="2" width="41.5703125" style="399" customWidth="1"/>
    <col min="3" max="4" width="12" style="399" customWidth="1"/>
    <col min="5" max="256" width="9.140625" style="399"/>
    <col min="257" max="257" width="24.5703125" style="399" customWidth="1"/>
    <col min="258" max="258" width="41.5703125" style="399" customWidth="1"/>
    <col min="259" max="260" width="12" style="399" customWidth="1"/>
    <col min="261" max="512" width="9.140625" style="399"/>
    <col min="513" max="513" width="24.5703125" style="399" customWidth="1"/>
    <col min="514" max="514" width="41.5703125" style="399" customWidth="1"/>
    <col min="515" max="516" width="12" style="399" customWidth="1"/>
    <col min="517" max="768" width="9.140625" style="399"/>
    <col min="769" max="769" width="24.5703125" style="399" customWidth="1"/>
    <col min="770" max="770" width="41.5703125" style="399" customWidth="1"/>
    <col min="771" max="772" width="12" style="399" customWidth="1"/>
    <col min="773" max="1024" width="9.140625" style="399"/>
    <col min="1025" max="1025" width="24.5703125" style="399" customWidth="1"/>
    <col min="1026" max="1026" width="41.5703125" style="399" customWidth="1"/>
    <col min="1027" max="1028" width="12" style="399" customWidth="1"/>
    <col min="1029" max="1280" width="9.140625" style="399"/>
    <col min="1281" max="1281" width="24.5703125" style="399" customWidth="1"/>
    <col min="1282" max="1282" width="41.5703125" style="399" customWidth="1"/>
    <col min="1283" max="1284" width="12" style="399" customWidth="1"/>
    <col min="1285" max="1536" width="9.140625" style="399"/>
    <col min="1537" max="1537" width="24.5703125" style="399" customWidth="1"/>
    <col min="1538" max="1538" width="41.5703125" style="399" customWidth="1"/>
    <col min="1539" max="1540" width="12" style="399" customWidth="1"/>
    <col min="1541" max="1792" width="9.140625" style="399"/>
    <col min="1793" max="1793" width="24.5703125" style="399" customWidth="1"/>
    <col min="1794" max="1794" width="41.5703125" style="399" customWidth="1"/>
    <col min="1795" max="1796" width="12" style="399" customWidth="1"/>
    <col min="1797" max="2048" width="9.140625" style="399"/>
    <col min="2049" max="2049" width="24.5703125" style="399" customWidth="1"/>
    <col min="2050" max="2050" width="41.5703125" style="399" customWidth="1"/>
    <col min="2051" max="2052" width="12" style="399" customWidth="1"/>
    <col min="2053" max="2304" width="9.140625" style="399"/>
    <col min="2305" max="2305" width="24.5703125" style="399" customWidth="1"/>
    <col min="2306" max="2306" width="41.5703125" style="399" customWidth="1"/>
    <col min="2307" max="2308" width="12" style="399" customWidth="1"/>
    <col min="2309" max="2560" width="9.140625" style="399"/>
    <col min="2561" max="2561" width="24.5703125" style="399" customWidth="1"/>
    <col min="2562" max="2562" width="41.5703125" style="399" customWidth="1"/>
    <col min="2563" max="2564" width="12" style="399" customWidth="1"/>
    <col min="2565" max="2816" width="9.140625" style="399"/>
    <col min="2817" max="2817" width="24.5703125" style="399" customWidth="1"/>
    <col min="2818" max="2818" width="41.5703125" style="399" customWidth="1"/>
    <col min="2819" max="2820" width="12" style="399" customWidth="1"/>
    <col min="2821" max="3072" width="9.140625" style="399"/>
    <col min="3073" max="3073" width="24.5703125" style="399" customWidth="1"/>
    <col min="3074" max="3074" width="41.5703125" style="399" customWidth="1"/>
    <col min="3075" max="3076" width="12" style="399" customWidth="1"/>
    <col min="3077" max="3328" width="9.140625" style="399"/>
    <col min="3329" max="3329" width="24.5703125" style="399" customWidth="1"/>
    <col min="3330" max="3330" width="41.5703125" style="399" customWidth="1"/>
    <col min="3331" max="3332" width="12" style="399" customWidth="1"/>
    <col min="3333" max="3584" width="9.140625" style="399"/>
    <col min="3585" max="3585" width="24.5703125" style="399" customWidth="1"/>
    <col min="3586" max="3586" width="41.5703125" style="399" customWidth="1"/>
    <col min="3587" max="3588" width="12" style="399" customWidth="1"/>
    <col min="3589" max="3840" width="9.140625" style="399"/>
    <col min="3841" max="3841" width="24.5703125" style="399" customWidth="1"/>
    <col min="3842" max="3842" width="41.5703125" style="399" customWidth="1"/>
    <col min="3843" max="3844" width="12" style="399" customWidth="1"/>
    <col min="3845" max="4096" width="9.140625" style="399"/>
    <col min="4097" max="4097" width="24.5703125" style="399" customWidth="1"/>
    <col min="4098" max="4098" width="41.5703125" style="399" customWidth="1"/>
    <col min="4099" max="4100" width="12" style="399" customWidth="1"/>
    <col min="4101" max="4352" width="9.140625" style="399"/>
    <col min="4353" max="4353" width="24.5703125" style="399" customWidth="1"/>
    <col min="4354" max="4354" width="41.5703125" style="399" customWidth="1"/>
    <col min="4355" max="4356" width="12" style="399" customWidth="1"/>
    <col min="4357" max="4608" width="9.140625" style="399"/>
    <col min="4609" max="4609" width="24.5703125" style="399" customWidth="1"/>
    <col min="4610" max="4610" width="41.5703125" style="399" customWidth="1"/>
    <col min="4611" max="4612" width="12" style="399" customWidth="1"/>
    <col min="4613" max="4864" width="9.140625" style="399"/>
    <col min="4865" max="4865" width="24.5703125" style="399" customWidth="1"/>
    <col min="4866" max="4866" width="41.5703125" style="399" customWidth="1"/>
    <col min="4867" max="4868" width="12" style="399" customWidth="1"/>
    <col min="4869" max="5120" width="9.140625" style="399"/>
    <col min="5121" max="5121" width="24.5703125" style="399" customWidth="1"/>
    <col min="5122" max="5122" width="41.5703125" style="399" customWidth="1"/>
    <col min="5123" max="5124" width="12" style="399" customWidth="1"/>
    <col min="5125" max="5376" width="9.140625" style="399"/>
    <col min="5377" max="5377" width="24.5703125" style="399" customWidth="1"/>
    <col min="5378" max="5378" width="41.5703125" style="399" customWidth="1"/>
    <col min="5379" max="5380" width="12" style="399" customWidth="1"/>
    <col min="5381" max="5632" width="9.140625" style="399"/>
    <col min="5633" max="5633" width="24.5703125" style="399" customWidth="1"/>
    <col min="5634" max="5634" width="41.5703125" style="399" customWidth="1"/>
    <col min="5635" max="5636" width="12" style="399" customWidth="1"/>
    <col min="5637" max="5888" width="9.140625" style="399"/>
    <col min="5889" max="5889" width="24.5703125" style="399" customWidth="1"/>
    <col min="5890" max="5890" width="41.5703125" style="399" customWidth="1"/>
    <col min="5891" max="5892" width="12" style="399" customWidth="1"/>
    <col min="5893" max="6144" width="9.140625" style="399"/>
    <col min="6145" max="6145" width="24.5703125" style="399" customWidth="1"/>
    <col min="6146" max="6146" width="41.5703125" style="399" customWidth="1"/>
    <col min="6147" max="6148" width="12" style="399" customWidth="1"/>
    <col min="6149" max="6400" width="9.140625" style="399"/>
    <col min="6401" max="6401" width="24.5703125" style="399" customWidth="1"/>
    <col min="6402" max="6402" width="41.5703125" style="399" customWidth="1"/>
    <col min="6403" max="6404" width="12" style="399" customWidth="1"/>
    <col min="6405" max="6656" width="9.140625" style="399"/>
    <col min="6657" max="6657" width="24.5703125" style="399" customWidth="1"/>
    <col min="6658" max="6658" width="41.5703125" style="399" customWidth="1"/>
    <col min="6659" max="6660" width="12" style="399" customWidth="1"/>
    <col min="6661" max="6912" width="9.140625" style="399"/>
    <col min="6913" max="6913" width="24.5703125" style="399" customWidth="1"/>
    <col min="6914" max="6914" width="41.5703125" style="399" customWidth="1"/>
    <col min="6915" max="6916" width="12" style="399" customWidth="1"/>
    <col min="6917" max="7168" width="9.140625" style="399"/>
    <col min="7169" max="7169" width="24.5703125" style="399" customWidth="1"/>
    <col min="7170" max="7170" width="41.5703125" style="399" customWidth="1"/>
    <col min="7171" max="7172" width="12" style="399" customWidth="1"/>
    <col min="7173" max="7424" width="9.140625" style="399"/>
    <col min="7425" max="7425" width="24.5703125" style="399" customWidth="1"/>
    <col min="7426" max="7426" width="41.5703125" style="399" customWidth="1"/>
    <col min="7427" max="7428" width="12" style="399" customWidth="1"/>
    <col min="7429" max="7680" width="9.140625" style="399"/>
    <col min="7681" max="7681" width="24.5703125" style="399" customWidth="1"/>
    <col min="7682" max="7682" width="41.5703125" style="399" customWidth="1"/>
    <col min="7683" max="7684" width="12" style="399" customWidth="1"/>
    <col min="7685" max="7936" width="9.140625" style="399"/>
    <col min="7937" max="7937" width="24.5703125" style="399" customWidth="1"/>
    <col min="7938" max="7938" width="41.5703125" style="399" customWidth="1"/>
    <col min="7939" max="7940" width="12" style="399" customWidth="1"/>
    <col min="7941" max="8192" width="9.140625" style="399"/>
    <col min="8193" max="8193" width="24.5703125" style="399" customWidth="1"/>
    <col min="8194" max="8194" width="41.5703125" style="399" customWidth="1"/>
    <col min="8195" max="8196" width="12" style="399" customWidth="1"/>
    <col min="8197" max="8448" width="9.140625" style="399"/>
    <col min="8449" max="8449" width="24.5703125" style="399" customWidth="1"/>
    <col min="8450" max="8450" width="41.5703125" style="399" customWidth="1"/>
    <col min="8451" max="8452" width="12" style="399" customWidth="1"/>
    <col min="8453" max="8704" width="9.140625" style="399"/>
    <col min="8705" max="8705" width="24.5703125" style="399" customWidth="1"/>
    <col min="8706" max="8706" width="41.5703125" style="399" customWidth="1"/>
    <col min="8707" max="8708" width="12" style="399" customWidth="1"/>
    <col min="8709" max="8960" width="9.140625" style="399"/>
    <col min="8961" max="8961" width="24.5703125" style="399" customWidth="1"/>
    <col min="8962" max="8962" width="41.5703125" style="399" customWidth="1"/>
    <col min="8963" max="8964" width="12" style="399" customWidth="1"/>
    <col min="8965" max="9216" width="9.140625" style="399"/>
    <col min="9217" max="9217" width="24.5703125" style="399" customWidth="1"/>
    <col min="9218" max="9218" width="41.5703125" style="399" customWidth="1"/>
    <col min="9219" max="9220" width="12" style="399" customWidth="1"/>
    <col min="9221" max="9472" width="9.140625" style="399"/>
    <col min="9473" max="9473" width="24.5703125" style="399" customWidth="1"/>
    <col min="9474" max="9474" width="41.5703125" style="399" customWidth="1"/>
    <col min="9475" max="9476" width="12" style="399" customWidth="1"/>
    <col min="9477" max="9728" width="9.140625" style="399"/>
    <col min="9729" max="9729" width="24.5703125" style="399" customWidth="1"/>
    <col min="9730" max="9730" width="41.5703125" style="399" customWidth="1"/>
    <col min="9731" max="9732" width="12" style="399" customWidth="1"/>
    <col min="9733" max="9984" width="9.140625" style="399"/>
    <col min="9985" max="9985" width="24.5703125" style="399" customWidth="1"/>
    <col min="9986" max="9986" width="41.5703125" style="399" customWidth="1"/>
    <col min="9987" max="9988" width="12" style="399" customWidth="1"/>
    <col min="9989" max="10240" width="9.140625" style="399"/>
    <col min="10241" max="10241" width="24.5703125" style="399" customWidth="1"/>
    <col min="10242" max="10242" width="41.5703125" style="399" customWidth="1"/>
    <col min="10243" max="10244" width="12" style="399" customWidth="1"/>
    <col min="10245" max="10496" width="9.140625" style="399"/>
    <col min="10497" max="10497" width="24.5703125" style="399" customWidth="1"/>
    <col min="10498" max="10498" width="41.5703125" style="399" customWidth="1"/>
    <col min="10499" max="10500" width="12" style="399" customWidth="1"/>
    <col min="10501" max="10752" width="9.140625" style="399"/>
    <col min="10753" max="10753" width="24.5703125" style="399" customWidth="1"/>
    <col min="10754" max="10754" width="41.5703125" style="399" customWidth="1"/>
    <col min="10755" max="10756" width="12" style="399" customWidth="1"/>
    <col min="10757" max="11008" width="9.140625" style="399"/>
    <col min="11009" max="11009" width="24.5703125" style="399" customWidth="1"/>
    <col min="11010" max="11010" width="41.5703125" style="399" customWidth="1"/>
    <col min="11011" max="11012" width="12" style="399" customWidth="1"/>
    <col min="11013" max="11264" width="9.140625" style="399"/>
    <col min="11265" max="11265" width="24.5703125" style="399" customWidth="1"/>
    <col min="11266" max="11266" width="41.5703125" style="399" customWidth="1"/>
    <col min="11267" max="11268" width="12" style="399" customWidth="1"/>
    <col min="11269" max="11520" width="9.140625" style="399"/>
    <col min="11521" max="11521" width="24.5703125" style="399" customWidth="1"/>
    <col min="11522" max="11522" width="41.5703125" style="399" customWidth="1"/>
    <col min="11523" max="11524" width="12" style="399" customWidth="1"/>
    <col min="11525" max="11776" width="9.140625" style="399"/>
    <col min="11777" max="11777" width="24.5703125" style="399" customWidth="1"/>
    <col min="11778" max="11778" width="41.5703125" style="399" customWidth="1"/>
    <col min="11779" max="11780" width="12" style="399" customWidth="1"/>
    <col min="11781" max="12032" width="9.140625" style="399"/>
    <col min="12033" max="12033" width="24.5703125" style="399" customWidth="1"/>
    <col min="12034" max="12034" width="41.5703125" style="399" customWidth="1"/>
    <col min="12035" max="12036" width="12" style="399" customWidth="1"/>
    <col min="12037" max="12288" width="9.140625" style="399"/>
    <col min="12289" max="12289" width="24.5703125" style="399" customWidth="1"/>
    <col min="12290" max="12290" width="41.5703125" style="399" customWidth="1"/>
    <col min="12291" max="12292" width="12" style="399" customWidth="1"/>
    <col min="12293" max="12544" width="9.140625" style="399"/>
    <col min="12545" max="12545" width="24.5703125" style="399" customWidth="1"/>
    <col min="12546" max="12546" width="41.5703125" style="399" customWidth="1"/>
    <col min="12547" max="12548" width="12" style="399" customWidth="1"/>
    <col min="12549" max="12800" width="9.140625" style="399"/>
    <col min="12801" max="12801" width="24.5703125" style="399" customWidth="1"/>
    <col min="12802" max="12802" width="41.5703125" style="399" customWidth="1"/>
    <col min="12803" max="12804" width="12" style="399" customWidth="1"/>
    <col min="12805" max="13056" width="9.140625" style="399"/>
    <col min="13057" max="13057" width="24.5703125" style="399" customWidth="1"/>
    <col min="13058" max="13058" width="41.5703125" style="399" customWidth="1"/>
    <col min="13059" max="13060" width="12" style="399" customWidth="1"/>
    <col min="13061" max="13312" width="9.140625" style="399"/>
    <col min="13313" max="13313" width="24.5703125" style="399" customWidth="1"/>
    <col min="13314" max="13314" width="41.5703125" style="399" customWidth="1"/>
    <col min="13315" max="13316" width="12" style="399" customWidth="1"/>
    <col min="13317" max="13568" width="9.140625" style="399"/>
    <col min="13569" max="13569" width="24.5703125" style="399" customWidth="1"/>
    <col min="13570" max="13570" width="41.5703125" style="399" customWidth="1"/>
    <col min="13571" max="13572" width="12" style="399" customWidth="1"/>
    <col min="13573" max="13824" width="9.140625" style="399"/>
    <col min="13825" max="13825" width="24.5703125" style="399" customWidth="1"/>
    <col min="13826" max="13826" width="41.5703125" style="399" customWidth="1"/>
    <col min="13827" max="13828" width="12" style="399" customWidth="1"/>
    <col min="13829" max="14080" width="9.140625" style="399"/>
    <col min="14081" max="14081" width="24.5703125" style="399" customWidth="1"/>
    <col min="14082" max="14082" width="41.5703125" style="399" customWidth="1"/>
    <col min="14083" max="14084" width="12" style="399" customWidth="1"/>
    <col min="14085" max="14336" width="9.140625" style="399"/>
    <col min="14337" max="14337" width="24.5703125" style="399" customWidth="1"/>
    <col min="14338" max="14338" width="41.5703125" style="399" customWidth="1"/>
    <col min="14339" max="14340" width="12" style="399" customWidth="1"/>
    <col min="14341" max="14592" width="9.140625" style="399"/>
    <col min="14593" max="14593" width="24.5703125" style="399" customWidth="1"/>
    <col min="14594" max="14594" width="41.5703125" style="399" customWidth="1"/>
    <col min="14595" max="14596" width="12" style="399" customWidth="1"/>
    <col min="14597" max="14848" width="9.140625" style="399"/>
    <col min="14849" max="14849" width="24.5703125" style="399" customWidth="1"/>
    <col min="14850" max="14850" width="41.5703125" style="399" customWidth="1"/>
    <col min="14851" max="14852" width="12" style="399" customWidth="1"/>
    <col min="14853" max="15104" width="9.140625" style="399"/>
    <col min="15105" max="15105" width="24.5703125" style="399" customWidth="1"/>
    <col min="15106" max="15106" width="41.5703125" style="399" customWidth="1"/>
    <col min="15107" max="15108" width="12" style="399" customWidth="1"/>
    <col min="15109" max="15360" width="9.140625" style="399"/>
    <col min="15361" max="15361" width="24.5703125" style="399" customWidth="1"/>
    <col min="15362" max="15362" width="41.5703125" style="399" customWidth="1"/>
    <col min="15363" max="15364" width="12" style="399" customWidth="1"/>
    <col min="15365" max="15616" width="9.140625" style="399"/>
    <col min="15617" max="15617" width="24.5703125" style="399" customWidth="1"/>
    <col min="15618" max="15618" width="41.5703125" style="399" customWidth="1"/>
    <col min="15619" max="15620" width="12" style="399" customWidth="1"/>
    <col min="15621" max="15872" width="9.140625" style="399"/>
    <col min="15873" max="15873" width="24.5703125" style="399" customWidth="1"/>
    <col min="15874" max="15874" width="41.5703125" style="399" customWidth="1"/>
    <col min="15875" max="15876" width="12" style="399" customWidth="1"/>
    <col min="15877" max="16128" width="9.140625" style="399"/>
    <col min="16129" max="16129" width="24.5703125" style="399" customWidth="1"/>
    <col min="16130" max="16130" width="41.5703125" style="399" customWidth="1"/>
    <col min="16131" max="16132" width="12" style="399" customWidth="1"/>
    <col min="16133" max="16384" width="9.140625" style="399"/>
  </cols>
  <sheetData>
    <row r="1" spans="1:4" x14ac:dyDescent="0.2">
      <c r="B1" s="484" t="s">
        <v>748</v>
      </c>
      <c r="C1" s="484"/>
      <c r="D1" s="491"/>
    </row>
    <row r="2" spans="1:4" x14ac:dyDescent="0.2">
      <c r="B2" s="484" t="s">
        <v>730</v>
      </c>
      <c r="C2" s="484"/>
      <c r="D2" s="491"/>
    </row>
    <row r="3" spans="1:4" x14ac:dyDescent="0.2">
      <c r="B3" s="484" t="s">
        <v>749</v>
      </c>
      <c r="C3" s="484"/>
      <c r="D3" s="491"/>
    </row>
    <row r="5" spans="1:4" ht="29.25" customHeight="1" x14ac:dyDescent="0.2">
      <c r="A5" s="492" t="s">
        <v>750</v>
      </c>
      <c r="B5" s="492"/>
      <c r="C5" s="492"/>
      <c r="D5" s="492"/>
    </row>
    <row r="6" spans="1:4" ht="18.75" customHeight="1" x14ac:dyDescent="0.2">
      <c r="A6" s="434"/>
      <c r="B6" s="434"/>
      <c r="C6" s="434"/>
    </row>
    <row r="7" spans="1:4" ht="38.25" customHeight="1" x14ac:dyDescent="0.2">
      <c r="A7" s="400" t="s">
        <v>732</v>
      </c>
      <c r="B7" s="400" t="s">
        <v>348</v>
      </c>
      <c r="C7" s="413" t="s">
        <v>751</v>
      </c>
      <c r="D7" s="414" t="s">
        <v>752</v>
      </c>
    </row>
    <row r="8" spans="1:4" ht="29.25" customHeight="1" x14ac:dyDescent="0.2">
      <c r="A8" s="493" t="s">
        <v>734</v>
      </c>
      <c r="B8" s="493"/>
      <c r="C8" s="415">
        <f>SUM(C9:C10)</f>
        <v>-1500</v>
      </c>
      <c r="D8" s="415">
        <f>SUM(D9:D10)</f>
        <v>-2000</v>
      </c>
    </row>
    <row r="9" spans="1:4" ht="41.45" customHeight="1" x14ac:dyDescent="0.2">
      <c r="A9" s="403" t="s">
        <v>735</v>
      </c>
      <c r="B9" s="404" t="s">
        <v>350</v>
      </c>
      <c r="C9" s="415">
        <v>0</v>
      </c>
      <c r="D9" s="415">
        <v>15520</v>
      </c>
    </row>
    <row r="10" spans="1:4" ht="41.1" customHeight="1" x14ac:dyDescent="0.2">
      <c r="A10" s="403" t="s">
        <v>736</v>
      </c>
      <c r="B10" s="404" t="s">
        <v>352</v>
      </c>
      <c r="C10" s="415">
        <v>-1500</v>
      </c>
      <c r="D10" s="415">
        <v>-17520</v>
      </c>
    </row>
    <row r="11" spans="1:4" ht="23.25" customHeight="1" x14ac:dyDescent="0.2">
      <c r="A11" s="494" t="s">
        <v>737</v>
      </c>
      <c r="B11" s="494"/>
      <c r="C11" s="416">
        <f>SUM(C12:C13)</f>
        <v>0</v>
      </c>
      <c r="D11" s="416">
        <f>SUM(D12:D13)</f>
        <v>0</v>
      </c>
    </row>
    <row r="12" spans="1:4" ht="53.25" customHeight="1" x14ac:dyDescent="0.2">
      <c r="A12" s="403" t="s">
        <v>738</v>
      </c>
      <c r="B12" s="404" t="s">
        <v>354</v>
      </c>
      <c r="C12" s="415">
        <v>0</v>
      </c>
      <c r="D12" s="415">
        <v>0</v>
      </c>
    </row>
    <row r="13" spans="1:4" ht="58.35" customHeight="1" x14ac:dyDescent="0.2">
      <c r="A13" s="403" t="s">
        <v>739</v>
      </c>
      <c r="B13" s="404" t="s">
        <v>356</v>
      </c>
      <c r="C13" s="415">
        <v>0</v>
      </c>
      <c r="D13" s="415">
        <v>0</v>
      </c>
    </row>
    <row r="14" spans="1:4" ht="27.75" customHeight="1" x14ac:dyDescent="0.2">
      <c r="A14" s="489" t="s">
        <v>740</v>
      </c>
      <c r="B14" s="490"/>
      <c r="C14" s="415">
        <f>C15</f>
        <v>0</v>
      </c>
      <c r="D14" s="415">
        <f>D15</f>
        <v>0</v>
      </c>
    </row>
    <row r="15" spans="1:4" ht="96" customHeight="1" x14ac:dyDescent="0.2">
      <c r="A15" s="403" t="s">
        <v>741</v>
      </c>
      <c r="B15" s="408" t="s">
        <v>742</v>
      </c>
      <c r="C15" s="417">
        <v>0</v>
      </c>
      <c r="D15" s="417">
        <v>0</v>
      </c>
    </row>
    <row r="16" spans="1:4" ht="42.75" customHeight="1" x14ac:dyDescent="0.2">
      <c r="A16" s="487" t="s">
        <v>743</v>
      </c>
      <c r="B16" s="488"/>
      <c r="C16" s="415">
        <f>C17</f>
        <v>0</v>
      </c>
      <c r="D16" s="415">
        <f>D17</f>
        <v>0</v>
      </c>
    </row>
    <row r="17" spans="1:4" ht="66.75" customHeight="1" x14ac:dyDescent="0.2">
      <c r="A17" s="403" t="s">
        <v>744</v>
      </c>
      <c r="B17" s="408" t="s">
        <v>360</v>
      </c>
      <c r="C17" s="417">
        <v>0</v>
      </c>
      <c r="D17" s="417">
        <v>0</v>
      </c>
    </row>
    <row r="18" spans="1:4" ht="0.75" hidden="1" customHeight="1" x14ac:dyDescent="0.2">
      <c r="A18" s="403" t="s">
        <v>745</v>
      </c>
      <c r="B18" s="410" t="s">
        <v>746</v>
      </c>
      <c r="C18" s="415">
        <v>1500</v>
      </c>
      <c r="D18" s="415">
        <v>2000</v>
      </c>
    </row>
    <row r="19" spans="1:4" ht="69.75" hidden="1" customHeight="1" x14ac:dyDescent="0.2">
      <c r="A19" s="494" t="s">
        <v>747</v>
      </c>
      <c r="B19" s="494"/>
      <c r="C19" s="415">
        <f>C11+C8+C14+C16+C18</f>
        <v>0</v>
      </c>
      <c r="D19" s="415">
        <f>D11+D8+D14+D16+D18</f>
        <v>0</v>
      </c>
    </row>
    <row r="20" spans="1:4" ht="27.75" customHeight="1" x14ac:dyDescent="0.2">
      <c r="A20" s="483"/>
      <c r="B20" s="483"/>
      <c r="C20" s="483"/>
    </row>
    <row r="21" spans="1:4" ht="33" customHeight="1" x14ac:dyDescent="0.2">
      <c r="A21" s="412"/>
      <c r="B21" s="412"/>
      <c r="C21" s="418"/>
      <c r="D21" s="418"/>
    </row>
    <row r="22" spans="1:4" x14ac:dyDescent="0.2">
      <c r="A22" s="412"/>
      <c r="B22" s="412"/>
      <c r="C22" s="412"/>
    </row>
    <row r="23" spans="1:4" x14ac:dyDescent="0.2">
      <c r="A23" s="412"/>
      <c r="B23" s="412"/>
      <c r="C23" s="412"/>
    </row>
    <row r="24" spans="1:4" x14ac:dyDescent="0.2">
      <c r="A24" s="412"/>
      <c r="B24" s="412"/>
      <c r="C24" s="412"/>
    </row>
    <row r="25" spans="1:4" x14ac:dyDescent="0.2">
      <c r="A25" s="412"/>
      <c r="B25" s="412"/>
      <c r="C25" s="412"/>
    </row>
    <row r="26" spans="1:4" x14ac:dyDescent="0.2">
      <c r="A26" s="412"/>
      <c r="B26" s="412"/>
      <c r="C26" s="412"/>
    </row>
    <row r="27" spans="1:4" x14ac:dyDescent="0.2">
      <c r="A27" s="412"/>
      <c r="B27" s="412"/>
      <c r="C27" s="412"/>
    </row>
    <row r="28" spans="1:4" x14ac:dyDescent="0.2">
      <c r="A28" s="412"/>
      <c r="B28" s="412"/>
      <c r="C28" s="412"/>
    </row>
    <row r="29" spans="1:4" x14ac:dyDescent="0.2">
      <c r="A29" s="412"/>
      <c r="B29" s="412"/>
      <c r="C29" s="412"/>
    </row>
    <row r="30" spans="1:4" x14ac:dyDescent="0.2">
      <c r="A30" s="412"/>
      <c r="B30" s="412"/>
      <c r="C30" s="412"/>
    </row>
    <row r="31" spans="1:4" x14ac:dyDescent="0.2">
      <c r="A31" s="412"/>
      <c r="B31" s="412"/>
      <c r="C31" s="412"/>
    </row>
    <row r="32" spans="1:4" x14ac:dyDescent="0.2">
      <c r="A32" s="412"/>
      <c r="B32" s="412"/>
      <c r="C32" s="412"/>
    </row>
    <row r="33" spans="1:3" x14ac:dyDescent="0.2">
      <c r="A33" s="412"/>
      <c r="B33" s="412"/>
      <c r="C33" s="412"/>
    </row>
    <row r="34" spans="1:3" x14ac:dyDescent="0.2">
      <c r="A34" s="412"/>
      <c r="B34" s="412"/>
      <c r="C34" s="412"/>
    </row>
    <row r="35" spans="1:3" x14ac:dyDescent="0.2">
      <c r="A35" s="412"/>
      <c r="B35" s="412"/>
      <c r="C35" s="412"/>
    </row>
    <row r="36" spans="1:3" x14ac:dyDescent="0.2">
      <c r="A36" s="412"/>
      <c r="B36" s="412"/>
      <c r="C36" s="412"/>
    </row>
    <row r="37" spans="1:3" x14ac:dyDescent="0.2">
      <c r="A37" s="412"/>
      <c r="B37" s="412"/>
      <c r="C37" s="412"/>
    </row>
    <row r="38" spans="1:3" x14ac:dyDescent="0.2">
      <c r="A38" s="412"/>
      <c r="B38" s="412"/>
      <c r="C38" s="412"/>
    </row>
    <row r="39" spans="1:3" x14ac:dyDescent="0.2">
      <c r="A39" s="412"/>
      <c r="B39" s="412"/>
      <c r="C39" s="412"/>
    </row>
    <row r="40" spans="1:3" x14ac:dyDescent="0.2">
      <c r="A40" s="412"/>
      <c r="B40" s="412"/>
      <c r="C40" s="412"/>
    </row>
  </sheetData>
  <mergeCells count="10">
    <mergeCell ref="A14:B14"/>
    <mergeCell ref="A16:B16"/>
    <mergeCell ref="A19:B19"/>
    <mergeCell ref="A20:C20"/>
    <mergeCell ref="A11:B11"/>
    <mergeCell ref="B1:D1"/>
    <mergeCell ref="B2:D2"/>
    <mergeCell ref="B3:D3"/>
    <mergeCell ref="A5:D5"/>
    <mergeCell ref="A8:B8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I23" sqref="I23"/>
    </sheetView>
  </sheetViews>
  <sheetFormatPr defaultRowHeight="12.75" x14ac:dyDescent="0.2"/>
  <cols>
    <col min="1" max="1" width="58.5703125" style="419" customWidth="1"/>
    <col min="2" max="2" width="21.42578125" style="421" customWidth="1"/>
    <col min="3" max="256" width="9.140625" style="419"/>
    <col min="257" max="257" width="58.5703125" style="419" customWidth="1"/>
    <col min="258" max="258" width="21.42578125" style="419" customWidth="1"/>
    <col min="259" max="512" width="9.140625" style="419"/>
    <col min="513" max="513" width="58.5703125" style="419" customWidth="1"/>
    <col min="514" max="514" width="21.42578125" style="419" customWidth="1"/>
    <col min="515" max="768" width="9.140625" style="419"/>
    <col min="769" max="769" width="58.5703125" style="419" customWidth="1"/>
    <col min="770" max="770" width="21.42578125" style="419" customWidth="1"/>
    <col min="771" max="1024" width="9.140625" style="419"/>
    <col min="1025" max="1025" width="58.5703125" style="419" customWidth="1"/>
    <col min="1026" max="1026" width="21.42578125" style="419" customWidth="1"/>
    <col min="1027" max="1280" width="9.140625" style="419"/>
    <col min="1281" max="1281" width="58.5703125" style="419" customWidth="1"/>
    <col min="1282" max="1282" width="21.42578125" style="419" customWidth="1"/>
    <col min="1283" max="1536" width="9.140625" style="419"/>
    <col min="1537" max="1537" width="58.5703125" style="419" customWidth="1"/>
    <col min="1538" max="1538" width="21.42578125" style="419" customWidth="1"/>
    <col min="1539" max="1792" width="9.140625" style="419"/>
    <col min="1793" max="1793" width="58.5703125" style="419" customWidth="1"/>
    <col min="1794" max="1794" width="21.42578125" style="419" customWidth="1"/>
    <col min="1795" max="2048" width="9.140625" style="419"/>
    <col min="2049" max="2049" width="58.5703125" style="419" customWidth="1"/>
    <col min="2050" max="2050" width="21.42578125" style="419" customWidth="1"/>
    <col min="2051" max="2304" width="9.140625" style="419"/>
    <col min="2305" max="2305" width="58.5703125" style="419" customWidth="1"/>
    <col min="2306" max="2306" width="21.42578125" style="419" customWidth="1"/>
    <col min="2307" max="2560" width="9.140625" style="419"/>
    <col min="2561" max="2561" width="58.5703125" style="419" customWidth="1"/>
    <col min="2562" max="2562" width="21.42578125" style="419" customWidth="1"/>
    <col min="2563" max="2816" width="9.140625" style="419"/>
    <col min="2817" max="2817" width="58.5703125" style="419" customWidth="1"/>
    <col min="2818" max="2818" width="21.42578125" style="419" customWidth="1"/>
    <col min="2819" max="3072" width="9.140625" style="419"/>
    <col min="3073" max="3073" width="58.5703125" style="419" customWidth="1"/>
    <col min="3074" max="3074" width="21.42578125" style="419" customWidth="1"/>
    <col min="3075" max="3328" width="9.140625" style="419"/>
    <col min="3329" max="3329" width="58.5703125" style="419" customWidth="1"/>
    <col min="3330" max="3330" width="21.42578125" style="419" customWidth="1"/>
    <col min="3331" max="3584" width="9.140625" style="419"/>
    <col min="3585" max="3585" width="58.5703125" style="419" customWidth="1"/>
    <col min="3586" max="3586" width="21.42578125" style="419" customWidth="1"/>
    <col min="3587" max="3840" width="9.140625" style="419"/>
    <col min="3841" max="3841" width="58.5703125" style="419" customWidth="1"/>
    <col min="3842" max="3842" width="21.42578125" style="419" customWidth="1"/>
    <col min="3843" max="4096" width="9.140625" style="419"/>
    <col min="4097" max="4097" width="58.5703125" style="419" customWidth="1"/>
    <col min="4098" max="4098" width="21.42578125" style="419" customWidth="1"/>
    <col min="4099" max="4352" width="9.140625" style="419"/>
    <col min="4353" max="4353" width="58.5703125" style="419" customWidth="1"/>
    <col min="4354" max="4354" width="21.42578125" style="419" customWidth="1"/>
    <col min="4355" max="4608" width="9.140625" style="419"/>
    <col min="4609" max="4609" width="58.5703125" style="419" customWidth="1"/>
    <col min="4610" max="4610" width="21.42578125" style="419" customWidth="1"/>
    <col min="4611" max="4864" width="9.140625" style="419"/>
    <col min="4865" max="4865" width="58.5703125" style="419" customWidth="1"/>
    <col min="4866" max="4866" width="21.42578125" style="419" customWidth="1"/>
    <col min="4867" max="5120" width="9.140625" style="419"/>
    <col min="5121" max="5121" width="58.5703125" style="419" customWidth="1"/>
    <col min="5122" max="5122" width="21.42578125" style="419" customWidth="1"/>
    <col min="5123" max="5376" width="9.140625" style="419"/>
    <col min="5377" max="5377" width="58.5703125" style="419" customWidth="1"/>
    <col min="5378" max="5378" width="21.42578125" style="419" customWidth="1"/>
    <col min="5379" max="5632" width="9.140625" style="419"/>
    <col min="5633" max="5633" width="58.5703125" style="419" customWidth="1"/>
    <col min="5634" max="5634" width="21.42578125" style="419" customWidth="1"/>
    <col min="5635" max="5888" width="9.140625" style="419"/>
    <col min="5889" max="5889" width="58.5703125" style="419" customWidth="1"/>
    <col min="5890" max="5890" width="21.42578125" style="419" customWidth="1"/>
    <col min="5891" max="6144" width="9.140625" style="419"/>
    <col min="6145" max="6145" width="58.5703125" style="419" customWidth="1"/>
    <col min="6146" max="6146" width="21.42578125" style="419" customWidth="1"/>
    <col min="6147" max="6400" width="9.140625" style="419"/>
    <col min="6401" max="6401" width="58.5703125" style="419" customWidth="1"/>
    <col min="6402" max="6402" width="21.42578125" style="419" customWidth="1"/>
    <col min="6403" max="6656" width="9.140625" style="419"/>
    <col min="6657" max="6657" width="58.5703125" style="419" customWidth="1"/>
    <col min="6658" max="6658" width="21.42578125" style="419" customWidth="1"/>
    <col min="6659" max="6912" width="9.140625" style="419"/>
    <col min="6913" max="6913" width="58.5703125" style="419" customWidth="1"/>
    <col min="6914" max="6914" width="21.42578125" style="419" customWidth="1"/>
    <col min="6915" max="7168" width="9.140625" style="419"/>
    <col min="7169" max="7169" width="58.5703125" style="419" customWidth="1"/>
    <col min="7170" max="7170" width="21.42578125" style="419" customWidth="1"/>
    <col min="7171" max="7424" width="9.140625" style="419"/>
    <col min="7425" max="7425" width="58.5703125" style="419" customWidth="1"/>
    <col min="7426" max="7426" width="21.42578125" style="419" customWidth="1"/>
    <col min="7427" max="7680" width="9.140625" style="419"/>
    <col min="7681" max="7681" width="58.5703125" style="419" customWidth="1"/>
    <col min="7682" max="7682" width="21.42578125" style="419" customWidth="1"/>
    <col min="7683" max="7936" width="9.140625" style="419"/>
    <col min="7937" max="7937" width="58.5703125" style="419" customWidth="1"/>
    <col min="7938" max="7938" width="21.42578125" style="419" customWidth="1"/>
    <col min="7939" max="8192" width="9.140625" style="419"/>
    <col min="8193" max="8193" width="58.5703125" style="419" customWidth="1"/>
    <col min="8194" max="8194" width="21.42578125" style="419" customWidth="1"/>
    <col min="8195" max="8448" width="9.140625" style="419"/>
    <col min="8449" max="8449" width="58.5703125" style="419" customWidth="1"/>
    <col min="8450" max="8450" width="21.42578125" style="419" customWidth="1"/>
    <col min="8451" max="8704" width="9.140625" style="419"/>
    <col min="8705" max="8705" width="58.5703125" style="419" customWidth="1"/>
    <col min="8706" max="8706" width="21.42578125" style="419" customWidth="1"/>
    <col min="8707" max="8960" width="9.140625" style="419"/>
    <col min="8961" max="8961" width="58.5703125" style="419" customWidth="1"/>
    <col min="8962" max="8962" width="21.42578125" style="419" customWidth="1"/>
    <col min="8963" max="9216" width="9.140625" style="419"/>
    <col min="9217" max="9217" width="58.5703125" style="419" customWidth="1"/>
    <col min="9218" max="9218" width="21.42578125" style="419" customWidth="1"/>
    <col min="9219" max="9472" width="9.140625" style="419"/>
    <col min="9473" max="9473" width="58.5703125" style="419" customWidth="1"/>
    <col min="9474" max="9474" width="21.42578125" style="419" customWidth="1"/>
    <col min="9475" max="9728" width="9.140625" style="419"/>
    <col min="9729" max="9729" width="58.5703125" style="419" customWidth="1"/>
    <col min="9730" max="9730" width="21.42578125" style="419" customWidth="1"/>
    <col min="9731" max="9984" width="9.140625" style="419"/>
    <col min="9985" max="9985" width="58.5703125" style="419" customWidth="1"/>
    <col min="9986" max="9986" width="21.42578125" style="419" customWidth="1"/>
    <col min="9987" max="10240" width="9.140625" style="419"/>
    <col min="10241" max="10241" width="58.5703125" style="419" customWidth="1"/>
    <col min="10242" max="10242" width="21.42578125" style="419" customWidth="1"/>
    <col min="10243" max="10496" width="9.140625" style="419"/>
    <col min="10497" max="10497" width="58.5703125" style="419" customWidth="1"/>
    <col min="10498" max="10498" width="21.42578125" style="419" customWidth="1"/>
    <col min="10499" max="10752" width="9.140625" style="419"/>
    <col min="10753" max="10753" width="58.5703125" style="419" customWidth="1"/>
    <col min="10754" max="10754" width="21.42578125" style="419" customWidth="1"/>
    <col min="10755" max="11008" width="9.140625" style="419"/>
    <col min="11009" max="11009" width="58.5703125" style="419" customWidth="1"/>
    <col min="11010" max="11010" width="21.42578125" style="419" customWidth="1"/>
    <col min="11011" max="11264" width="9.140625" style="419"/>
    <col min="11265" max="11265" width="58.5703125" style="419" customWidth="1"/>
    <col min="11266" max="11266" width="21.42578125" style="419" customWidth="1"/>
    <col min="11267" max="11520" width="9.140625" style="419"/>
    <col min="11521" max="11521" width="58.5703125" style="419" customWidth="1"/>
    <col min="11522" max="11522" width="21.42578125" style="419" customWidth="1"/>
    <col min="11523" max="11776" width="9.140625" style="419"/>
    <col min="11777" max="11777" width="58.5703125" style="419" customWidth="1"/>
    <col min="11778" max="11778" width="21.42578125" style="419" customWidth="1"/>
    <col min="11779" max="12032" width="9.140625" style="419"/>
    <col min="12033" max="12033" width="58.5703125" style="419" customWidth="1"/>
    <col min="12034" max="12034" width="21.42578125" style="419" customWidth="1"/>
    <col min="12035" max="12288" width="9.140625" style="419"/>
    <col min="12289" max="12289" width="58.5703125" style="419" customWidth="1"/>
    <col min="12290" max="12290" width="21.42578125" style="419" customWidth="1"/>
    <col min="12291" max="12544" width="9.140625" style="419"/>
    <col min="12545" max="12545" width="58.5703125" style="419" customWidth="1"/>
    <col min="12546" max="12546" width="21.42578125" style="419" customWidth="1"/>
    <col min="12547" max="12800" width="9.140625" style="419"/>
    <col min="12801" max="12801" width="58.5703125" style="419" customWidth="1"/>
    <col min="12802" max="12802" width="21.42578125" style="419" customWidth="1"/>
    <col min="12803" max="13056" width="9.140625" style="419"/>
    <col min="13057" max="13057" width="58.5703125" style="419" customWidth="1"/>
    <col min="13058" max="13058" width="21.42578125" style="419" customWidth="1"/>
    <col min="13059" max="13312" width="9.140625" style="419"/>
    <col min="13313" max="13313" width="58.5703125" style="419" customWidth="1"/>
    <col min="13314" max="13314" width="21.42578125" style="419" customWidth="1"/>
    <col min="13315" max="13568" width="9.140625" style="419"/>
    <col min="13569" max="13569" width="58.5703125" style="419" customWidth="1"/>
    <col min="13570" max="13570" width="21.42578125" style="419" customWidth="1"/>
    <col min="13571" max="13824" width="9.140625" style="419"/>
    <col min="13825" max="13825" width="58.5703125" style="419" customWidth="1"/>
    <col min="13826" max="13826" width="21.42578125" style="419" customWidth="1"/>
    <col min="13827" max="14080" width="9.140625" style="419"/>
    <col min="14081" max="14081" width="58.5703125" style="419" customWidth="1"/>
    <col min="14082" max="14082" width="21.42578125" style="419" customWidth="1"/>
    <col min="14083" max="14336" width="9.140625" style="419"/>
    <col min="14337" max="14337" width="58.5703125" style="419" customWidth="1"/>
    <col min="14338" max="14338" width="21.42578125" style="419" customWidth="1"/>
    <col min="14339" max="14592" width="9.140625" style="419"/>
    <col min="14593" max="14593" width="58.5703125" style="419" customWidth="1"/>
    <col min="14594" max="14594" width="21.42578125" style="419" customWidth="1"/>
    <col min="14595" max="14848" width="9.140625" style="419"/>
    <col min="14849" max="14849" width="58.5703125" style="419" customWidth="1"/>
    <col min="14850" max="14850" width="21.42578125" style="419" customWidth="1"/>
    <col min="14851" max="15104" width="9.140625" style="419"/>
    <col min="15105" max="15105" width="58.5703125" style="419" customWidth="1"/>
    <col min="15106" max="15106" width="21.42578125" style="419" customWidth="1"/>
    <col min="15107" max="15360" width="9.140625" style="419"/>
    <col min="15361" max="15361" width="58.5703125" style="419" customWidth="1"/>
    <col min="15362" max="15362" width="21.42578125" style="419" customWidth="1"/>
    <col min="15363" max="15616" width="9.140625" style="419"/>
    <col min="15617" max="15617" width="58.5703125" style="419" customWidth="1"/>
    <col min="15618" max="15618" width="21.42578125" style="419" customWidth="1"/>
    <col min="15619" max="15872" width="9.140625" style="419"/>
    <col min="15873" max="15873" width="58.5703125" style="419" customWidth="1"/>
    <col min="15874" max="15874" width="21.42578125" style="419" customWidth="1"/>
    <col min="15875" max="16128" width="9.140625" style="419"/>
    <col min="16129" max="16129" width="58.5703125" style="419" customWidth="1"/>
    <col min="16130" max="16130" width="21.42578125" style="419" customWidth="1"/>
    <col min="16131" max="16384" width="9.140625" style="419"/>
  </cols>
  <sheetData>
    <row r="1" spans="1:2" ht="12.75" customHeight="1" x14ac:dyDescent="0.2">
      <c r="A1" s="497" t="s">
        <v>753</v>
      </c>
      <c r="B1" s="497"/>
    </row>
    <row r="2" spans="1:2" ht="12.75" customHeight="1" x14ac:dyDescent="0.2">
      <c r="A2" s="497" t="s">
        <v>362</v>
      </c>
      <c r="B2" s="497"/>
    </row>
    <row r="3" spans="1:2" ht="12.75" customHeight="1" x14ac:dyDescent="0.2">
      <c r="A3" s="497" t="s">
        <v>754</v>
      </c>
      <c r="B3" s="497"/>
    </row>
    <row r="4" spans="1:2" x14ac:dyDescent="0.2">
      <c r="A4" s="420"/>
    </row>
    <row r="5" spans="1:2" ht="39" customHeight="1" x14ac:dyDescent="0.3">
      <c r="A5" s="498" t="s">
        <v>755</v>
      </c>
      <c r="B5" s="498"/>
    </row>
    <row r="6" spans="1:2" ht="18.75" x14ac:dyDescent="0.3">
      <c r="A6" s="422"/>
      <c r="B6" s="423"/>
    </row>
    <row r="7" spans="1:2" ht="12.75" customHeight="1" x14ac:dyDescent="0.2">
      <c r="A7" s="499" t="s">
        <v>756</v>
      </c>
      <c r="B7" s="500" t="s">
        <v>757</v>
      </c>
    </row>
    <row r="8" spans="1:2" x14ac:dyDescent="0.2">
      <c r="A8" s="499"/>
      <c r="B8" s="501"/>
    </row>
    <row r="9" spans="1:2" ht="15" x14ac:dyDescent="0.2">
      <c r="A9" s="495" t="s">
        <v>758</v>
      </c>
      <c r="B9" s="496"/>
    </row>
    <row r="10" spans="1:2" ht="14.25" x14ac:dyDescent="0.2">
      <c r="A10" s="424" t="s">
        <v>759</v>
      </c>
      <c r="B10" s="425">
        <f>B11+B12</f>
        <v>17020</v>
      </c>
    </row>
    <row r="11" spans="1:2" ht="45" x14ac:dyDescent="0.25">
      <c r="A11" s="426" t="s">
        <v>760</v>
      </c>
      <c r="B11" s="427">
        <v>0</v>
      </c>
    </row>
    <row r="12" spans="1:2" ht="30" x14ac:dyDescent="0.25">
      <c r="A12" s="426" t="s">
        <v>761</v>
      </c>
      <c r="B12" s="427">
        <v>17020</v>
      </c>
    </row>
    <row r="13" spans="1:2" ht="28.5" x14ac:dyDescent="0.2">
      <c r="A13" s="424" t="s">
        <v>762</v>
      </c>
      <c r="B13" s="425">
        <f>B14+B15</f>
        <v>0</v>
      </c>
    </row>
    <row r="14" spans="1:2" ht="45" x14ac:dyDescent="0.25">
      <c r="A14" s="426" t="s">
        <v>763</v>
      </c>
      <c r="B14" s="428">
        <v>0</v>
      </c>
    </row>
    <row r="15" spans="1:2" ht="30" x14ac:dyDescent="0.25">
      <c r="A15" s="426" t="s">
        <v>764</v>
      </c>
      <c r="B15" s="428">
        <v>0</v>
      </c>
    </row>
    <row r="16" spans="1:2" x14ac:dyDescent="0.2">
      <c r="B16" s="429"/>
    </row>
  </sheetData>
  <mergeCells count="7">
    <mergeCell ref="A9:B9"/>
    <mergeCell ref="A1:B1"/>
    <mergeCell ref="A2:B2"/>
    <mergeCell ref="A3:B3"/>
    <mergeCell ref="A5:B5"/>
    <mergeCell ref="A7:A8"/>
    <mergeCell ref="B7:B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sqref="A1:XFD1048576"/>
    </sheetView>
  </sheetViews>
  <sheetFormatPr defaultRowHeight="12.75" x14ac:dyDescent="0.2"/>
  <cols>
    <col min="1" max="1" width="58.5703125" style="419" customWidth="1"/>
    <col min="2" max="2" width="18.42578125" style="421" customWidth="1"/>
    <col min="3" max="3" width="18" style="419" customWidth="1"/>
    <col min="4" max="256" width="9.140625" style="419"/>
    <col min="257" max="257" width="58.5703125" style="419" customWidth="1"/>
    <col min="258" max="258" width="18.42578125" style="419" customWidth="1"/>
    <col min="259" max="259" width="18" style="419" customWidth="1"/>
    <col min="260" max="512" width="9.140625" style="419"/>
    <col min="513" max="513" width="58.5703125" style="419" customWidth="1"/>
    <col min="514" max="514" width="18.42578125" style="419" customWidth="1"/>
    <col min="515" max="515" width="18" style="419" customWidth="1"/>
    <col min="516" max="768" width="9.140625" style="419"/>
    <col min="769" max="769" width="58.5703125" style="419" customWidth="1"/>
    <col min="770" max="770" width="18.42578125" style="419" customWidth="1"/>
    <col min="771" max="771" width="18" style="419" customWidth="1"/>
    <col min="772" max="1024" width="9.140625" style="419"/>
    <col min="1025" max="1025" width="58.5703125" style="419" customWidth="1"/>
    <col min="1026" max="1026" width="18.42578125" style="419" customWidth="1"/>
    <col min="1027" max="1027" width="18" style="419" customWidth="1"/>
    <col min="1028" max="1280" width="9.140625" style="419"/>
    <col min="1281" max="1281" width="58.5703125" style="419" customWidth="1"/>
    <col min="1282" max="1282" width="18.42578125" style="419" customWidth="1"/>
    <col min="1283" max="1283" width="18" style="419" customWidth="1"/>
    <col min="1284" max="1536" width="9.140625" style="419"/>
    <col min="1537" max="1537" width="58.5703125" style="419" customWidth="1"/>
    <col min="1538" max="1538" width="18.42578125" style="419" customWidth="1"/>
    <col min="1539" max="1539" width="18" style="419" customWidth="1"/>
    <col min="1540" max="1792" width="9.140625" style="419"/>
    <col min="1793" max="1793" width="58.5703125" style="419" customWidth="1"/>
    <col min="1794" max="1794" width="18.42578125" style="419" customWidth="1"/>
    <col min="1795" max="1795" width="18" style="419" customWidth="1"/>
    <col min="1796" max="2048" width="9.140625" style="419"/>
    <col min="2049" max="2049" width="58.5703125" style="419" customWidth="1"/>
    <col min="2050" max="2050" width="18.42578125" style="419" customWidth="1"/>
    <col min="2051" max="2051" width="18" style="419" customWidth="1"/>
    <col min="2052" max="2304" width="9.140625" style="419"/>
    <col min="2305" max="2305" width="58.5703125" style="419" customWidth="1"/>
    <col min="2306" max="2306" width="18.42578125" style="419" customWidth="1"/>
    <col min="2307" max="2307" width="18" style="419" customWidth="1"/>
    <col min="2308" max="2560" width="9.140625" style="419"/>
    <col min="2561" max="2561" width="58.5703125" style="419" customWidth="1"/>
    <col min="2562" max="2562" width="18.42578125" style="419" customWidth="1"/>
    <col min="2563" max="2563" width="18" style="419" customWidth="1"/>
    <col min="2564" max="2816" width="9.140625" style="419"/>
    <col min="2817" max="2817" width="58.5703125" style="419" customWidth="1"/>
    <col min="2818" max="2818" width="18.42578125" style="419" customWidth="1"/>
    <col min="2819" max="2819" width="18" style="419" customWidth="1"/>
    <col min="2820" max="3072" width="9.140625" style="419"/>
    <col min="3073" max="3073" width="58.5703125" style="419" customWidth="1"/>
    <col min="3074" max="3074" width="18.42578125" style="419" customWidth="1"/>
    <col min="3075" max="3075" width="18" style="419" customWidth="1"/>
    <col min="3076" max="3328" width="9.140625" style="419"/>
    <col min="3329" max="3329" width="58.5703125" style="419" customWidth="1"/>
    <col min="3330" max="3330" width="18.42578125" style="419" customWidth="1"/>
    <col min="3331" max="3331" width="18" style="419" customWidth="1"/>
    <col min="3332" max="3584" width="9.140625" style="419"/>
    <col min="3585" max="3585" width="58.5703125" style="419" customWidth="1"/>
    <col min="3586" max="3586" width="18.42578125" style="419" customWidth="1"/>
    <col min="3587" max="3587" width="18" style="419" customWidth="1"/>
    <col min="3588" max="3840" width="9.140625" style="419"/>
    <col min="3841" max="3841" width="58.5703125" style="419" customWidth="1"/>
    <col min="3842" max="3842" width="18.42578125" style="419" customWidth="1"/>
    <col min="3843" max="3843" width="18" style="419" customWidth="1"/>
    <col min="3844" max="4096" width="9.140625" style="419"/>
    <col min="4097" max="4097" width="58.5703125" style="419" customWidth="1"/>
    <col min="4098" max="4098" width="18.42578125" style="419" customWidth="1"/>
    <col min="4099" max="4099" width="18" style="419" customWidth="1"/>
    <col min="4100" max="4352" width="9.140625" style="419"/>
    <col min="4353" max="4353" width="58.5703125" style="419" customWidth="1"/>
    <col min="4354" max="4354" width="18.42578125" style="419" customWidth="1"/>
    <col min="4355" max="4355" width="18" style="419" customWidth="1"/>
    <col min="4356" max="4608" width="9.140625" style="419"/>
    <col min="4609" max="4609" width="58.5703125" style="419" customWidth="1"/>
    <col min="4610" max="4610" width="18.42578125" style="419" customWidth="1"/>
    <col min="4611" max="4611" width="18" style="419" customWidth="1"/>
    <col min="4612" max="4864" width="9.140625" style="419"/>
    <col min="4865" max="4865" width="58.5703125" style="419" customWidth="1"/>
    <col min="4866" max="4866" width="18.42578125" style="419" customWidth="1"/>
    <col min="4867" max="4867" width="18" style="419" customWidth="1"/>
    <col min="4868" max="5120" width="9.140625" style="419"/>
    <col min="5121" max="5121" width="58.5703125" style="419" customWidth="1"/>
    <col min="5122" max="5122" width="18.42578125" style="419" customWidth="1"/>
    <col min="5123" max="5123" width="18" style="419" customWidth="1"/>
    <col min="5124" max="5376" width="9.140625" style="419"/>
    <col min="5377" max="5377" width="58.5703125" style="419" customWidth="1"/>
    <col min="5378" max="5378" width="18.42578125" style="419" customWidth="1"/>
    <col min="5379" max="5379" width="18" style="419" customWidth="1"/>
    <col min="5380" max="5632" width="9.140625" style="419"/>
    <col min="5633" max="5633" width="58.5703125" style="419" customWidth="1"/>
    <col min="5634" max="5634" width="18.42578125" style="419" customWidth="1"/>
    <col min="5635" max="5635" width="18" style="419" customWidth="1"/>
    <col min="5636" max="5888" width="9.140625" style="419"/>
    <col min="5889" max="5889" width="58.5703125" style="419" customWidth="1"/>
    <col min="5890" max="5890" width="18.42578125" style="419" customWidth="1"/>
    <col min="5891" max="5891" width="18" style="419" customWidth="1"/>
    <col min="5892" max="6144" width="9.140625" style="419"/>
    <col min="6145" max="6145" width="58.5703125" style="419" customWidth="1"/>
    <col min="6146" max="6146" width="18.42578125" style="419" customWidth="1"/>
    <col min="6147" max="6147" width="18" style="419" customWidth="1"/>
    <col min="6148" max="6400" width="9.140625" style="419"/>
    <col min="6401" max="6401" width="58.5703125" style="419" customWidth="1"/>
    <col min="6402" max="6402" width="18.42578125" style="419" customWidth="1"/>
    <col min="6403" max="6403" width="18" style="419" customWidth="1"/>
    <col min="6404" max="6656" width="9.140625" style="419"/>
    <col min="6657" max="6657" width="58.5703125" style="419" customWidth="1"/>
    <col min="6658" max="6658" width="18.42578125" style="419" customWidth="1"/>
    <col min="6659" max="6659" width="18" style="419" customWidth="1"/>
    <col min="6660" max="6912" width="9.140625" style="419"/>
    <col min="6913" max="6913" width="58.5703125" style="419" customWidth="1"/>
    <col min="6914" max="6914" width="18.42578125" style="419" customWidth="1"/>
    <col min="6915" max="6915" width="18" style="419" customWidth="1"/>
    <col min="6916" max="7168" width="9.140625" style="419"/>
    <col min="7169" max="7169" width="58.5703125" style="419" customWidth="1"/>
    <col min="7170" max="7170" width="18.42578125" style="419" customWidth="1"/>
    <col min="7171" max="7171" width="18" style="419" customWidth="1"/>
    <col min="7172" max="7424" width="9.140625" style="419"/>
    <col min="7425" max="7425" width="58.5703125" style="419" customWidth="1"/>
    <col min="7426" max="7426" width="18.42578125" style="419" customWidth="1"/>
    <col min="7427" max="7427" width="18" style="419" customWidth="1"/>
    <col min="7428" max="7680" width="9.140625" style="419"/>
    <col min="7681" max="7681" width="58.5703125" style="419" customWidth="1"/>
    <col min="7682" max="7682" width="18.42578125" style="419" customWidth="1"/>
    <col min="7683" max="7683" width="18" style="419" customWidth="1"/>
    <col min="7684" max="7936" width="9.140625" style="419"/>
    <col min="7937" max="7937" width="58.5703125" style="419" customWidth="1"/>
    <col min="7938" max="7938" width="18.42578125" style="419" customWidth="1"/>
    <col min="7939" max="7939" width="18" style="419" customWidth="1"/>
    <col min="7940" max="8192" width="9.140625" style="419"/>
    <col min="8193" max="8193" width="58.5703125" style="419" customWidth="1"/>
    <col min="8194" max="8194" width="18.42578125" style="419" customWidth="1"/>
    <col min="8195" max="8195" width="18" style="419" customWidth="1"/>
    <col min="8196" max="8448" width="9.140625" style="419"/>
    <col min="8449" max="8449" width="58.5703125" style="419" customWidth="1"/>
    <col min="8450" max="8450" width="18.42578125" style="419" customWidth="1"/>
    <col min="8451" max="8451" width="18" style="419" customWidth="1"/>
    <col min="8452" max="8704" width="9.140625" style="419"/>
    <col min="8705" max="8705" width="58.5703125" style="419" customWidth="1"/>
    <col min="8706" max="8706" width="18.42578125" style="419" customWidth="1"/>
    <col min="8707" max="8707" width="18" style="419" customWidth="1"/>
    <col min="8708" max="8960" width="9.140625" style="419"/>
    <col min="8961" max="8961" width="58.5703125" style="419" customWidth="1"/>
    <col min="8962" max="8962" width="18.42578125" style="419" customWidth="1"/>
    <col min="8963" max="8963" width="18" style="419" customWidth="1"/>
    <col min="8964" max="9216" width="9.140625" style="419"/>
    <col min="9217" max="9217" width="58.5703125" style="419" customWidth="1"/>
    <col min="9218" max="9218" width="18.42578125" style="419" customWidth="1"/>
    <col min="9219" max="9219" width="18" style="419" customWidth="1"/>
    <col min="9220" max="9472" width="9.140625" style="419"/>
    <col min="9473" max="9473" width="58.5703125" style="419" customWidth="1"/>
    <col min="9474" max="9474" width="18.42578125" style="419" customWidth="1"/>
    <col min="9475" max="9475" width="18" style="419" customWidth="1"/>
    <col min="9476" max="9728" width="9.140625" style="419"/>
    <col min="9729" max="9729" width="58.5703125" style="419" customWidth="1"/>
    <col min="9730" max="9730" width="18.42578125" style="419" customWidth="1"/>
    <col min="9731" max="9731" width="18" style="419" customWidth="1"/>
    <col min="9732" max="9984" width="9.140625" style="419"/>
    <col min="9985" max="9985" width="58.5703125" style="419" customWidth="1"/>
    <col min="9986" max="9986" width="18.42578125" style="419" customWidth="1"/>
    <col min="9987" max="9987" width="18" style="419" customWidth="1"/>
    <col min="9988" max="10240" width="9.140625" style="419"/>
    <col min="10241" max="10241" width="58.5703125" style="419" customWidth="1"/>
    <col min="10242" max="10242" width="18.42578125" style="419" customWidth="1"/>
    <col min="10243" max="10243" width="18" style="419" customWidth="1"/>
    <col min="10244" max="10496" width="9.140625" style="419"/>
    <col min="10497" max="10497" width="58.5703125" style="419" customWidth="1"/>
    <col min="10498" max="10498" width="18.42578125" style="419" customWidth="1"/>
    <col min="10499" max="10499" width="18" style="419" customWidth="1"/>
    <col min="10500" max="10752" width="9.140625" style="419"/>
    <col min="10753" max="10753" width="58.5703125" style="419" customWidth="1"/>
    <col min="10754" max="10754" width="18.42578125" style="419" customWidth="1"/>
    <col min="10755" max="10755" width="18" style="419" customWidth="1"/>
    <col min="10756" max="11008" width="9.140625" style="419"/>
    <col min="11009" max="11009" width="58.5703125" style="419" customWidth="1"/>
    <col min="11010" max="11010" width="18.42578125" style="419" customWidth="1"/>
    <col min="11011" max="11011" width="18" style="419" customWidth="1"/>
    <col min="11012" max="11264" width="9.140625" style="419"/>
    <col min="11265" max="11265" width="58.5703125" style="419" customWidth="1"/>
    <col min="11266" max="11266" width="18.42578125" style="419" customWidth="1"/>
    <col min="11267" max="11267" width="18" style="419" customWidth="1"/>
    <col min="11268" max="11520" width="9.140625" style="419"/>
    <col min="11521" max="11521" width="58.5703125" style="419" customWidth="1"/>
    <col min="11522" max="11522" width="18.42578125" style="419" customWidth="1"/>
    <col min="11523" max="11523" width="18" style="419" customWidth="1"/>
    <col min="11524" max="11776" width="9.140625" style="419"/>
    <col min="11777" max="11777" width="58.5703125" style="419" customWidth="1"/>
    <col min="11778" max="11778" width="18.42578125" style="419" customWidth="1"/>
    <col min="11779" max="11779" width="18" style="419" customWidth="1"/>
    <col min="11780" max="12032" width="9.140625" style="419"/>
    <col min="12033" max="12033" width="58.5703125" style="419" customWidth="1"/>
    <col min="12034" max="12034" width="18.42578125" style="419" customWidth="1"/>
    <col min="12035" max="12035" width="18" style="419" customWidth="1"/>
    <col min="12036" max="12288" width="9.140625" style="419"/>
    <col min="12289" max="12289" width="58.5703125" style="419" customWidth="1"/>
    <col min="12290" max="12290" width="18.42578125" style="419" customWidth="1"/>
    <col min="12291" max="12291" width="18" style="419" customWidth="1"/>
    <col min="12292" max="12544" width="9.140625" style="419"/>
    <col min="12545" max="12545" width="58.5703125" style="419" customWidth="1"/>
    <col min="12546" max="12546" width="18.42578125" style="419" customWidth="1"/>
    <col min="12547" max="12547" width="18" style="419" customWidth="1"/>
    <col min="12548" max="12800" width="9.140625" style="419"/>
    <col min="12801" max="12801" width="58.5703125" style="419" customWidth="1"/>
    <col min="12802" max="12802" width="18.42578125" style="419" customWidth="1"/>
    <col min="12803" max="12803" width="18" style="419" customWidth="1"/>
    <col min="12804" max="13056" width="9.140625" style="419"/>
    <col min="13057" max="13057" width="58.5703125" style="419" customWidth="1"/>
    <col min="13058" max="13058" width="18.42578125" style="419" customWidth="1"/>
    <col min="13059" max="13059" width="18" style="419" customWidth="1"/>
    <col min="13060" max="13312" width="9.140625" style="419"/>
    <col min="13313" max="13313" width="58.5703125" style="419" customWidth="1"/>
    <col min="13314" max="13314" width="18.42578125" style="419" customWidth="1"/>
    <col min="13315" max="13315" width="18" style="419" customWidth="1"/>
    <col min="13316" max="13568" width="9.140625" style="419"/>
    <col min="13569" max="13569" width="58.5703125" style="419" customWidth="1"/>
    <col min="13570" max="13570" width="18.42578125" style="419" customWidth="1"/>
    <col min="13571" max="13571" width="18" style="419" customWidth="1"/>
    <col min="13572" max="13824" width="9.140625" style="419"/>
    <col min="13825" max="13825" width="58.5703125" style="419" customWidth="1"/>
    <col min="13826" max="13826" width="18.42578125" style="419" customWidth="1"/>
    <col min="13827" max="13827" width="18" style="419" customWidth="1"/>
    <col min="13828" max="14080" width="9.140625" style="419"/>
    <col min="14081" max="14081" width="58.5703125" style="419" customWidth="1"/>
    <col min="14082" max="14082" width="18.42578125" style="419" customWidth="1"/>
    <col min="14083" max="14083" width="18" style="419" customWidth="1"/>
    <col min="14084" max="14336" width="9.140625" style="419"/>
    <col min="14337" max="14337" width="58.5703125" style="419" customWidth="1"/>
    <col min="14338" max="14338" width="18.42578125" style="419" customWidth="1"/>
    <col min="14339" max="14339" width="18" style="419" customWidth="1"/>
    <col min="14340" max="14592" width="9.140625" style="419"/>
    <col min="14593" max="14593" width="58.5703125" style="419" customWidth="1"/>
    <col min="14594" max="14594" width="18.42578125" style="419" customWidth="1"/>
    <col min="14595" max="14595" width="18" style="419" customWidth="1"/>
    <col min="14596" max="14848" width="9.140625" style="419"/>
    <col min="14849" max="14849" width="58.5703125" style="419" customWidth="1"/>
    <col min="14850" max="14850" width="18.42578125" style="419" customWidth="1"/>
    <col min="14851" max="14851" width="18" style="419" customWidth="1"/>
    <col min="14852" max="15104" width="9.140625" style="419"/>
    <col min="15105" max="15105" width="58.5703125" style="419" customWidth="1"/>
    <col min="15106" max="15106" width="18.42578125" style="419" customWidth="1"/>
    <col min="15107" max="15107" width="18" style="419" customWidth="1"/>
    <col min="15108" max="15360" width="9.140625" style="419"/>
    <col min="15361" max="15361" width="58.5703125" style="419" customWidth="1"/>
    <col min="15362" max="15362" width="18.42578125" style="419" customWidth="1"/>
    <col min="15363" max="15363" width="18" style="419" customWidth="1"/>
    <col min="15364" max="15616" width="9.140625" style="419"/>
    <col min="15617" max="15617" width="58.5703125" style="419" customWidth="1"/>
    <col min="15618" max="15618" width="18.42578125" style="419" customWidth="1"/>
    <col min="15619" max="15619" width="18" style="419" customWidth="1"/>
    <col min="15620" max="15872" width="9.140625" style="419"/>
    <col min="15873" max="15873" width="58.5703125" style="419" customWidth="1"/>
    <col min="15874" max="15874" width="18.42578125" style="419" customWidth="1"/>
    <col min="15875" max="15875" width="18" style="419" customWidth="1"/>
    <col min="15876" max="16128" width="9.140625" style="419"/>
    <col min="16129" max="16129" width="58.5703125" style="419" customWidth="1"/>
    <col min="16130" max="16130" width="18.42578125" style="419" customWidth="1"/>
    <col min="16131" max="16131" width="18" style="419" customWidth="1"/>
    <col min="16132" max="16384" width="9.140625" style="419"/>
  </cols>
  <sheetData>
    <row r="1" spans="1:3" ht="12.75" customHeight="1" x14ac:dyDescent="0.2">
      <c r="A1" s="497" t="s">
        <v>765</v>
      </c>
      <c r="B1" s="497"/>
      <c r="C1" s="497"/>
    </row>
    <row r="2" spans="1:3" ht="12.75" customHeight="1" x14ac:dyDescent="0.2">
      <c r="A2" s="497" t="s">
        <v>362</v>
      </c>
      <c r="B2" s="497"/>
      <c r="C2" s="497"/>
    </row>
    <row r="3" spans="1:3" ht="12.75" customHeight="1" x14ac:dyDescent="0.2">
      <c r="A3" s="497" t="s">
        <v>344</v>
      </c>
      <c r="B3" s="497"/>
      <c r="C3" s="497"/>
    </row>
    <row r="4" spans="1:3" x14ac:dyDescent="0.2">
      <c r="A4" s="420"/>
    </row>
    <row r="5" spans="1:3" ht="39.75" customHeight="1" x14ac:dyDescent="0.3">
      <c r="A5" s="498" t="s">
        <v>766</v>
      </c>
      <c r="B5" s="498"/>
      <c r="C5" s="498"/>
    </row>
    <row r="6" spans="1:3" ht="18.75" customHeight="1" x14ac:dyDescent="0.3">
      <c r="A6" s="422"/>
      <c r="B6" s="435"/>
    </row>
    <row r="7" spans="1:3" x14ac:dyDescent="0.2">
      <c r="A7" s="503" t="s">
        <v>756</v>
      </c>
      <c r="B7" s="505" t="s">
        <v>767</v>
      </c>
      <c r="C7" s="505" t="s">
        <v>768</v>
      </c>
    </row>
    <row r="8" spans="1:3" ht="48" customHeight="1" x14ac:dyDescent="0.2">
      <c r="A8" s="504"/>
      <c r="B8" s="506"/>
      <c r="C8" s="506"/>
    </row>
    <row r="9" spans="1:3" ht="14.25" x14ac:dyDescent="0.2">
      <c r="A9" s="495" t="s">
        <v>758</v>
      </c>
      <c r="B9" s="502"/>
      <c r="C9" s="430"/>
    </row>
    <row r="10" spans="1:3" ht="15" customHeight="1" x14ac:dyDescent="0.2">
      <c r="A10" s="424" t="s">
        <v>759</v>
      </c>
      <c r="B10" s="425">
        <f>B11+B12</f>
        <v>0</v>
      </c>
      <c r="C10" s="425">
        <f>C11+C12</f>
        <v>15520</v>
      </c>
    </row>
    <row r="11" spans="1:3" ht="15" customHeight="1" x14ac:dyDescent="0.25">
      <c r="A11" s="426" t="s">
        <v>760</v>
      </c>
      <c r="B11" s="427">
        <v>0</v>
      </c>
      <c r="C11" s="428">
        <v>0</v>
      </c>
    </row>
    <row r="12" spans="1:3" ht="30" x14ac:dyDescent="0.25">
      <c r="A12" s="426" t="s">
        <v>761</v>
      </c>
      <c r="B12" s="427">
        <v>0</v>
      </c>
      <c r="C12" s="428">
        <v>15520</v>
      </c>
    </row>
    <row r="13" spans="1:3" ht="28.5" x14ac:dyDescent="0.2">
      <c r="A13" s="424" t="s">
        <v>762</v>
      </c>
      <c r="B13" s="425">
        <f>B14+B15</f>
        <v>1500</v>
      </c>
      <c r="C13" s="425">
        <f>C14+C15</f>
        <v>17520</v>
      </c>
    </row>
    <row r="14" spans="1:3" ht="45" x14ac:dyDescent="0.25">
      <c r="A14" s="426" t="s">
        <v>763</v>
      </c>
      <c r="B14" s="428">
        <v>0</v>
      </c>
      <c r="C14" s="428">
        <v>0</v>
      </c>
    </row>
    <row r="15" spans="1:3" ht="30" x14ac:dyDescent="0.25">
      <c r="A15" s="426" t="s">
        <v>764</v>
      </c>
      <c r="B15" s="428">
        <v>1500</v>
      </c>
      <c r="C15" s="428">
        <v>17520</v>
      </c>
    </row>
  </sheetData>
  <mergeCells count="8">
    <mergeCell ref="A9:B9"/>
    <mergeCell ref="A1:C1"/>
    <mergeCell ref="A2:C2"/>
    <mergeCell ref="A3:C3"/>
    <mergeCell ref="A5:C5"/>
    <mergeCell ref="A7:A8"/>
    <mergeCell ref="B7:B8"/>
    <mergeCell ref="C7:C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E25" sqref="E25"/>
    </sheetView>
  </sheetViews>
  <sheetFormatPr defaultRowHeight="12.75" x14ac:dyDescent="0.2"/>
  <cols>
    <col min="1" max="1" width="28" style="431" customWidth="1"/>
    <col min="2" max="2" width="18.7109375" style="433" customWidth="1"/>
    <col min="3" max="3" width="19.28515625" style="431" customWidth="1"/>
    <col min="4" max="4" width="14.28515625" style="431" customWidth="1"/>
    <col min="5" max="5" width="16" style="431" customWidth="1"/>
    <col min="6" max="256" width="9.140625" style="431"/>
    <col min="257" max="257" width="28" style="431" customWidth="1"/>
    <col min="258" max="258" width="18.7109375" style="431" customWidth="1"/>
    <col min="259" max="259" width="19.28515625" style="431" customWidth="1"/>
    <col min="260" max="260" width="14.28515625" style="431" customWidth="1"/>
    <col min="261" max="261" width="16" style="431" customWidth="1"/>
    <col min="262" max="512" width="9.140625" style="431"/>
    <col min="513" max="513" width="28" style="431" customWidth="1"/>
    <col min="514" max="514" width="18.7109375" style="431" customWidth="1"/>
    <col min="515" max="515" width="19.28515625" style="431" customWidth="1"/>
    <col min="516" max="516" width="14.28515625" style="431" customWidth="1"/>
    <col min="517" max="517" width="16" style="431" customWidth="1"/>
    <col min="518" max="768" width="9.140625" style="431"/>
    <col min="769" max="769" width="28" style="431" customWidth="1"/>
    <col min="770" max="770" width="18.7109375" style="431" customWidth="1"/>
    <col min="771" max="771" width="19.28515625" style="431" customWidth="1"/>
    <col min="772" max="772" width="14.28515625" style="431" customWidth="1"/>
    <col min="773" max="773" width="16" style="431" customWidth="1"/>
    <col min="774" max="1024" width="9.140625" style="431"/>
    <col min="1025" max="1025" width="28" style="431" customWidth="1"/>
    <col min="1026" max="1026" width="18.7109375" style="431" customWidth="1"/>
    <col min="1027" max="1027" width="19.28515625" style="431" customWidth="1"/>
    <col min="1028" max="1028" width="14.28515625" style="431" customWidth="1"/>
    <col min="1029" max="1029" width="16" style="431" customWidth="1"/>
    <col min="1030" max="1280" width="9.140625" style="431"/>
    <col min="1281" max="1281" width="28" style="431" customWidth="1"/>
    <col min="1282" max="1282" width="18.7109375" style="431" customWidth="1"/>
    <col min="1283" max="1283" width="19.28515625" style="431" customWidth="1"/>
    <col min="1284" max="1284" width="14.28515625" style="431" customWidth="1"/>
    <col min="1285" max="1285" width="16" style="431" customWidth="1"/>
    <col min="1286" max="1536" width="9.140625" style="431"/>
    <col min="1537" max="1537" width="28" style="431" customWidth="1"/>
    <col min="1538" max="1538" width="18.7109375" style="431" customWidth="1"/>
    <col min="1539" max="1539" width="19.28515625" style="431" customWidth="1"/>
    <col min="1540" max="1540" width="14.28515625" style="431" customWidth="1"/>
    <col min="1541" max="1541" width="16" style="431" customWidth="1"/>
    <col min="1542" max="1792" width="9.140625" style="431"/>
    <col min="1793" max="1793" width="28" style="431" customWidth="1"/>
    <col min="1794" max="1794" width="18.7109375" style="431" customWidth="1"/>
    <col min="1795" max="1795" width="19.28515625" style="431" customWidth="1"/>
    <col min="1796" max="1796" width="14.28515625" style="431" customWidth="1"/>
    <col min="1797" max="1797" width="16" style="431" customWidth="1"/>
    <col min="1798" max="2048" width="9.140625" style="431"/>
    <col min="2049" max="2049" width="28" style="431" customWidth="1"/>
    <col min="2050" max="2050" width="18.7109375" style="431" customWidth="1"/>
    <col min="2051" max="2051" width="19.28515625" style="431" customWidth="1"/>
    <col min="2052" max="2052" width="14.28515625" style="431" customWidth="1"/>
    <col min="2053" max="2053" width="16" style="431" customWidth="1"/>
    <col min="2054" max="2304" width="9.140625" style="431"/>
    <col min="2305" max="2305" width="28" style="431" customWidth="1"/>
    <col min="2306" max="2306" width="18.7109375" style="431" customWidth="1"/>
    <col min="2307" max="2307" width="19.28515625" style="431" customWidth="1"/>
    <col min="2308" max="2308" width="14.28515625" style="431" customWidth="1"/>
    <col min="2309" max="2309" width="16" style="431" customWidth="1"/>
    <col min="2310" max="2560" width="9.140625" style="431"/>
    <col min="2561" max="2561" width="28" style="431" customWidth="1"/>
    <col min="2562" max="2562" width="18.7109375" style="431" customWidth="1"/>
    <col min="2563" max="2563" width="19.28515625" style="431" customWidth="1"/>
    <col min="2564" max="2564" width="14.28515625" style="431" customWidth="1"/>
    <col min="2565" max="2565" width="16" style="431" customWidth="1"/>
    <col min="2566" max="2816" width="9.140625" style="431"/>
    <col min="2817" max="2817" width="28" style="431" customWidth="1"/>
    <col min="2818" max="2818" width="18.7109375" style="431" customWidth="1"/>
    <col min="2819" max="2819" width="19.28515625" style="431" customWidth="1"/>
    <col min="2820" max="2820" width="14.28515625" style="431" customWidth="1"/>
    <col min="2821" max="2821" width="16" style="431" customWidth="1"/>
    <col min="2822" max="3072" width="9.140625" style="431"/>
    <col min="3073" max="3073" width="28" style="431" customWidth="1"/>
    <col min="3074" max="3074" width="18.7109375" style="431" customWidth="1"/>
    <col min="3075" max="3075" width="19.28515625" style="431" customWidth="1"/>
    <col min="3076" max="3076" width="14.28515625" style="431" customWidth="1"/>
    <col min="3077" max="3077" width="16" style="431" customWidth="1"/>
    <col min="3078" max="3328" width="9.140625" style="431"/>
    <col min="3329" max="3329" width="28" style="431" customWidth="1"/>
    <col min="3330" max="3330" width="18.7109375" style="431" customWidth="1"/>
    <col min="3331" max="3331" width="19.28515625" style="431" customWidth="1"/>
    <col min="3332" max="3332" width="14.28515625" style="431" customWidth="1"/>
    <col min="3333" max="3333" width="16" style="431" customWidth="1"/>
    <col min="3334" max="3584" width="9.140625" style="431"/>
    <col min="3585" max="3585" width="28" style="431" customWidth="1"/>
    <col min="3586" max="3586" width="18.7109375" style="431" customWidth="1"/>
    <col min="3587" max="3587" width="19.28515625" style="431" customWidth="1"/>
    <col min="3588" max="3588" width="14.28515625" style="431" customWidth="1"/>
    <col min="3589" max="3589" width="16" style="431" customWidth="1"/>
    <col min="3590" max="3840" width="9.140625" style="431"/>
    <col min="3841" max="3841" width="28" style="431" customWidth="1"/>
    <col min="3842" max="3842" width="18.7109375" style="431" customWidth="1"/>
    <col min="3843" max="3843" width="19.28515625" style="431" customWidth="1"/>
    <col min="3844" max="3844" width="14.28515625" style="431" customWidth="1"/>
    <col min="3845" max="3845" width="16" style="431" customWidth="1"/>
    <col min="3846" max="4096" width="9.140625" style="431"/>
    <col min="4097" max="4097" width="28" style="431" customWidth="1"/>
    <col min="4098" max="4098" width="18.7109375" style="431" customWidth="1"/>
    <col min="4099" max="4099" width="19.28515625" style="431" customWidth="1"/>
    <col min="4100" max="4100" width="14.28515625" style="431" customWidth="1"/>
    <col min="4101" max="4101" width="16" style="431" customWidth="1"/>
    <col min="4102" max="4352" width="9.140625" style="431"/>
    <col min="4353" max="4353" width="28" style="431" customWidth="1"/>
    <col min="4354" max="4354" width="18.7109375" style="431" customWidth="1"/>
    <col min="4355" max="4355" width="19.28515625" style="431" customWidth="1"/>
    <col min="4356" max="4356" width="14.28515625" style="431" customWidth="1"/>
    <col min="4357" max="4357" width="16" style="431" customWidth="1"/>
    <col min="4358" max="4608" width="9.140625" style="431"/>
    <col min="4609" max="4609" width="28" style="431" customWidth="1"/>
    <col min="4610" max="4610" width="18.7109375" style="431" customWidth="1"/>
    <col min="4611" max="4611" width="19.28515625" style="431" customWidth="1"/>
    <col min="4612" max="4612" width="14.28515625" style="431" customWidth="1"/>
    <col min="4613" max="4613" width="16" style="431" customWidth="1"/>
    <col min="4614" max="4864" width="9.140625" style="431"/>
    <col min="4865" max="4865" width="28" style="431" customWidth="1"/>
    <col min="4866" max="4866" width="18.7109375" style="431" customWidth="1"/>
    <col min="4867" max="4867" width="19.28515625" style="431" customWidth="1"/>
    <col min="4868" max="4868" width="14.28515625" style="431" customWidth="1"/>
    <col min="4869" max="4869" width="16" style="431" customWidth="1"/>
    <col min="4870" max="5120" width="9.140625" style="431"/>
    <col min="5121" max="5121" width="28" style="431" customWidth="1"/>
    <col min="5122" max="5122" width="18.7109375" style="431" customWidth="1"/>
    <col min="5123" max="5123" width="19.28515625" style="431" customWidth="1"/>
    <col min="5124" max="5124" width="14.28515625" style="431" customWidth="1"/>
    <col min="5125" max="5125" width="16" style="431" customWidth="1"/>
    <col min="5126" max="5376" width="9.140625" style="431"/>
    <col min="5377" max="5377" width="28" style="431" customWidth="1"/>
    <col min="5378" max="5378" width="18.7109375" style="431" customWidth="1"/>
    <col min="5379" max="5379" width="19.28515625" style="431" customWidth="1"/>
    <col min="5380" max="5380" width="14.28515625" style="431" customWidth="1"/>
    <col min="5381" max="5381" width="16" style="431" customWidth="1"/>
    <col min="5382" max="5632" width="9.140625" style="431"/>
    <col min="5633" max="5633" width="28" style="431" customWidth="1"/>
    <col min="5634" max="5634" width="18.7109375" style="431" customWidth="1"/>
    <col min="5635" max="5635" width="19.28515625" style="431" customWidth="1"/>
    <col min="5636" max="5636" width="14.28515625" style="431" customWidth="1"/>
    <col min="5637" max="5637" width="16" style="431" customWidth="1"/>
    <col min="5638" max="5888" width="9.140625" style="431"/>
    <col min="5889" max="5889" width="28" style="431" customWidth="1"/>
    <col min="5890" max="5890" width="18.7109375" style="431" customWidth="1"/>
    <col min="5891" max="5891" width="19.28515625" style="431" customWidth="1"/>
    <col min="5892" max="5892" width="14.28515625" style="431" customWidth="1"/>
    <col min="5893" max="5893" width="16" style="431" customWidth="1"/>
    <col min="5894" max="6144" width="9.140625" style="431"/>
    <col min="6145" max="6145" width="28" style="431" customWidth="1"/>
    <col min="6146" max="6146" width="18.7109375" style="431" customWidth="1"/>
    <col min="6147" max="6147" width="19.28515625" style="431" customWidth="1"/>
    <col min="6148" max="6148" width="14.28515625" style="431" customWidth="1"/>
    <col min="6149" max="6149" width="16" style="431" customWidth="1"/>
    <col min="6150" max="6400" width="9.140625" style="431"/>
    <col min="6401" max="6401" width="28" style="431" customWidth="1"/>
    <col min="6402" max="6402" width="18.7109375" style="431" customWidth="1"/>
    <col min="6403" max="6403" width="19.28515625" style="431" customWidth="1"/>
    <col min="6404" max="6404" width="14.28515625" style="431" customWidth="1"/>
    <col min="6405" max="6405" width="16" style="431" customWidth="1"/>
    <col min="6406" max="6656" width="9.140625" style="431"/>
    <col min="6657" max="6657" width="28" style="431" customWidth="1"/>
    <col min="6658" max="6658" width="18.7109375" style="431" customWidth="1"/>
    <col min="6659" max="6659" width="19.28515625" style="431" customWidth="1"/>
    <col min="6660" max="6660" width="14.28515625" style="431" customWidth="1"/>
    <col min="6661" max="6661" width="16" style="431" customWidth="1"/>
    <col min="6662" max="6912" width="9.140625" style="431"/>
    <col min="6913" max="6913" width="28" style="431" customWidth="1"/>
    <col min="6914" max="6914" width="18.7109375" style="431" customWidth="1"/>
    <col min="6915" max="6915" width="19.28515625" style="431" customWidth="1"/>
    <col min="6916" max="6916" width="14.28515625" style="431" customWidth="1"/>
    <col min="6917" max="6917" width="16" style="431" customWidth="1"/>
    <col min="6918" max="7168" width="9.140625" style="431"/>
    <col min="7169" max="7169" width="28" style="431" customWidth="1"/>
    <col min="7170" max="7170" width="18.7109375" style="431" customWidth="1"/>
    <col min="7171" max="7171" width="19.28515625" style="431" customWidth="1"/>
    <col min="7172" max="7172" width="14.28515625" style="431" customWidth="1"/>
    <col min="7173" max="7173" width="16" style="431" customWidth="1"/>
    <col min="7174" max="7424" width="9.140625" style="431"/>
    <col min="7425" max="7425" width="28" style="431" customWidth="1"/>
    <col min="7426" max="7426" width="18.7109375" style="431" customWidth="1"/>
    <col min="7427" max="7427" width="19.28515625" style="431" customWidth="1"/>
    <col min="7428" max="7428" width="14.28515625" style="431" customWidth="1"/>
    <col min="7429" max="7429" width="16" style="431" customWidth="1"/>
    <col min="7430" max="7680" width="9.140625" style="431"/>
    <col min="7681" max="7681" width="28" style="431" customWidth="1"/>
    <col min="7682" max="7682" width="18.7109375" style="431" customWidth="1"/>
    <col min="7683" max="7683" width="19.28515625" style="431" customWidth="1"/>
    <col min="7684" max="7684" width="14.28515625" style="431" customWidth="1"/>
    <col min="7685" max="7685" width="16" style="431" customWidth="1"/>
    <col min="7686" max="7936" width="9.140625" style="431"/>
    <col min="7937" max="7937" width="28" style="431" customWidth="1"/>
    <col min="7938" max="7938" width="18.7109375" style="431" customWidth="1"/>
    <col min="7939" max="7939" width="19.28515625" style="431" customWidth="1"/>
    <col min="7940" max="7940" width="14.28515625" style="431" customWidth="1"/>
    <col min="7941" max="7941" width="16" style="431" customWidth="1"/>
    <col min="7942" max="8192" width="9.140625" style="431"/>
    <col min="8193" max="8193" width="28" style="431" customWidth="1"/>
    <col min="8194" max="8194" width="18.7109375" style="431" customWidth="1"/>
    <col min="8195" max="8195" width="19.28515625" style="431" customWidth="1"/>
    <col min="8196" max="8196" width="14.28515625" style="431" customWidth="1"/>
    <col min="8197" max="8197" width="16" style="431" customWidth="1"/>
    <col min="8198" max="8448" width="9.140625" style="431"/>
    <col min="8449" max="8449" width="28" style="431" customWidth="1"/>
    <col min="8450" max="8450" width="18.7109375" style="431" customWidth="1"/>
    <col min="8451" max="8451" width="19.28515625" style="431" customWidth="1"/>
    <col min="8452" max="8452" width="14.28515625" style="431" customWidth="1"/>
    <col min="8453" max="8453" width="16" style="431" customWidth="1"/>
    <col min="8454" max="8704" width="9.140625" style="431"/>
    <col min="8705" max="8705" width="28" style="431" customWidth="1"/>
    <col min="8706" max="8706" width="18.7109375" style="431" customWidth="1"/>
    <col min="8707" max="8707" width="19.28515625" style="431" customWidth="1"/>
    <col min="8708" max="8708" width="14.28515625" style="431" customWidth="1"/>
    <col min="8709" max="8709" width="16" style="431" customWidth="1"/>
    <col min="8710" max="8960" width="9.140625" style="431"/>
    <col min="8961" max="8961" width="28" style="431" customWidth="1"/>
    <col min="8962" max="8962" width="18.7109375" style="431" customWidth="1"/>
    <col min="8963" max="8963" width="19.28515625" style="431" customWidth="1"/>
    <col min="8964" max="8964" width="14.28515625" style="431" customWidth="1"/>
    <col min="8965" max="8965" width="16" style="431" customWidth="1"/>
    <col min="8966" max="9216" width="9.140625" style="431"/>
    <col min="9217" max="9217" width="28" style="431" customWidth="1"/>
    <col min="9218" max="9218" width="18.7109375" style="431" customWidth="1"/>
    <col min="9219" max="9219" width="19.28515625" style="431" customWidth="1"/>
    <col min="9220" max="9220" width="14.28515625" style="431" customWidth="1"/>
    <col min="9221" max="9221" width="16" style="431" customWidth="1"/>
    <col min="9222" max="9472" width="9.140625" style="431"/>
    <col min="9473" max="9473" width="28" style="431" customWidth="1"/>
    <col min="9474" max="9474" width="18.7109375" style="431" customWidth="1"/>
    <col min="9475" max="9475" width="19.28515625" style="431" customWidth="1"/>
    <col min="9476" max="9476" width="14.28515625" style="431" customWidth="1"/>
    <col min="9477" max="9477" width="16" style="431" customWidth="1"/>
    <col min="9478" max="9728" width="9.140625" style="431"/>
    <col min="9729" max="9729" width="28" style="431" customWidth="1"/>
    <col min="9730" max="9730" width="18.7109375" style="431" customWidth="1"/>
    <col min="9731" max="9731" width="19.28515625" style="431" customWidth="1"/>
    <col min="9732" max="9732" width="14.28515625" style="431" customWidth="1"/>
    <col min="9733" max="9733" width="16" style="431" customWidth="1"/>
    <col min="9734" max="9984" width="9.140625" style="431"/>
    <col min="9985" max="9985" width="28" style="431" customWidth="1"/>
    <col min="9986" max="9986" width="18.7109375" style="431" customWidth="1"/>
    <col min="9987" max="9987" width="19.28515625" style="431" customWidth="1"/>
    <col min="9988" max="9988" width="14.28515625" style="431" customWidth="1"/>
    <col min="9989" max="9989" width="16" style="431" customWidth="1"/>
    <col min="9990" max="10240" width="9.140625" style="431"/>
    <col min="10241" max="10241" width="28" style="431" customWidth="1"/>
    <col min="10242" max="10242" width="18.7109375" style="431" customWidth="1"/>
    <col min="10243" max="10243" width="19.28515625" style="431" customWidth="1"/>
    <col min="10244" max="10244" width="14.28515625" style="431" customWidth="1"/>
    <col min="10245" max="10245" width="16" style="431" customWidth="1"/>
    <col min="10246" max="10496" width="9.140625" style="431"/>
    <col min="10497" max="10497" width="28" style="431" customWidth="1"/>
    <col min="10498" max="10498" width="18.7109375" style="431" customWidth="1"/>
    <col min="10499" max="10499" width="19.28515625" style="431" customWidth="1"/>
    <col min="10500" max="10500" width="14.28515625" style="431" customWidth="1"/>
    <col min="10501" max="10501" width="16" style="431" customWidth="1"/>
    <col min="10502" max="10752" width="9.140625" style="431"/>
    <col min="10753" max="10753" width="28" style="431" customWidth="1"/>
    <col min="10754" max="10754" width="18.7109375" style="431" customWidth="1"/>
    <col min="10755" max="10755" width="19.28515625" style="431" customWidth="1"/>
    <col min="10756" max="10756" width="14.28515625" style="431" customWidth="1"/>
    <col min="10757" max="10757" width="16" style="431" customWidth="1"/>
    <col min="10758" max="11008" width="9.140625" style="431"/>
    <col min="11009" max="11009" width="28" style="431" customWidth="1"/>
    <col min="11010" max="11010" width="18.7109375" style="431" customWidth="1"/>
    <col min="11011" max="11011" width="19.28515625" style="431" customWidth="1"/>
    <col min="11012" max="11012" width="14.28515625" style="431" customWidth="1"/>
    <col min="11013" max="11013" width="16" style="431" customWidth="1"/>
    <col min="11014" max="11264" width="9.140625" style="431"/>
    <col min="11265" max="11265" width="28" style="431" customWidth="1"/>
    <col min="11266" max="11266" width="18.7109375" style="431" customWidth="1"/>
    <col min="11267" max="11267" width="19.28515625" style="431" customWidth="1"/>
    <col min="11268" max="11268" width="14.28515625" style="431" customWidth="1"/>
    <col min="11269" max="11269" width="16" style="431" customWidth="1"/>
    <col min="11270" max="11520" width="9.140625" style="431"/>
    <col min="11521" max="11521" width="28" style="431" customWidth="1"/>
    <col min="11522" max="11522" width="18.7109375" style="431" customWidth="1"/>
    <col min="11523" max="11523" width="19.28515625" style="431" customWidth="1"/>
    <col min="11524" max="11524" width="14.28515625" style="431" customWidth="1"/>
    <col min="11525" max="11525" width="16" style="431" customWidth="1"/>
    <col min="11526" max="11776" width="9.140625" style="431"/>
    <col min="11777" max="11777" width="28" style="431" customWidth="1"/>
    <col min="11778" max="11778" width="18.7109375" style="431" customWidth="1"/>
    <col min="11779" max="11779" width="19.28515625" style="431" customWidth="1"/>
    <col min="11780" max="11780" width="14.28515625" style="431" customWidth="1"/>
    <col min="11781" max="11781" width="16" style="431" customWidth="1"/>
    <col min="11782" max="12032" width="9.140625" style="431"/>
    <col min="12033" max="12033" width="28" style="431" customWidth="1"/>
    <col min="12034" max="12034" width="18.7109375" style="431" customWidth="1"/>
    <col min="12035" max="12035" width="19.28515625" style="431" customWidth="1"/>
    <col min="12036" max="12036" width="14.28515625" style="431" customWidth="1"/>
    <col min="12037" max="12037" width="16" style="431" customWidth="1"/>
    <col min="12038" max="12288" width="9.140625" style="431"/>
    <col min="12289" max="12289" width="28" style="431" customWidth="1"/>
    <col min="12290" max="12290" width="18.7109375" style="431" customWidth="1"/>
    <col min="12291" max="12291" width="19.28515625" style="431" customWidth="1"/>
    <col min="12292" max="12292" width="14.28515625" style="431" customWidth="1"/>
    <col min="12293" max="12293" width="16" style="431" customWidth="1"/>
    <col min="12294" max="12544" width="9.140625" style="431"/>
    <col min="12545" max="12545" width="28" style="431" customWidth="1"/>
    <col min="12546" max="12546" width="18.7109375" style="431" customWidth="1"/>
    <col min="12547" max="12547" width="19.28515625" style="431" customWidth="1"/>
    <col min="12548" max="12548" width="14.28515625" style="431" customWidth="1"/>
    <col min="12549" max="12549" width="16" style="431" customWidth="1"/>
    <col min="12550" max="12800" width="9.140625" style="431"/>
    <col min="12801" max="12801" width="28" style="431" customWidth="1"/>
    <col min="12802" max="12802" width="18.7109375" style="431" customWidth="1"/>
    <col min="12803" max="12803" width="19.28515625" style="431" customWidth="1"/>
    <col min="12804" max="12804" width="14.28515625" style="431" customWidth="1"/>
    <col min="12805" max="12805" width="16" style="431" customWidth="1"/>
    <col min="12806" max="13056" width="9.140625" style="431"/>
    <col min="13057" max="13057" width="28" style="431" customWidth="1"/>
    <col min="13058" max="13058" width="18.7109375" style="431" customWidth="1"/>
    <col min="13059" max="13059" width="19.28515625" style="431" customWidth="1"/>
    <col min="13060" max="13060" width="14.28515625" style="431" customWidth="1"/>
    <col min="13061" max="13061" width="16" style="431" customWidth="1"/>
    <col min="13062" max="13312" width="9.140625" style="431"/>
    <col min="13313" max="13313" width="28" style="431" customWidth="1"/>
    <col min="13314" max="13314" width="18.7109375" style="431" customWidth="1"/>
    <col min="13315" max="13315" width="19.28515625" style="431" customWidth="1"/>
    <col min="13316" max="13316" width="14.28515625" style="431" customWidth="1"/>
    <col min="13317" max="13317" width="16" style="431" customWidth="1"/>
    <col min="13318" max="13568" width="9.140625" style="431"/>
    <col min="13569" max="13569" width="28" style="431" customWidth="1"/>
    <col min="13570" max="13570" width="18.7109375" style="431" customWidth="1"/>
    <col min="13571" max="13571" width="19.28515625" style="431" customWidth="1"/>
    <col min="13572" max="13572" width="14.28515625" style="431" customWidth="1"/>
    <col min="13573" max="13573" width="16" style="431" customWidth="1"/>
    <col min="13574" max="13824" width="9.140625" style="431"/>
    <col min="13825" max="13825" width="28" style="431" customWidth="1"/>
    <col min="13826" max="13826" width="18.7109375" style="431" customWidth="1"/>
    <col min="13827" max="13827" width="19.28515625" style="431" customWidth="1"/>
    <col min="13828" max="13828" width="14.28515625" style="431" customWidth="1"/>
    <col min="13829" max="13829" width="16" style="431" customWidth="1"/>
    <col min="13830" max="14080" width="9.140625" style="431"/>
    <col min="14081" max="14081" width="28" style="431" customWidth="1"/>
    <col min="14082" max="14082" width="18.7109375" style="431" customWidth="1"/>
    <col min="14083" max="14083" width="19.28515625" style="431" customWidth="1"/>
    <col min="14084" max="14084" width="14.28515625" style="431" customWidth="1"/>
    <col min="14085" max="14085" width="16" style="431" customWidth="1"/>
    <col min="14086" max="14336" width="9.140625" style="431"/>
    <col min="14337" max="14337" width="28" style="431" customWidth="1"/>
    <col min="14338" max="14338" width="18.7109375" style="431" customWidth="1"/>
    <col min="14339" max="14339" width="19.28515625" style="431" customWidth="1"/>
    <col min="14340" max="14340" width="14.28515625" style="431" customWidth="1"/>
    <col min="14341" max="14341" width="16" style="431" customWidth="1"/>
    <col min="14342" max="14592" width="9.140625" style="431"/>
    <col min="14593" max="14593" width="28" style="431" customWidth="1"/>
    <col min="14594" max="14594" width="18.7109375" style="431" customWidth="1"/>
    <col min="14595" max="14595" width="19.28515625" style="431" customWidth="1"/>
    <col min="14596" max="14596" width="14.28515625" style="431" customWidth="1"/>
    <col min="14597" max="14597" width="16" style="431" customWidth="1"/>
    <col min="14598" max="14848" width="9.140625" style="431"/>
    <col min="14849" max="14849" width="28" style="431" customWidth="1"/>
    <col min="14850" max="14850" width="18.7109375" style="431" customWidth="1"/>
    <col min="14851" max="14851" width="19.28515625" style="431" customWidth="1"/>
    <col min="14852" max="14852" width="14.28515625" style="431" customWidth="1"/>
    <col min="14853" max="14853" width="16" style="431" customWidth="1"/>
    <col min="14854" max="15104" width="9.140625" style="431"/>
    <col min="15105" max="15105" width="28" style="431" customWidth="1"/>
    <col min="15106" max="15106" width="18.7109375" style="431" customWidth="1"/>
    <col min="15107" max="15107" width="19.28515625" style="431" customWidth="1"/>
    <col min="15108" max="15108" width="14.28515625" style="431" customWidth="1"/>
    <col min="15109" max="15109" width="16" style="431" customWidth="1"/>
    <col min="15110" max="15360" width="9.140625" style="431"/>
    <col min="15361" max="15361" width="28" style="431" customWidth="1"/>
    <col min="15362" max="15362" width="18.7109375" style="431" customWidth="1"/>
    <col min="15363" max="15363" width="19.28515625" style="431" customWidth="1"/>
    <col min="15364" max="15364" width="14.28515625" style="431" customWidth="1"/>
    <col min="15365" max="15365" width="16" style="431" customWidth="1"/>
    <col min="15366" max="15616" width="9.140625" style="431"/>
    <col min="15617" max="15617" width="28" style="431" customWidth="1"/>
    <col min="15618" max="15618" width="18.7109375" style="431" customWidth="1"/>
    <col min="15619" max="15619" width="19.28515625" style="431" customWidth="1"/>
    <col min="15620" max="15620" width="14.28515625" style="431" customWidth="1"/>
    <col min="15621" max="15621" width="16" style="431" customWidth="1"/>
    <col min="15622" max="15872" width="9.140625" style="431"/>
    <col min="15873" max="15873" width="28" style="431" customWidth="1"/>
    <col min="15874" max="15874" width="18.7109375" style="431" customWidth="1"/>
    <col min="15875" max="15875" width="19.28515625" style="431" customWidth="1"/>
    <col min="15876" max="15876" width="14.28515625" style="431" customWidth="1"/>
    <col min="15877" max="15877" width="16" style="431" customWidth="1"/>
    <col min="15878" max="16128" width="9.140625" style="431"/>
    <col min="16129" max="16129" width="28" style="431" customWidth="1"/>
    <col min="16130" max="16130" width="18.7109375" style="431" customWidth="1"/>
    <col min="16131" max="16131" width="19.28515625" style="431" customWidth="1"/>
    <col min="16132" max="16132" width="14.28515625" style="431" customWidth="1"/>
    <col min="16133" max="16133" width="16" style="431" customWidth="1"/>
    <col min="16134" max="16384" width="9.140625" style="431"/>
  </cols>
  <sheetData>
    <row r="1" spans="1:9" ht="12.75" customHeight="1" x14ac:dyDescent="0.2">
      <c r="A1" s="512" t="s">
        <v>769</v>
      </c>
      <c r="B1" s="512"/>
      <c r="C1" s="513"/>
      <c r="D1" s="513"/>
      <c r="E1" s="513"/>
    </row>
    <row r="2" spans="1:9" ht="12.75" customHeight="1" x14ac:dyDescent="0.2">
      <c r="A2" s="514" t="s">
        <v>362</v>
      </c>
      <c r="B2" s="514"/>
      <c r="C2" s="515"/>
      <c r="D2" s="515"/>
      <c r="E2" s="515"/>
    </row>
    <row r="3" spans="1:9" ht="12.75" customHeight="1" x14ac:dyDescent="0.2">
      <c r="A3" s="514" t="s">
        <v>344</v>
      </c>
      <c r="B3" s="514"/>
      <c r="C3" s="515"/>
      <c r="D3" s="515"/>
      <c r="E3" s="515"/>
    </row>
    <row r="4" spans="1:9" x14ac:dyDescent="0.2">
      <c r="A4" s="432"/>
    </row>
    <row r="5" spans="1:9" ht="37.5" customHeight="1" x14ac:dyDescent="0.3">
      <c r="A5" s="516" t="s">
        <v>770</v>
      </c>
      <c r="B5" s="516"/>
      <c r="C5" s="517"/>
      <c r="D5" s="517"/>
      <c r="E5" s="517"/>
      <c r="H5" s="511"/>
      <c r="I5" s="511"/>
    </row>
    <row r="6" spans="1:9" ht="32.25" customHeight="1" x14ac:dyDescent="0.25">
      <c r="A6" s="507" t="s">
        <v>777</v>
      </c>
      <c r="B6" s="508"/>
      <c r="C6" s="508"/>
      <c r="D6" s="508"/>
      <c r="E6" s="508"/>
      <c r="H6" s="511"/>
      <c r="I6" s="511"/>
    </row>
    <row r="7" spans="1:9" ht="29.25" customHeight="1" x14ac:dyDescent="0.25">
      <c r="A7" s="507" t="s">
        <v>778</v>
      </c>
      <c r="B7" s="508"/>
      <c r="C7" s="508"/>
      <c r="D7" s="508"/>
      <c r="E7" s="508"/>
    </row>
    <row r="9" spans="1:9" ht="12.75" customHeight="1" x14ac:dyDescent="0.2">
      <c r="A9" s="509" t="s">
        <v>771</v>
      </c>
      <c r="B9" s="510"/>
      <c r="C9" s="518" t="s">
        <v>772</v>
      </c>
      <c r="D9" s="519"/>
      <c r="E9" s="520"/>
    </row>
    <row r="10" spans="1:9" ht="15" x14ac:dyDescent="0.25">
      <c r="A10" s="521" t="s">
        <v>773</v>
      </c>
      <c r="B10" s="522"/>
      <c r="C10" s="523">
        <v>0</v>
      </c>
      <c r="D10" s="524"/>
      <c r="E10" s="525"/>
    </row>
    <row r="11" spans="1:9" ht="15" x14ac:dyDescent="0.25">
      <c r="A11" s="521" t="s">
        <v>774</v>
      </c>
      <c r="B11" s="522"/>
      <c r="C11" s="526">
        <v>0</v>
      </c>
      <c r="D11" s="527"/>
      <c r="E11" s="528"/>
    </row>
    <row r="14" spans="1:9" ht="15" customHeight="1" x14ac:dyDescent="0.2"/>
    <row r="16" spans="1:9" ht="15" customHeight="1" x14ac:dyDescent="0.2">
      <c r="B16" s="431"/>
    </row>
    <row r="17" spans="2:2" ht="15" customHeight="1" x14ac:dyDescent="0.2">
      <c r="B17" s="431"/>
    </row>
    <row r="18" spans="2:2" ht="15" customHeight="1" x14ac:dyDescent="0.2">
      <c r="B18" s="431"/>
    </row>
  </sheetData>
  <mergeCells count="14">
    <mergeCell ref="A10:B10"/>
    <mergeCell ref="C10:E10"/>
    <mergeCell ref="A11:B11"/>
    <mergeCell ref="C11:E11"/>
    <mergeCell ref="A7:E7"/>
    <mergeCell ref="A9:B9"/>
    <mergeCell ref="A6:E6"/>
    <mergeCell ref="H6:I6"/>
    <mergeCell ref="A1:E1"/>
    <mergeCell ref="A2:E2"/>
    <mergeCell ref="A3:E3"/>
    <mergeCell ref="A5:E5"/>
    <mergeCell ref="H5:I5"/>
    <mergeCell ref="C9:E9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>
      <selection activeCell="L19" sqref="L19"/>
    </sheetView>
  </sheetViews>
  <sheetFormatPr defaultRowHeight="12.75" x14ac:dyDescent="0.2"/>
  <cols>
    <col min="1" max="1" width="23.28515625" style="431" customWidth="1"/>
    <col min="2" max="2" width="13.7109375" style="433" customWidth="1"/>
    <col min="3" max="3" width="11.7109375" style="433" customWidth="1"/>
    <col min="4" max="4" width="11.85546875" style="433" customWidth="1"/>
    <col min="5" max="5" width="19.85546875" style="431" customWidth="1"/>
    <col min="6" max="6" width="14.28515625" style="431" customWidth="1"/>
    <col min="7" max="7" width="16" style="431" customWidth="1"/>
    <col min="8" max="256" width="9.140625" style="431"/>
    <col min="257" max="257" width="23.28515625" style="431" customWidth="1"/>
    <col min="258" max="258" width="13.7109375" style="431" customWidth="1"/>
    <col min="259" max="259" width="11.7109375" style="431" customWidth="1"/>
    <col min="260" max="260" width="11.85546875" style="431" customWidth="1"/>
    <col min="261" max="261" width="19.85546875" style="431" customWidth="1"/>
    <col min="262" max="262" width="14.28515625" style="431" customWidth="1"/>
    <col min="263" max="263" width="16" style="431" customWidth="1"/>
    <col min="264" max="512" width="9.140625" style="431"/>
    <col min="513" max="513" width="23.28515625" style="431" customWidth="1"/>
    <col min="514" max="514" width="13.7109375" style="431" customWidth="1"/>
    <col min="515" max="515" width="11.7109375" style="431" customWidth="1"/>
    <col min="516" max="516" width="11.85546875" style="431" customWidth="1"/>
    <col min="517" max="517" width="19.85546875" style="431" customWidth="1"/>
    <col min="518" max="518" width="14.28515625" style="431" customWidth="1"/>
    <col min="519" max="519" width="16" style="431" customWidth="1"/>
    <col min="520" max="768" width="9.140625" style="431"/>
    <col min="769" max="769" width="23.28515625" style="431" customWidth="1"/>
    <col min="770" max="770" width="13.7109375" style="431" customWidth="1"/>
    <col min="771" max="771" width="11.7109375" style="431" customWidth="1"/>
    <col min="772" max="772" width="11.85546875" style="431" customWidth="1"/>
    <col min="773" max="773" width="19.85546875" style="431" customWidth="1"/>
    <col min="774" max="774" width="14.28515625" style="431" customWidth="1"/>
    <col min="775" max="775" width="16" style="431" customWidth="1"/>
    <col min="776" max="1024" width="9.140625" style="431"/>
    <col min="1025" max="1025" width="23.28515625" style="431" customWidth="1"/>
    <col min="1026" max="1026" width="13.7109375" style="431" customWidth="1"/>
    <col min="1027" max="1027" width="11.7109375" style="431" customWidth="1"/>
    <col min="1028" max="1028" width="11.85546875" style="431" customWidth="1"/>
    <col min="1029" max="1029" width="19.85546875" style="431" customWidth="1"/>
    <col min="1030" max="1030" width="14.28515625" style="431" customWidth="1"/>
    <col min="1031" max="1031" width="16" style="431" customWidth="1"/>
    <col min="1032" max="1280" width="9.140625" style="431"/>
    <col min="1281" max="1281" width="23.28515625" style="431" customWidth="1"/>
    <col min="1282" max="1282" width="13.7109375" style="431" customWidth="1"/>
    <col min="1283" max="1283" width="11.7109375" style="431" customWidth="1"/>
    <col min="1284" max="1284" width="11.85546875" style="431" customWidth="1"/>
    <col min="1285" max="1285" width="19.85546875" style="431" customWidth="1"/>
    <col min="1286" max="1286" width="14.28515625" style="431" customWidth="1"/>
    <col min="1287" max="1287" width="16" style="431" customWidth="1"/>
    <col min="1288" max="1536" width="9.140625" style="431"/>
    <col min="1537" max="1537" width="23.28515625" style="431" customWidth="1"/>
    <col min="1538" max="1538" width="13.7109375" style="431" customWidth="1"/>
    <col min="1539" max="1539" width="11.7109375" style="431" customWidth="1"/>
    <col min="1540" max="1540" width="11.85546875" style="431" customWidth="1"/>
    <col min="1541" max="1541" width="19.85546875" style="431" customWidth="1"/>
    <col min="1542" max="1542" width="14.28515625" style="431" customWidth="1"/>
    <col min="1543" max="1543" width="16" style="431" customWidth="1"/>
    <col min="1544" max="1792" width="9.140625" style="431"/>
    <col min="1793" max="1793" width="23.28515625" style="431" customWidth="1"/>
    <col min="1794" max="1794" width="13.7109375" style="431" customWidth="1"/>
    <col min="1795" max="1795" width="11.7109375" style="431" customWidth="1"/>
    <col min="1796" max="1796" width="11.85546875" style="431" customWidth="1"/>
    <col min="1797" max="1797" width="19.85546875" style="431" customWidth="1"/>
    <col min="1798" max="1798" width="14.28515625" style="431" customWidth="1"/>
    <col min="1799" max="1799" width="16" style="431" customWidth="1"/>
    <col min="1800" max="2048" width="9.140625" style="431"/>
    <col min="2049" max="2049" width="23.28515625" style="431" customWidth="1"/>
    <col min="2050" max="2050" width="13.7109375" style="431" customWidth="1"/>
    <col min="2051" max="2051" width="11.7109375" style="431" customWidth="1"/>
    <col min="2052" max="2052" width="11.85546875" style="431" customWidth="1"/>
    <col min="2053" max="2053" width="19.85546875" style="431" customWidth="1"/>
    <col min="2054" max="2054" width="14.28515625" style="431" customWidth="1"/>
    <col min="2055" max="2055" width="16" style="431" customWidth="1"/>
    <col min="2056" max="2304" width="9.140625" style="431"/>
    <col min="2305" max="2305" width="23.28515625" style="431" customWidth="1"/>
    <col min="2306" max="2306" width="13.7109375" style="431" customWidth="1"/>
    <col min="2307" max="2307" width="11.7109375" style="431" customWidth="1"/>
    <col min="2308" max="2308" width="11.85546875" style="431" customWidth="1"/>
    <col min="2309" max="2309" width="19.85546875" style="431" customWidth="1"/>
    <col min="2310" max="2310" width="14.28515625" style="431" customWidth="1"/>
    <col min="2311" max="2311" width="16" style="431" customWidth="1"/>
    <col min="2312" max="2560" width="9.140625" style="431"/>
    <col min="2561" max="2561" width="23.28515625" style="431" customWidth="1"/>
    <col min="2562" max="2562" width="13.7109375" style="431" customWidth="1"/>
    <col min="2563" max="2563" width="11.7109375" style="431" customWidth="1"/>
    <col min="2564" max="2564" width="11.85546875" style="431" customWidth="1"/>
    <col min="2565" max="2565" width="19.85546875" style="431" customWidth="1"/>
    <col min="2566" max="2566" width="14.28515625" style="431" customWidth="1"/>
    <col min="2567" max="2567" width="16" style="431" customWidth="1"/>
    <col min="2568" max="2816" width="9.140625" style="431"/>
    <col min="2817" max="2817" width="23.28515625" style="431" customWidth="1"/>
    <col min="2818" max="2818" width="13.7109375" style="431" customWidth="1"/>
    <col min="2819" max="2819" width="11.7109375" style="431" customWidth="1"/>
    <col min="2820" max="2820" width="11.85546875" style="431" customWidth="1"/>
    <col min="2821" max="2821" width="19.85546875" style="431" customWidth="1"/>
    <col min="2822" max="2822" width="14.28515625" style="431" customWidth="1"/>
    <col min="2823" max="2823" width="16" style="431" customWidth="1"/>
    <col min="2824" max="3072" width="9.140625" style="431"/>
    <col min="3073" max="3073" width="23.28515625" style="431" customWidth="1"/>
    <col min="3074" max="3074" width="13.7109375" style="431" customWidth="1"/>
    <col min="3075" max="3075" width="11.7109375" style="431" customWidth="1"/>
    <col min="3076" max="3076" width="11.85546875" style="431" customWidth="1"/>
    <col min="3077" max="3077" width="19.85546875" style="431" customWidth="1"/>
    <col min="3078" max="3078" width="14.28515625" style="431" customWidth="1"/>
    <col min="3079" max="3079" width="16" style="431" customWidth="1"/>
    <col min="3080" max="3328" width="9.140625" style="431"/>
    <col min="3329" max="3329" width="23.28515625" style="431" customWidth="1"/>
    <col min="3330" max="3330" width="13.7109375" style="431" customWidth="1"/>
    <col min="3331" max="3331" width="11.7109375" style="431" customWidth="1"/>
    <col min="3332" max="3332" width="11.85546875" style="431" customWidth="1"/>
    <col min="3333" max="3333" width="19.85546875" style="431" customWidth="1"/>
    <col min="3334" max="3334" width="14.28515625" style="431" customWidth="1"/>
    <col min="3335" max="3335" width="16" style="431" customWidth="1"/>
    <col min="3336" max="3584" width="9.140625" style="431"/>
    <col min="3585" max="3585" width="23.28515625" style="431" customWidth="1"/>
    <col min="3586" max="3586" width="13.7109375" style="431" customWidth="1"/>
    <col min="3587" max="3587" width="11.7109375" style="431" customWidth="1"/>
    <col min="3588" max="3588" width="11.85546875" style="431" customWidth="1"/>
    <col min="3589" max="3589" width="19.85546875" style="431" customWidth="1"/>
    <col min="3590" max="3590" width="14.28515625" style="431" customWidth="1"/>
    <col min="3591" max="3591" width="16" style="431" customWidth="1"/>
    <col min="3592" max="3840" width="9.140625" style="431"/>
    <col min="3841" max="3841" width="23.28515625" style="431" customWidth="1"/>
    <col min="3842" max="3842" width="13.7109375" style="431" customWidth="1"/>
    <col min="3843" max="3843" width="11.7109375" style="431" customWidth="1"/>
    <col min="3844" max="3844" width="11.85546875" style="431" customWidth="1"/>
    <col min="3845" max="3845" width="19.85546875" style="431" customWidth="1"/>
    <col min="3846" max="3846" width="14.28515625" style="431" customWidth="1"/>
    <col min="3847" max="3847" width="16" style="431" customWidth="1"/>
    <col min="3848" max="4096" width="9.140625" style="431"/>
    <col min="4097" max="4097" width="23.28515625" style="431" customWidth="1"/>
    <col min="4098" max="4098" width="13.7109375" style="431" customWidth="1"/>
    <col min="4099" max="4099" width="11.7109375" style="431" customWidth="1"/>
    <col min="4100" max="4100" width="11.85546875" style="431" customWidth="1"/>
    <col min="4101" max="4101" width="19.85546875" style="431" customWidth="1"/>
    <col min="4102" max="4102" width="14.28515625" style="431" customWidth="1"/>
    <col min="4103" max="4103" width="16" style="431" customWidth="1"/>
    <col min="4104" max="4352" width="9.140625" style="431"/>
    <col min="4353" max="4353" width="23.28515625" style="431" customWidth="1"/>
    <col min="4354" max="4354" width="13.7109375" style="431" customWidth="1"/>
    <col min="4355" max="4355" width="11.7109375" style="431" customWidth="1"/>
    <col min="4356" max="4356" width="11.85546875" style="431" customWidth="1"/>
    <col min="4357" max="4357" width="19.85546875" style="431" customWidth="1"/>
    <col min="4358" max="4358" width="14.28515625" style="431" customWidth="1"/>
    <col min="4359" max="4359" width="16" style="431" customWidth="1"/>
    <col min="4360" max="4608" width="9.140625" style="431"/>
    <col min="4609" max="4609" width="23.28515625" style="431" customWidth="1"/>
    <col min="4610" max="4610" width="13.7109375" style="431" customWidth="1"/>
    <col min="4611" max="4611" width="11.7109375" style="431" customWidth="1"/>
    <col min="4612" max="4612" width="11.85546875" style="431" customWidth="1"/>
    <col min="4613" max="4613" width="19.85546875" style="431" customWidth="1"/>
    <col min="4614" max="4614" width="14.28515625" style="431" customWidth="1"/>
    <col min="4615" max="4615" width="16" style="431" customWidth="1"/>
    <col min="4616" max="4864" width="9.140625" style="431"/>
    <col min="4865" max="4865" width="23.28515625" style="431" customWidth="1"/>
    <col min="4866" max="4866" width="13.7109375" style="431" customWidth="1"/>
    <col min="4867" max="4867" width="11.7109375" style="431" customWidth="1"/>
    <col min="4868" max="4868" width="11.85546875" style="431" customWidth="1"/>
    <col min="4869" max="4869" width="19.85546875" style="431" customWidth="1"/>
    <col min="4870" max="4870" width="14.28515625" style="431" customWidth="1"/>
    <col min="4871" max="4871" width="16" style="431" customWidth="1"/>
    <col min="4872" max="5120" width="9.140625" style="431"/>
    <col min="5121" max="5121" width="23.28515625" style="431" customWidth="1"/>
    <col min="5122" max="5122" width="13.7109375" style="431" customWidth="1"/>
    <col min="5123" max="5123" width="11.7109375" style="431" customWidth="1"/>
    <col min="5124" max="5124" width="11.85546875" style="431" customWidth="1"/>
    <col min="5125" max="5125" width="19.85546875" style="431" customWidth="1"/>
    <col min="5126" max="5126" width="14.28515625" style="431" customWidth="1"/>
    <col min="5127" max="5127" width="16" style="431" customWidth="1"/>
    <col min="5128" max="5376" width="9.140625" style="431"/>
    <col min="5377" max="5377" width="23.28515625" style="431" customWidth="1"/>
    <col min="5378" max="5378" width="13.7109375" style="431" customWidth="1"/>
    <col min="5379" max="5379" width="11.7109375" style="431" customWidth="1"/>
    <col min="5380" max="5380" width="11.85546875" style="431" customWidth="1"/>
    <col min="5381" max="5381" width="19.85546875" style="431" customWidth="1"/>
    <col min="5382" max="5382" width="14.28515625" style="431" customWidth="1"/>
    <col min="5383" max="5383" width="16" style="431" customWidth="1"/>
    <col min="5384" max="5632" width="9.140625" style="431"/>
    <col min="5633" max="5633" width="23.28515625" style="431" customWidth="1"/>
    <col min="5634" max="5634" width="13.7109375" style="431" customWidth="1"/>
    <col min="5635" max="5635" width="11.7109375" style="431" customWidth="1"/>
    <col min="5636" max="5636" width="11.85546875" style="431" customWidth="1"/>
    <col min="5637" max="5637" width="19.85546875" style="431" customWidth="1"/>
    <col min="5638" max="5638" width="14.28515625" style="431" customWidth="1"/>
    <col min="5639" max="5639" width="16" style="431" customWidth="1"/>
    <col min="5640" max="5888" width="9.140625" style="431"/>
    <col min="5889" max="5889" width="23.28515625" style="431" customWidth="1"/>
    <col min="5890" max="5890" width="13.7109375" style="431" customWidth="1"/>
    <col min="5891" max="5891" width="11.7109375" style="431" customWidth="1"/>
    <col min="5892" max="5892" width="11.85546875" style="431" customWidth="1"/>
    <col min="5893" max="5893" width="19.85546875" style="431" customWidth="1"/>
    <col min="5894" max="5894" width="14.28515625" style="431" customWidth="1"/>
    <col min="5895" max="5895" width="16" style="431" customWidth="1"/>
    <col min="5896" max="6144" width="9.140625" style="431"/>
    <col min="6145" max="6145" width="23.28515625" style="431" customWidth="1"/>
    <col min="6146" max="6146" width="13.7109375" style="431" customWidth="1"/>
    <col min="6147" max="6147" width="11.7109375" style="431" customWidth="1"/>
    <col min="6148" max="6148" width="11.85546875" style="431" customWidth="1"/>
    <col min="6149" max="6149" width="19.85546875" style="431" customWidth="1"/>
    <col min="6150" max="6150" width="14.28515625" style="431" customWidth="1"/>
    <col min="6151" max="6151" width="16" style="431" customWidth="1"/>
    <col min="6152" max="6400" width="9.140625" style="431"/>
    <col min="6401" max="6401" width="23.28515625" style="431" customWidth="1"/>
    <col min="6402" max="6402" width="13.7109375" style="431" customWidth="1"/>
    <col min="6403" max="6403" width="11.7109375" style="431" customWidth="1"/>
    <col min="6404" max="6404" width="11.85546875" style="431" customWidth="1"/>
    <col min="6405" max="6405" width="19.85546875" style="431" customWidth="1"/>
    <col min="6406" max="6406" width="14.28515625" style="431" customWidth="1"/>
    <col min="6407" max="6407" width="16" style="431" customWidth="1"/>
    <col min="6408" max="6656" width="9.140625" style="431"/>
    <col min="6657" max="6657" width="23.28515625" style="431" customWidth="1"/>
    <col min="6658" max="6658" width="13.7109375" style="431" customWidth="1"/>
    <col min="6659" max="6659" width="11.7109375" style="431" customWidth="1"/>
    <col min="6660" max="6660" width="11.85546875" style="431" customWidth="1"/>
    <col min="6661" max="6661" width="19.85546875" style="431" customWidth="1"/>
    <col min="6662" max="6662" width="14.28515625" style="431" customWidth="1"/>
    <col min="6663" max="6663" width="16" style="431" customWidth="1"/>
    <col min="6664" max="6912" width="9.140625" style="431"/>
    <col min="6913" max="6913" width="23.28515625" style="431" customWidth="1"/>
    <col min="6914" max="6914" width="13.7109375" style="431" customWidth="1"/>
    <col min="6915" max="6915" width="11.7109375" style="431" customWidth="1"/>
    <col min="6916" max="6916" width="11.85546875" style="431" customWidth="1"/>
    <col min="6917" max="6917" width="19.85546875" style="431" customWidth="1"/>
    <col min="6918" max="6918" width="14.28515625" style="431" customWidth="1"/>
    <col min="6919" max="6919" width="16" style="431" customWidth="1"/>
    <col min="6920" max="7168" width="9.140625" style="431"/>
    <col min="7169" max="7169" width="23.28515625" style="431" customWidth="1"/>
    <col min="7170" max="7170" width="13.7109375" style="431" customWidth="1"/>
    <col min="7171" max="7171" width="11.7109375" style="431" customWidth="1"/>
    <col min="7172" max="7172" width="11.85546875" style="431" customWidth="1"/>
    <col min="7173" max="7173" width="19.85546875" style="431" customWidth="1"/>
    <col min="7174" max="7174" width="14.28515625" style="431" customWidth="1"/>
    <col min="7175" max="7175" width="16" style="431" customWidth="1"/>
    <col min="7176" max="7424" width="9.140625" style="431"/>
    <col min="7425" max="7425" width="23.28515625" style="431" customWidth="1"/>
    <col min="7426" max="7426" width="13.7109375" style="431" customWidth="1"/>
    <col min="7427" max="7427" width="11.7109375" style="431" customWidth="1"/>
    <col min="7428" max="7428" width="11.85546875" style="431" customWidth="1"/>
    <col min="7429" max="7429" width="19.85546875" style="431" customWidth="1"/>
    <col min="7430" max="7430" width="14.28515625" style="431" customWidth="1"/>
    <col min="7431" max="7431" width="16" style="431" customWidth="1"/>
    <col min="7432" max="7680" width="9.140625" style="431"/>
    <col min="7681" max="7681" width="23.28515625" style="431" customWidth="1"/>
    <col min="7682" max="7682" width="13.7109375" style="431" customWidth="1"/>
    <col min="7683" max="7683" width="11.7109375" style="431" customWidth="1"/>
    <col min="7684" max="7684" width="11.85546875" style="431" customWidth="1"/>
    <col min="7685" max="7685" width="19.85546875" style="431" customWidth="1"/>
    <col min="7686" max="7686" width="14.28515625" style="431" customWidth="1"/>
    <col min="7687" max="7687" width="16" style="431" customWidth="1"/>
    <col min="7688" max="7936" width="9.140625" style="431"/>
    <col min="7937" max="7937" width="23.28515625" style="431" customWidth="1"/>
    <col min="7938" max="7938" width="13.7109375" style="431" customWidth="1"/>
    <col min="7939" max="7939" width="11.7109375" style="431" customWidth="1"/>
    <col min="7940" max="7940" width="11.85546875" style="431" customWidth="1"/>
    <col min="7941" max="7941" width="19.85546875" style="431" customWidth="1"/>
    <col min="7942" max="7942" width="14.28515625" style="431" customWidth="1"/>
    <col min="7943" max="7943" width="16" style="431" customWidth="1"/>
    <col min="7944" max="8192" width="9.140625" style="431"/>
    <col min="8193" max="8193" width="23.28515625" style="431" customWidth="1"/>
    <col min="8194" max="8194" width="13.7109375" style="431" customWidth="1"/>
    <col min="8195" max="8195" width="11.7109375" style="431" customWidth="1"/>
    <col min="8196" max="8196" width="11.85546875" style="431" customWidth="1"/>
    <col min="8197" max="8197" width="19.85546875" style="431" customWidth="1"/>
    <col min="8198" max="8198" width="14.28515625" style="431" customWidth="1"/>
    <col min="8199" max="8199" width="16" style="431" customWidth="1"/>
    <col min="8200" max="8448" width="9.140625" style="431"/>
    <col min="8449" max="8449" width="23.28515625" style="431" customWidth="1"/>
    <col min="8450" max="8450" width="13.7109375" style="431" customWidth="1"/>
    <col min="8451" max="8451" width="11.7109375" style="431" customWidth="1"/>
    <col min="8452" max="8452" width="11.85546875" style="431" customWidth="1"/>
    <col min="8453" max="8453" width="19.85546875" style="431" customWidth="1"/>
    <col min="8454" max="8454" width="14.28515625" style="431" customWidth="1"/>
    <col min="8455" max="8455" width="16" style="431" customWidth="1"/>
    <col min="8456" max="8704" width="9.140625" style="431"/>
    <col min="8705" max="8705" width="23.28515625" style="431" customWidth="1"/>
    <col min="8706" max="8706" width="13.7109375" style="431" customWidth="1"/>
    <col min="8707" max="8707" width="11.7109375" style="431" customWidth="1"/>
    <col min="8708" max="8708" width="11.85546875" style="431" customWidth="1"/>
    <col min="8709" max="8709" width="19.85546875" style="431" customWidth="1"/>
    <col min="8710" max="8710" width="14.28515625" style="431" customWidth="1"/>
    <col min="8711" max="8711" width="16" style="431" customWidth="1"/>
    <col min="8712" max="8960" width="9.140625" style="431"/>
    <col min="8961" max="8961" width="23.28515625" style="431" customWidth="1"/>
    <col min="8962" max="8962" width="13.7109375" style="431" customWidth="1"/>
    <col min="8963" max="8963" width="11.7109375" style="431" customWidth="1"/>
    <col min="8964" max="8964" width="11.85546875" style="431" customWidth="1"/>
    <col min="8965" max="8965" width="19.85546875" style="431" customWidth="1"/>
    <col min="8966" max="8966" width="14.28515625" style="431" customWidth="1"/>
    <col min="8967" max="8967" width="16" style="431" customWidth="1"/>
    <col min="8968" max="9216" width="9.140625" style="431"/>
    <col min="9217" max="9217" width="23.28515625" style="431" customWidth="1"/>
    <col min="9218" max="9218" width="13.7109375" style="431" customWidth="1"/>
    <col min="9219" max="9219" width="11.7109375" style="431" customWidth="1"/>
    <col min="9220" max="9220" width="11.85546875" style="431" customWidth="1"/>
    <col min="9221" max="9221" width="19.85546875" style="431" customWidth="1"/>
    <col min="9222" max="9222" width="14.28515625" style="431" customWidth="1"/>
    <col min="9223" max="9223" width="16" style="431" customWidth="1"/>
    <col min="9224" max="9472" width="9.140625" style="431"/>
    <col min="9473" max="9473" width="23.28515625" style="431" customWidth="1"/>
    <col min="9474" max="9474" width="13.7109375" style="431" customWidth="1"/>
    <col min="9475" max="9475" width="11.7109375" style="431" customWidth="1"/>
    <col min="9476" max="9476" width="11.85546875" style="431" customWidth="1"/>
    <col min="9477" max="9477" width="19.85546875" style="431" customWidth="1"/>
    <col min="9478" max="9478" width="14.28515625" style="431" customWidth="1"/>
    <col min="9479" max="9479" width="16" style="431" customWidth="1"/>
    <col min="9480" max="9728" width="9.140625" style="431"/>
    <col min="9729" max="9729" width="23.28515625" style="431" customWidth="1"/>
    <col min="9730" max="9730" width="13.7109375" style="431" customWidth="1"/>
    <col min="9731" max="9731" width="11.7109375" style="431" customWidth="1"/>
    <col min="9732" max="9732" width="11.85546875" style="431" customWidth="1"/>
    <col min="9733" max="9733" width="19.85546875" style="431" customWidth="1"/>
    <col min="9734" max="9734" width="14.28515625" style="431" customWidth="1"/>
    <col min="9735" max="9735" width="16" style="431" customWidth="1"/>
    <col min="9736" max="9984" width="9.140625" style="431"/>
    <col min="9985" max="9985" width="23.28515625" style="431" customWidth="1"/>
    <col min="9986" max="9986" width="13.7109375" style="431" customWidth="1"/>
    <col min="9987" max="9987" width="11.7109375" style="431" customWidth="1"/>
    <col min="9988" max="9988" width="11.85546875" style="431" customWidth="1"/>
    <col min="9989" max="9989" width="19.85546875" style="431" customWidth="1"/>
    <col min="9990" max="9990" width="14.28515625" style="431" customWidth="1"/>
    <col min="9991" max="9991" width="16" style="431" customWidth="1"/>
    <col min="9992" max="10240" width="9.140625" style="431"/>
    <col min="10241" max="10241" width="23.28515625" style="431" customWidth="1"/>
    <col min="10242" max="10242" width="13.7109375" style="431" customWidth="1"/>
    <col min="10243" max="10243" width="11.7109375" style="431" customWidth="1"/>
    <col min="10244" max="10244" width="11.85546875" style="431" customWidth="1"/>
    <col min="10245" max="10245" width="19.85546875" style="431" customWidth="1"/>
    <col min="10246" max="10246" width="14.28515625" style="431" customWidth="1"/>
    <col min="10247" max="10247" width="16" style="431" customWidth="1"/>
    <col min="10248" max="10496" width="9.140625" style="431"/>
    <col min="10497" max="10497" width="23.28515625" style="431" customWidth="1"/>
    <col min="10498" max="10498" width="13.7109375" style="431" customWidth="1"/>
    <col min="10499" max="10499" width="11.7109375" style="431" customWidth="1"/>
    <col min="10500" max="10500" width="11.85546875" style="431" customWidth="1"/>
    <col min="10501" max="10501" width="19.85546875" style="431" customWidth="1"/>
    <col min="10502" max="10502" width="14.28515625" style="431" customWidth="1"/>
    <col min="10503" max="10503" width="16" style="431" customWidth="1"/>
    <col min="10504" max="10752" width="9.140625" style="431"/>
    <col min="10753" max="10753" width="23.28515625" style="431" customWidth="1"/>
    <col min="10754" max="10754" width="13.7109375" style="431" customWidth="1"/>
    <col min="10755" max="10755" width="11.7109375" style="431" customWidth="1"/>
    <col min="10756" max="10756" width="11.85546875" style="431" customWidth="1"/>
    <col min="10757" max="10757" width="19.85546875" style="431" customWidth="1"/>
    <col min="10758" max="10758" width="14.28515625" style="431" customWidth="1"/>
    <col min="10759" max="10759" width="16" style="431" customWidth="1"/>
    <col min="10760" max="11008" width="9.140625" style="431"/>
    <col min="11009" max="11009" width="23.28515625" style="431" customWidth="1"/>
    <col min="11010" max="11010" width="13.7109375" style="431" customWidth="1"/>
    <col min="11011" max="11011" width="11.7109375" style="431" customWidth="1"/>
    <col min="11012" max="11012" width="11.85546875" style="431" customWidth="1"/>
    <col min="11013" max="11013" width="19.85546875" style="431" customWidth="1"/>
    <col min="11014" max="11014" width="14.28515625" style="431" customWidth="1"/>
    <col min="11015" max="11015" width="16" style="431" customWidth="1"/>
    <col min="11016" max="11264" width="9.140625" style="431"/>
    <col min="11265" max="11265" width="23.28515625" style="431" customWidth="1"/>
    <col min="11266" max="11266" width="13.7109375" style="431" customWidth="1"/>
    <col min="11267" max="11267" width="11.7109375" style="431" customWidth="1"/>
    <col min="11268" max="11268" width="11.85546875" style="431" customWidth="1"/>
    <col min="11269" max="11269" width="19.85546875" style="431" customWidth="1"/>
    <col min="11270" max="11270" width="14.28515625" style="431" customWidth="1"/>
    <col min="11271" max="11271" width="16" style="431" customWidth="1"/>
    <col min="11272" max="11520" width="9.140625" style="431"/>
    <col min="11521" max="11521" width="23.28515625" style="431" customWidth="1"/>
    <col min="11522" max="11522" width="13.7109375" style="431" customWidth="1"/>
    <col min="11523" max="11523" width="11.7109375" style="431" customWidth="1"/>
    <col min="11524" max="11524" width="11.85546875" style="431" customWidth="1"/>
    <col min="11525" max="11525" width="19.85546875" style="431" customWidth="1"/>
    <col min="11526" max="11526" width="14.28515625" style="431" customWidth="1"/>
    <col min="11527" max="11527" width="16" style="431" customWidth="1"/>
    <col min="11528" max="11776" width="9.140625" style="431"/>
    <col min="11777" max="11777" width="23.28515625" style="431" customWidth="1"/>
    <col min="11778" max="11778" width="13.7109375" style="431" customWidth="1"/>
    <col min="11779" max="11779" width="11.7109375" style="431" customWidth="1"/>
    <col min="11780" max="11780" width="11.85546875" style="431" customWidth="1"/>
    <col min="11781" max="11781" width="19.85546875" style="431" customWidth="1"/>
    <col min="11782" max="11782" width="14.28515625" style="431" customWidth="1"/>
    <col min="11783" max="11783" width="16" style="431" customWidth="1"/>
    <col min="11784" max="12032" width="9.140625" style="431"/>
    <col min="12033" max="12033" width="23.28515625" style="431" customWidth="1"/>
    <col min="12034" max="12034" width="13.7109375" style="431" customWidth="1"/>
    <col min="12035" max="12035" width="11.7109375" style="431" customWidth="1"/>
    <col min="12036" max="12036" width="11.85546875" style="431" customWidth="1"/>
    <col min="12037" max="12037" width="19.85546875" style="431" customWidth="1"/>
    <col min="12038" max="12038" width="14.28515625" style="431" customWidth="1"/>
    <col min="12039" max="12039" width="16" style="431" customWidth="1"/>
    <col min="12040" max="12288" width="9.140625" style="431"/>
    <col min="12289" max="12289" width="23.28515625" style="431" customWidth="1"/>
    <col min="12290" max="12290" width="13.7109375" style="431" customWidth="1"/>
    <col min="12291" max="12291" width="11.7109375" style="431" customWidth="1"/>
    <col min="12292" max="12292" width="11.85546875" style="431" customWidth="1"/>
    <col min="12293" max="12293" width="19.85546875" style="431" customWidth="1"/>
    <col min="12294" max="12294" width="14.28515625" style="431" customWidth="1"/>
    <col min="12295" max="12295" width="16" style="431" customWidth="1"/>
    <col min="12296" max="12544" width="9.140625" style="431"/>
    <col min="12545" max="12545" width="23.28515625" style="431" customWidth="1"/>
    <col min="12546" max="12546" width="13.7109375" style="431" customWidth="1"/>
    <col min="12547" max="12547" width="11.7109375" style="431" customWidth="1"/>
    <col min="12548" max="12548" width="11.85546875" style="431" customWidth="1"/>
    <col min="12549" max="12549" width="19.85546875" style="431" customWidth="1"/>
    <col min="12550" max="12550" width="14.28515625" style="431" customWidth="1"/>
    <col min="12551" max="12551" width="16" style="431" customWidth="1"/>
    <col min="12552" max="12800" width="9.140625" style="431"/>
    <col min="12801" max="12801" width="23.28515625" style="431" customWidth="1"/>
    <col min="12802" max="12802" width="13.7109375" style="431" customWidth="1"/>
    <col min="12803" max="12803" width="11.7109375" style="431" customWidth="1"/>
    <col min="12804" max="12804" width="11.85546875" style="431" customWidth="1"/>
    <col min="12805" max="12805" width="19.85546875" style="431" customWidth="1"/>
    <col min="12806" max="12806" width="14.28515625" style="431" customWidth="1"/>
    <col min="12807" max="12807" width="16" style="431" customWidth="1"/>
    <col min="12808" max="13056" width="9.140625" style="431"/>
    <col min="13057" max="13057" width="23.28515625" style="431" customWidth="1"/>
    <col min="13058" max="13058" width="13.7109375" style="431" customWidth="1"/>
    <col min="13059" max="13059" width="11.7109375" style="431" customWidth="1"/>
    <col min="13060" max="13060" width="11.85546875" style="431" customWidth="1"/>
    <col min="13061" max="13061" width="19.85546875" style="431" customWidth="1"/>
    <col min="13062" max="13062" width="14.28515625" style="431" customWidth="1"/>
    <col min="13063" max="13063" width="16" style="431" customWidth="1"/>
    <col min="13064" max="13312" width="9.140625" style="431"/>
    <col min="13313" max="13313" width="23.28515625" style="431" customWidth="1"/>
    <col min="13314" max="13314" width="13.7109375" style="431" customWidth="1"/>
    <col min="13315" max="13315" width="11.7109375" style="431" customWidth="1"/>
    <col min="13316" max="13316" width="11.85546875" style="431" customWidth="1"/>
    <col min="13317" max="13317" width="19.85546875" style="431" customWidth="1"/>
    <col min="13318" max="13318" width="14.28515625" style="431" customWidth="1"/>
    <col min="13319" max="13319" width="16" style="431" customWidth="1"/>
    <col min="13320" max="13568" width="9.140625" style="431"/>
    <col min="13569" max="13569" width="23.28515625" style="431" customWidth="1"/>
    <col min="13570" max="13570" width="13.7109375" style="431" customWidth="1"/>
    <col min="13571" max="13571" width="11.7109375" style="431" customWidth="1"/>
    <col min="13572" max="13572" width="11.85546875" style="431" customWidth="1"/>
    <col min="13573" max="13573" width="19.85546875" style="431" customWidth="1"/>
    <col min="13574" max="13574" width="14.28515625" style="431" customWidth="1"/>
    <col min="13575" max="13575" width="16" style="431" customWidth="1"/>
    <col min="13576" max="13824" width="9.140625" style="431"/>
    <col min="13825" max="13825" width="23.28515625" style="431" customWidth="1"/>
    <col min="13826" max="13826" width="13.7109375" style="431" customWidth="1"/>
    <col min="13827" max="13827" width="11.7109375" style="431" customWidth="1"/>
    <col min="13828" max="13828" width="11.85546875" style="431" customWidth="1"/>
    <col min="13829" max="13829" width="19.85546875" style="431" customWidth="1"/>
    <col min="13830" max="13830" width="14.28515625" style="431" customWidth="1"/>
    <col min="13831" max="13831" width="16" style="431" customWidth="1"/>
    <col min="13832" max="14080" width="9.140625" style="431"/>
    <col min="14081" max="14081" width="23.28515625" style="431" customWidth="1"/>
    <col min="14082" max="14082" width="13.7109375" style="431" customWidth="1"/>
    <col min="14083" max="14083" width="11.7109375" style="431" customWidth="1"/>
    <col min="14084" max="14084" width="11.85546875" style="431" customWidth="1"/>
    <col min="14085" max="14085" width="19.85546875" style="431" customWidth="1"/>
    <col min="14086" max="14086" width="14.28515625" style="431" customWidth="1"/>
    <col min="14087" max="14087" width="16" style="431" customWidth="1"/>
    <col min="14088" max="14336" width="9.140625" style="431"/>
    <col min="14337" max="14337" width="23.28515625" style="431" customWidth="1"/>
    <col min="14338" max="14338" width="13.7109375" style="431" customWidth="1"/>
    <col min="14339" max="14339" width="11.7109375" style="431" customWidth="1"/>
    <col min="14340" max="14340" width="11.85546875" style="431" customWidth="1"/>
    <col min="14341" max="14341" width="19.85546875" style="431" customWidth="1"/>
    <col min="14342" max="14342" width="14.28515625" style="431" customWidth="1"/>
    <col min="14343" max="14343" width="16" style="431" customWidth="1"/>
    <col min="14344" max="14592" width="9.140625" style="431"/>
    <col min="14593" max="14593" width="23.28515625" style="431" customWidth="1"/>
    <col min="14594" max="14594" width="13.7109375" style="431" customWidth="1"/>
    <col min="14595" max="14595" width="11.7109375" style="431" customWidth="1"/>
    <col min="14596" max="14596" width="11.85546875" style="431" customWidth="1"/>
    <col min="14597" max="14597" width="19.85546875" style="431" customWidth="1"/>
    <col min="14598" max="14598" width="14.28515625" style="431" customWidth="1"/>
    <col min="14599" max="14599" width="16" style="431" customWidth="1"/>
    <col min="14600" max="14848" width="9.140625" style="431"/>
    <col min="14849" max="14849" width="23.28515625" style="431" customWidth="1"/>
    <col min="14850" max="14850" width="13.7109375" style="431" customWidth="1"/>
    <col min="14851" max="14851" width="11.7109375" style="431" customWidth="1"/>
    <col min="14852" max="14852" width="11.85546875" style="431" customWidth="1"/>
    <col min="14853" max="14853" width="19.85546875" style="431" customWidth="1"/>
    <col min="14854" max="14854" width="14.28515625" style="431" customWidth="1"/>
    <col min="14855" max="14855" width="16" style="431" customWidth="1"/>
    <col min="14856" max="15104" width="9.140625" style="431"/>
    <col min="15105" max="15105" width="23.28515625" style="431" customWidth="1"/>
    <col min="15106" max="15106" width="13.7109375" style="431" customWidth="1"/>
    <col min="15107" max="15107" width="11.7109375" style="431" customWidth="1"/>
    <col min="15108" max="15108" width="11.85546875" style="431" customWidth="1"/>
    <col min="15109" max="15109" width="19.85546875" style="431" customWidth="1"/>
    <col min="15110" max="15110" width="14.28515625" style="431" customWidth="1"/>
    <col min="15111" max="15111" width="16" style="431" customWidth="1"/>
    <col min="15112" max="15360" width="9.140625" style="431"/>
    <col min="15361" max="15361" width="23.28515625" style="431" customWidth="1"/>
    <col min="15362" max="15362" width="13.7109375" style="431" customWidth="1"/>
    <col min="15363" max="15363" width="11.7109375" style="431" customWidth="1"/>
    <col min="15364" max="15364" width="11.85546875" style="431" customWidth="1"/>
    <col min="15365" max="15365" width="19.85546875" style="431" customWidth="1"/>
    <col min="15366" max="15366" width="14.28515625" style="431" customWidth="1"/>
    <col min="15367" max="15367" width="16" style="431" customWidth="1"/>
    <col min="15368" max="15616" width="9.140625" style="431"/>
    <col min="15617" max="15617" width="23.28515625" style="431" customWidth="1"/>
    <col min="15618" max="15618" width="13.7109375" style="431" customWidth="1"/>
    <col min="15619" max="15619" width="11.7109375" style="431" customWidth="1"/>
    <col min="15620" max="15620" width="11.85546875" style="431" customWidth="1"/>
    <col min="15621" max="15621" width="19.85546875" style="431" customWidth="1"/>
    <col min="15622" max="15622" width="14.28515625" style="431" customWidth="1"/>
    <col min="15623" max="15623" width="16" style="431" customWidth="1"/>
    <col min="15624" max="15872" width="9.140625" style="431"/>
    <col min="15873" max="15873" width="23.28515625" style="431" customWidth="1"/>
    <col min="15874" max="15874" width="13.7109375" style="431" customWidth="1"/>
    <col min="15875" max="15875" width="11.7109375" style="431" customWidth="1"/>
    <col min="15876" max="15876" width="11.85546875" style="431" customWidth="1"/>
    <col min="15877" max="15877" width="19.85546875" style="431" customWidth="1"/>
    <col min="15878" max="15878" width="14.28515625" style="431" customWidth="1"/>
    <col min="15879" max="15879" width="16" style="431" customWidth="1"/>
    <col min="15880" max="16128" width="9.140625" style="431"/>
    <col min="16129" max="16129" width="23.28515625" style="431" customWidth="1"/>
    <col min="16130" max="16130" width="13.7109375" style="431" customWidth="1"/>
    <col min="16131" max="16131" width="11.7109375" style="431" customWidth="1"/>
    <col min="16132" max="16132" width="11.85546875" style="431" customWidth="1"/>
    <col min="16133" max="16133" width="19.85546875" style="431" customWidth="1"/>
    <col min="16134" max="16134" width="14.28515625" style="431" customWidth="1"/>
    <col min="16135" max="16135" width="16" style="431" customWidth="1"/>
    <col min="16136" max="16384" width="9.140625" style="431"/>
  </cols>
  <sheetData>
    <row r="1" spans="1:7" ht="12.75" customHeight="1" x14ac:dyDescent="0.2">
      <c r="A1" s="512" t="s">
        <v>775</v>
      </c>
      <c r="B1" s="512"/>
      <c r="C1" s="512"/>
      <c r="D1" s="512"/>
      <c r="E1" s="513"/>
      <c r="F1" s="513"/>
      <c r="G1" s="513"/>
    </row>
    <row r="2" spans="1:7" ht="12.75" customHeight="1" x14ac:dyDescent="0.2">
      <c r="A2" s="514" t="s">
        <v>362</v>
      </c>
      <c r="B2" s="514"/>
      <c r="C2" s="514"/>
      <c r="D2" s="514"/>
      <c r="E2" s="515"/>
      <c r="F2" s="515"/>
      <c r="G2" s="515"/>
    </row>
    <row r="3" spans="1:7" ht="12.75" customHeight="1" x14ac:dyDescent="0.2">
      <c r="A3" s="514" t="s">
        <v>344</v>
      </c>
      <c r="B3" s="514"/>
      <c r="C3" s="514"/>
      <c r="D3" s="514"/>
      <c r="E3" s="515"/>
      <c r="F3" s="515"/>
      <c r="G3" s="515"/>
    </row>
    <row r="4" spans="1:7" x14ac:dyDescent="0.2">
      <c r="A4" s="432"/>
    </row>
    <row r="5" spans="1:7" ht="48" customHeight="1" x14ac:dyDescent="0.3">
      <c r="A5" s="516" t="s">
        <v>776</v>
      </c>
      <c r="B5" s="516"/>
      <c r="C5" s="516"/>
      <c r="D5" s="516"/>
      <c r="E5" s="517"/>
      <c r="F5" s="517"/>
      <c r="G5" s="517"/>
    </row>
    <row r="6" spans="1:7" ht="33" customHeight="1" x14ac:dyDescent="0.25">
      <c r="A6" s="529" t="s">
        <v>779</v>
      </c>
      <c r="B6" s="530"/>
      <c r="C6" s="530"/>
      <c r="D6" s="530"/>
      <c r="E6" s="530"/>
      <c r="F6" s="530"/>
      <c r="G6" s="530"/>
    </row>
    <row r="7" spans="1:7" ht="33" customHeight="1" x14ac:dyDescent="0.25">
      <c r="A7" s="529" t="s">
        <v>780</v>
      </c>
      <c r="B7" s="530"/>
      <c r="C7" s="530"/>
      <c r="D7" s="530"/>
      <c r="E7" s="530"/>
      <c r="F7" s="530"/>
      <c r="G7" s="530"/>
    </row>
    <row r="9" spans="1:7" ht="12.75" customHeight="1" x14ac:dyDescent="0.2">
      <c r="A9" s="531" t="s">
        <v>771</v>
      </c>
      <c r="B9" s="532"/>
      <c r="C9" s="533"/>
      <c r="D9" s="534"/>
      <c r="E9" s="535" t="s">
        <v>772</v>
      </c>
      <c r="F9" s="536"/>
      <c r="G9" s="537"/>
    </row>
    <row r="10" spans="1:7" ht="15.75" x14ac:dyDescent="0.25">
      <c r="A10" s="538" t="s">
        <v>773</v>
      </c>
      <c r="B10" s="539"/>
      <c r="C10" s="539"/>
      <c r="D10" s="540"/>
      <c r="E10" s="541">
        <v>0</v>
      </c>
      <c r="F10" s="542"/>
      <c r="G10" s="543"/>
    </row>
    <row r="11" spans="1:7" ht="15.75" x14ac:dyDescent="0.25">
      <c r="A11" s="538" t="s">
        <v>774</v>
      </c>
      <c r="B11" s="539"/>
      <c r="C11" s="539"/>
      <c r="D11" s="540"/>
      <c r="E11" s="526">
        <v>0</v>
      </c>
      <c r="F11" s="527"/>
      <c r="G11" s="528"/>
    </row>
    <row r="14" spans="1:7" ht="15.75" customHeight="1" x14ac:dyDescent="0.2"/>
    <row r="16" spans="1:7" ht="15" customHeight="1" x14ac:dyDescent="0.2">
      <c r="B16" s="431"/>
      <c r="C16" s="431"/>
      <c r="D16" s="431"/>
    </row>
    <row r="17" spans="2:4" ht="15.75" customHeight="1" x14ac:dyDescent="0.2">
      <c r="B17" s="431"/>
      <c r="C17" s="431"/>
      <c r="D17" s="431"/>
    </row>
    <row r="18" spans="2:4" ht="15.75" customHeight="1" x14ac:dyDescent="0.2">
      <c r="B18" s="431"/>
      <c r="C18" s="431"/>
      <c r="D18" s="431"/>
    </row>
  </sheetData>
  <mergeCells count="12">
    <mergeCell ref="A10:D10"/>
    <mergeCell ref="E10:G10"/>
    <mergeCell ref="A11:D11"/>
    <mergeCell ref="E11:G11"/>
    <mergeCell ref="A7:G7"/>
    <mergeCell ref="A9:D9"/>
    <mergeCell ref="A1:G1"/>
    <mergeCell ref="A2:G2"/>
    <mergeCell ref="A3:G3"/>
    <mergeCell ref="A5:G5"/>
    <mergeCell ref="A6:G6"/>
    <mergeCell ref="E9:G9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2"/>
  <sheetViews>
    <sheetView workbookViewId="0">
      <selection activeCell="G15" sqref="G15"/>
    </sheetView>
  </sheetViews>
  <sheetFormatPr defaultColWidth="28.42578125" defaultRowHeight="15" x14ac:dyDescent="0.25"/>
  <cols>
    <col min="1" max="1" width="28.5703125" style="43" customWidth="1"/>
    <col min="2" max="2" width="52.7109375" style="42" customWidth="1"/>
    <col min="3" max="3" width="14.5703125" style="74" customWidth="1"/>
    <col min="4" max="4" width="14.85546875" style="42" customWidth="1"/>
    <col min="5" max="5" width="28.42578125" style="42"/>
    <col min="6" max="6" width="23" style="42" customWidth="1"/>
    <col min="7" max="256" width="28.42578125" style="42"/>
    <col min="257" max="257" width="28.5703125" style="42" customWidth="1"/>
    <col min="258" max="258" width="52.7109375" style="42" customWidth="1"/>
    <col min="259" max="259" width="14.5703125" style="42" customWidth="1"/>
    <col min="260" max="260" width="14.85546875" style="42" customWidth="1"/>
    <col min="261" max="261" width="28.42578125" style="42"/>
    <col min="262" max="262" width="23" style="42" customWidth="1"/>
    <col min="263" max="512" width="28.42578125" style="42"/>
    <col min="513" max="513" width="28.5703125" style="42" customWidth="1"/>
    <col min="514" max="514" width="52.7109375" style="42" customWidth="1"/>
    <col min="515" max="515" width="14.5703125" style="42" customWidth="1"/>
    <col min="516" max="516" width="14.85546875" style="42" customWidth="1"/>
    <col min="517" max="517" width="28.42578125" style="42"/>
    <col min="518" max="518" width="23" style="42" customWidth="1"/>
    <col min="519" max="768" width="28.42578125" style="42"/>
    <col min="769" max="769" width="28.5703125" style="42" customWidth="1"/>
    <col min="770" max="770" width="52.7109375" style="42" customWidth="1"/>
    <col min="771" max="771" width="14.5703125" style="42" customWidth="1"/>
    <col min="772" max="772" width="14.85546875" style="42" customWidth="1"/>
    <col min="773" max="773" width="28.42578125" style="42"/>
    <col min="774" max="774" width="23" style="42" customWidth="1"/>
    <col min="775" max="1024" width="28.42578125" style="42"/>
    <col min="1025" max="1025" width="28.5703125" style="42" customWidth="1"/>
    <col min="1026" max="1026" width="52.7109375" style="42" customWidth="1"/>
    <col min="1027" max="1027" width="14.5703125" style="42" customWidth="1"/>
    <col min="1028" max="1028" width="14.85546875" style="42" customWidth="1"/>
    <col min="1029" max="1029" width="28.42578125" style="42"/>
    <col min="1030" max="1030" width="23" style="42" customWidth="1"/>
    <col min="1031" max="1280" width="28.42578125" style="42"/>
    <col min="1281" max="1281" width="28.5703125" style="42" customWidth="1"/>
    <col min="1282" max="1282" width="52.7109375" style="42" customWidth="1"/>
    <col min="1283" max="1283" width="14.5703125" style="42" customWidth="1"/>
    <col min="1284" max="1284" width="14.85546875" style="42" customWidth="1"/>
    <col min="1285" max="1285" width="28.42578125" style="42"/>
    <col min="1286" max="1286" width="23" style="42" customWidth="1"/>
    <col min="1287" max="1536" width="28.42578125" style="42"/>
    <col min="1537" max="1537" width="28.5703125" style="42" customWidth="1"/>
    <col min="1538" max="1538" width="52.7109375" style="42" customWidth="1"/>
    <col min="1539" max="1539" width="14.5703125" style="42" customWidth="1"/>
    <col min="1540" max="1540" width="14.85546875" style="42" customWidth="1"/>
    <col min="1541" max="1541" width="28.42578125" style="42"/>
    <col min="1542" max="1542" width="23" style="42" customWidth="1"/>
    <col min="1543" max="1792" width="28.42578125" style="42"/>
    <col min="1793" max="1793" width="28.5703125" style="42" customWidth="1"/>
    <col min="1794" max="1794" width="52.7109375" style="42" customWidth="1"/>
    <col min="1795" max="1795" width="14.5703125" style="42" customWidth="1"/>
    <col min="1796" max="1796" width="14.85546875" style="42" customWidth="1"/>
    <col min="1797" max="1797" width="28.42578125" style="42"/>
    <col min="1798" max="1798" width="23" style="42" customWidth="1"/>
    <col min="1799" max="2048" width="28.42578125" style="42"/>
    <col min="2049" max="2049" width="28.5703125" style="42" customWidth="1"/>
    <col min="2050" max="2050" width="52.7109375" style="42" customWidth="1"/>
    <col min="2051" max="2051" width="14.5703125" style="42" customWidth="1"/>
    <col min="2052" max="2052" width="14.85546875" style="42" customWidth="1"/>
    <col min="2053" max="2053" width="28.42578125" style="42"/>
    <col min="2054" max="2054" width="23" style="42" customWidth="1"/>
    <col min="2055" max="2304" width="28.42578125" style="42"/>
    <col min="2305" max="2305" width="28.5703125" style="42" customWidth="1"/>
    <col min="2306" max="2306" width="52.7109375" style="42" customWidth="1"/>
    <col min="2307" max="2307" width="14.5703125" style="42" customWidth="1"/>
    <col min="2308" max="2308" width="14.85546875" style="42" customWidth="1"/>
    <col min="2309" max="2309" width="28.42578125" style="42"/>
    <col min="2310" max="2310" width="23" style="42" customWidth="1"/>
    <col min="2311" max="2560" width="28.42578125" style="42"/>
    <col min="2561" max="2561" width="28.5703125" style="42" customWidth="1"/>
    <col min="2562" max="2562" width="52.7109375" style="42" customWidth="1"/>
    <col min="2563" max="2563" width="14.5703125" style="42" customWidth="1"/>
    <col min="2564" max="2564" width="14.85546875" style="42" customWidth="1"/>
    <col min="2565" max="2565" width="28.42578125" style="42"/>
    <col min="2566" max="2566" width="23" style="42" customWidth="1"/>
    <col min="2567" max="2816" width="28.42578125" style="42"/>
    <col min="2817" max="2817" width="28.5703125" style="42" customWidth="1"/>
    <col min="2818" max="2818" width="52.7109375" style="42" customWidth="1"/>
    <col min="2819" max="2819" width="14.5703125" style="42" customWidth="1"/>
    <col min="2820" max="2820" width="14.85546875" style="42" customWidth="1"/>
    <col min="2821" max="2821" width="28.42578125" style="42"/>
    <col min="2822" max="2822" width="23" style="42" customWidth="1"/>
    <col min="2823" max="3072" width="28.42578125" style="42"/>
    <col min="3073" max="3073" width="28.5703125" style="42" customWidth="1"/>
    <col min="3074" max="3074" width="52.7109375" style="42" customWidth="1"/>
    <col min="3075" max="3075" width="14.5703125" style="42" customWidth="1"/>
    <col min="3076" max="3076" width="14.85546875" style="42" customWidth="1"/>
    <col min="3077" max="3077" width="28.42578125" style="42"/>
    <col min="3078" max="3078" width="23" style="42" customWidth="1"/>
    <col min="3079" max="3328" width="28.42578125" style="42"/>
    <col min="3329" max="3329" width="28.5703125" style="42" customWidth="1"/>
    <col min="3330" max="3330" width="52.7109375" style="42" customWidth="1"/>
    <col min="3331" max="3331" width="14.5703125" style="42" customWidth="1"/>
    <col min="3332" max="3332" width="14.85546875" style="42" customWidth="1"/>
    <col min="3333" max="3333" width="28.42578125" style="42"/>
    <col min="3334" max="3334" width="23" style="42" customWidth="1"/>
    <col min="3335" max="3584" width="28.42578125" style="42"/>
    <col min="3585" max="3585" width="28.5703125" style="42" customWidth="1"/>
    <col min="3586" max="3586" width="52.7109375" style="42" customWidth="1"/>
    <col min="3587" max="3587" width="14.5703125" style="42" customWidth="1"/>
    <col min="3588" max="3588" width="14.85546875" style="42" customWidth="1"/>
    <col min="3589" max="3589" width="28.42578125" style="42"/>
    <col min="3590" max="3590" width="23" style="42" customWidth="1"/>
    <col min="3591" max="3840" width="28.42578125" style="42"/>
    <col min="3841" max="3841" width="28.5703125" style="42" customWidth="1"/>
    <col min="3842" max="3842" width="52.7109375" style="42" customWidth="1"/>
    <col min="3843" max="3843" width="14.5703125" style="42" customWidth="1"/>
    <col min="3844" max="3844" width="14.85546875" style="42" customWidth="1"/>
    <col min="3845" max="3845" width="28.42578125" style="42"/>
    <col min="3846" max="3846" width="23" style="42" customWidth="1"/>
    <col min="3847" max="4096" width="28.42578125" style="42"/>
    <col min="4097" max="4097" width="28.5703125" style="42" customWidth="1"/>
    <col min="4098" max="4098" width="52.7109375" style="42" customWidth="1"/>
    <col min="4099" max="4099" width="14.5703125" style="42" customWidth="1"/>
    <col min="4100" max="4100" width="14.85546875" style="42" customWidth="1"/>
    <col min="4101" max="4101" width="28.42578125" style="42"/>
    <col min="4102" max="4102" width="23" style="42" customWidth="1"/>
    <col min="4103" max="4352" width="28.42578125" style="42"/>
    <col min="4353" max="4353" width="28.5703125" style="42" customWidth="1"/>
    <col min="4354" max="4354" width="52.7109375" style="42" customWidth="1"/>
    <col min="4355" max="4355" width="14.5703125" style="42" customWidth="1"/>
    <col min="4356" max="4356" width="14.85546875" style="42" customWidth="1"/>
    <col min="4357" max="4357" width="28.42578125" style="42"/>
    <col min="4358" max="4358" width="23" style="42" customWidth="1"/>
    <col min="4359" max="4608" width="28.42578125" style="42"/>
    <col min="4609" max="4609" width="28.5703125" style="42" customWidth="1"/>
    <col min="4610" max="4610" width="52.7109375" style="42" customWidth="1"/>
    <col min="4611" max="4611" width="14.5703125" style="42" customWidth="1"/>
    <col min="4612" max="4612" width="14.85546875" style="42" customWidth="1"/>
    <col min="4613" max="4613" width="28.42578125" style="42"/>
    <col min="4614" max="4614" width="23" style="42" customWidth="1"/>
    <col min="4615" max="4864" width="28.42578125" style="42"/>
    <col min="4865" max="4865" width="28.5703125" style="42" customWidth="1"/>
    <col min="4866" max="4866" width="52.7109375" style="42" customWidth="1"/>
    <col min="4867" max="4867" width="14.5703125" style="42" customWidth="1"/>
    <col min="4868" max="4868" width="14.85546875" style="42" customWidth="1"/>
    <col min="4869" max="4869" width="28.42578125" style="42"/>
    <col min="4870" max="4870" width="23" style="42" customWidth="1"/>
    <col min="4871" max="5120" width="28.42578125" style="42"/>
    <col min="5121" max="5121" width="28.5703125" style="42" customWidth="1"/>
    <col min="5122" max="5122" width="52.7109375" style="42" customWidth="1"/>
    <col min="5123" max="5123" width="14.5703125" style="42" customWidth="1"/>
    <col min="5124" max="5124" width="14.85546875" style="42" customWidth="1"/>
    <col min="5125" max="5125" width="28.42578125" style="42"/>
    <col min="5126" max="5126" width="23" style="42" customWidth="1"/>
    <col min="5127" max="5376" width="28.42578125" style="42"/>
    <col min="5377" max="5377" width="28.5703125" style="42" customWidth="1"/>
    <col min="5378" max="5378" width="52.7109375" style="42" customWidth="1"/>
    <col min="5379" max="5379" width="14.5703125" style="42" customWidth="1"/>
    <col min="5380" max="5380" width="14.85546875" style="42" customWidth="1"/>
    <col min="5381" max="5381" width="28.42578125" style="42"/>
    <col min="5382" max="5382" width="23" style="42" customWidth="1"/>
    <col min="5383" max="5632" width="28.42578125" style="42"/>
    <col min="5633" max="5633" width="28.5703125" style="42" customWidth="1"/>
    <col min="5634" max="5634" width="52.7109375" style="42" customWidth="1"/>
    <col min="5635" max="5635" width="14.5703125" style="42" customWidth="1"/>
    <col min="5636" max="5636" width="14.85546875" style="42" customWidth="1"/>
    <col min="5637" max="5637" width="28.42578125" style="42"/>
    <col min="5638" max="5638" width="23" style="42" customWidth="1"/>
    <col min="5639" max="5888" width="28.42578125" style="42"/>
    <col min="5889" max="5889" width="28.5703125" style="42" customWidth="1"/>
    <col min="5890" max="5890" width="52.7109375" style="42" customWidth="1"/>
    <col min="5891" max="5891" width="14.5703125" style="42" customWidth="1"/>
    <col min="5892" max="5892" width="14.85546875" style="42" customWidth="1"/>
    <col min="5893" max="5893" width="28.42578125" style="42"/>
    <col min="5894" max="5894" width="23" style="42" customWidth="1"/>
    <col min="5895" max="6144" width="28.42578125" style="42"/>
    <col min="6145" max="6145" width="28.5703125" style="42" customWidth="1"/>
    <col min="6146" max="6146" width="52.7109375" style="42" customWidth="1"/>
    <col min="6147" max="6147" width="14.5703125" style="42" customWidth="1"/>
    <col min="6148" max="6148" width="14.85546875" style="42" customWidth="1"/>
    <col min="6149" max="6149" width="28.42578125" style="42"/>
    <col min="6150" max="6150" width="23" style="42" customWidth="1"/>
    <col min="6151" max="6400" width="28.42578125" style="42"/>
    <col min="6401" max="6401" width="28.5703125" style="42" customWidth="1"/>
    <col min="6402" max="6402" width="52.7109375" style="42" customWidth="1"/>
    <col min="6403" max="6403" width="14.5703125" style="42" customWidth="1"/>
    <col min="6404" max="6404" width="14.85546875" style="42" customWidth="1"/>
    <col min="6405" max="6405" width="28.42578125" style="42"/>
    <col min="6406" max="6406" width="23" style="42" customWidth="1"/>
    <col min="6407" max="6656" width="28.42578125" style="42"/>
    <col min="6657" max="6657" width="28.5703125" style="42" customWidth="1"/>
    <col min="6658" max="6658" width="52.7109375" style="42" customWidth="1"/>
    <col min="6659" max="6659" width="14.5703125" style="42" customWidth="1"/>
    <col min="6660" max="6660" width="14.85546875" style="42" customWidth="1"/>
    <col min="6661" max="6661" width="28.42578125" style="42"/>
    <col min="6662" max="6662" width="23" style="42" customWidth="1"/>
    <col min="6663" max="6912" width="28.42578125" style="42"/>
    <col min="6913" max="6913" width="28.5703125" style="42" customWidth="1"/>
    <col min="6914" max="6914" width="52.7109375" style="42" customWidth="1"/>
    <col min="6915" max="6915" width="14.5703125" style="42" customWidth="1"/>
    <col min="6916" max="6916" width="14.85546875" style="42" customWidth="1"/>
    <col min="6917" max="6917" width="28.42578125" style="42"/>
    <col min="6918" max="6918" width="23" style="42" customWidth="1"/>
    <col min="6919" max="7168" width="28.42578125" style="42"/>
    <col min="7169" max="7169" width="28.5703125" style="42" customWidth="1"/>
    <col min="7170" max="7170" width="52.7109375" style="42" customWidth="1"/>
    <col min="7171" max="7171" width="14.5703125" style="42" customWidth="1"/>
    <col min="7172" max="7172" width="14.85546875" style="42" customWidth="1"/>
    <col min="7173" max="7173" width="28.42578125" style="42"/>
    <col min="7174" max="7174" width="23" style="42" customWidth="1"/>
    <col min="7175" max="7424" width="28.42578125" style="42"/>
    <col min="7425" max="7425" width="28.5703125" style="42" customWidth="1"/>
    <col min="7426" max="7426" width="52.7109375" style="42" customWidth="1"/>
    <col min="7427" max="7427" width="14.5703125" style="42" customWidth="1"/>
    <col min="7428" max="7428" width="14.85546875" style="42" customWidth="1"/>
    <col min="7429" max="7429" width="28.42578125" style="42"/>
    <col min="7430" max="7430" width="23" style="42" customWidth="1"/>
    <col min="7431" max="7680" width="28.42578125" style="42"/>
    <col min="7681" max="7681" width="28.5703125" style="42" customWidth="1"/>
    <col min="7682" max="7682" width="52.7109375" style="42" customWidth="1"/>
    <col min="7683" max="7683" width="14.5703125" style="42" customWidth="1"/>
    <col min="7684" max="7684" width="14.85546875" style="42" customWidth="1"/>
    <col min="7685" max="7685" width="28.42578125" style="42"/>
    <col min="7686" max="7686" width="23" style="42" customWidth="1"/>
    <col min="7687" max="7936" width="28.42578125" style="42"/>
    <col min="7937" max="7937" width="28.5703125" style="42" customWidth="1"/>
    <col min="7938" max="7938" width="52.7109375" style="42" customWidth="1"/>
    <col min="7939" max="7939" width="14.5703125" style="42" customWidth="1"/>
    <col min="7940" max="7940" width="14.85546875" style="42" customWidth="1"/>
    <col min="7941" max="7941" width="28.42578125" style="42"/>
    <col min="7942" max="7942" width="23" style="42" customWidth="1"/>
    <col min="7943" max="8192" width="28.42578125" style="42"/>
    <col min="8193" max="8193" width="28.5703125" style="42" customWidth="1"/>
    <col min="8194" max="8194" width="52.7109375" style="42" customWidth="1"/>
    <col min="8195" max="8195" width="14.5703125" style="42" customWidth="1"/>
    <col min="8196" max="8196" width="14.85546875" style="42" customWidth="1"/>
    <col min="8197" max="8197" width="28.42578125" style="42"/>
    <col min="8198" max="8198" width="23" style="42" customWidth="1"/>
    <col min="8199" max="8448" width="28.42578125" style="42"/>
    <col min="8449" max="8449" width="28.5703125" style="42" customWidth="1"/>
    <col min="8450" max="8450" width="52.7109375" style="42" customWidth="1"/>
    <col min="8451" max="8451" width="14.5703125" style="42" customWidth="1"/>
    <col min="8452" max="8452" width="14.85546875" style="42" customWidth="1"/>
    <col min="8453" max="8453" width="28.42578125" style="42"/>
    <col min="8454" max="8454" width="23" style="42" customWidth="1"/>
    <col min="8455" max="8704" width="28.42578125" style="42"/>
    <col min="8705" max="8705" width="28.5703125" style="42" customWidth="1"/>
    <col min="8706" max="8706" width="52.7109375" style="42" customWidth="1"/>
    <col min="8707" max="8707" width="14.5703125" style="42" customWidth="1"/>
    <col min="8708" max="8708" width="14.85546875" style="42" customWidth="1"/>
    <col min="8709" max="8709" width="28.42578125" style="42"/>
    <col min="8710" max="8710" width="23" style="42" customWidth="1"/>
    <col min="8711" max="8960" width="28.42578125" style="42"/>
    <col min="8961" max="8961" width="28.5703125" style="42" customWidth="1"/>
    <col min="8962" max="8962" width="52.7109375" style="42" customWidth="1"/>
    <col min="8963" max="8963" width="14.5703125" style="42" customWidth="1"/>
    <col min="8964" max="8964" width="14.85546875" style="42" customWidth="1"/>
    <col min="8965" max="8965" width="28.42578125" style="42"/>
    <col min="8966" max="8966" width="23" style="42" customWidth="1"/>
    <col min="8967" max="9216" width="28.42578125" style="42"/>
    <col min="9217" max="9217" width="28.5703125" style="42" customWidth="1"/>
    <col min="9218" max="9218" width="52.7109375" style="42" customWidth="1"/>
    <col min="9219" max="9219" width="14.5703125" style="42" customWidth="1"/>
    <col min="9220" max="9220" width="14.85546875" style="42" customWidth="1"/>
    <col min="9221" max="9221" width="28.42578125" style="42"/>
    <col min="9222" max="9222" width="23" style="42" customWidth="1"/>
    <col min="9223" max="9472" width="28.42578125" style="42"/>
    <col min="9473" max="9473" width="28.5703125" style="42" customWidth="1"/>
    <col min="9474" max="9474" width="52.7109375" style="42" customWidth="1"/>
    <col min="9475" max="9475" width="14.5703125" style="42" customWidth="1"/>
    <col min="9476" max="9476" width="14.85546875" style="42" customWidth="1"/>
    <col min="9477" max="9477" width="28.42578125" style="42"/>
    <col min="9478" max="9478" width="23" style="42" customWidth="1"/>
    <col min="9479" max="9728" width="28.42578125" style="42"/>
    <col min="9729" max="9729" width="28.5703125" style="42" customWidth="1"/>
    <col min="9730" max="9730" width="52.7109375" style="42" customWidth="1"/>
    <col min="9731" max="9731" width="14.5703125" style="42" customWidth="1"/>
    <col min="9732" max="9732" width="14.85546875" style="42" customWidth="1"/>
    <col min="9733" max="9733" width="28.42578125" style="42"/>
    <col min="9734" max="9734" width="23" style="42" customWidth="1"/>
    <col min="9735" max="9984" width="28.42578125" style="42"/>
    <col min="9985" max="9985" width="28.5703125" style="42" customWidth="1"/>
    <col min="9986" max="9986" width="52.7109375" style="42" customWidth="1"/>
    <col min="9987" max="9987" width="14.5703125" style="42" customWidth="1"/>
    <col min="9988" max="9988" width="14.85546875" style="42" customWidth="1"/>
    <col min="9989" max="9989" width="28.42578125" style="42"/>
    <col min="9990" max="9990" width="23" style="42" customWidth="1"/>
    <col min="9991" max="10240" width="28.42578125" style="42"/>
    <col min="10241" max="10241" width="28.5703125" style="42" customWidth="1"/>
    <col min="10242" max="10242" width="52.7109375" style="42" customWidth="1"/>
    <col min="10243" max="10243" width="14.5703125" style="42" customWidth="1"/>
    <col min="10244" max="10244" width="14.85546875" style="42" customWidth="1"/>
    <col min="10245" max="10245" width="28.42578125" style="42"/>
    <col min="10246" max="10246" width="23" style="42" customWidth="1"/>
    <col min="10247" max="10496" width="28.42578125" style="42"/>
    <col min="10497" max="10497" width="28.5703125" style="42" customWidth="1"/>
    <col min="10498" max="10498" width="52.7109375" style="42" customWidth="1"/>
    <col min="10499" max="10499" width="14.5703125" style="42" customWidth="1"/>
    <col min="10500" max="10500" width="14.85546875" style="42" customWidth="1"/>
    <col min="10501" max="10501" width="28.42578125" style="42"/>
    <col min="10502" max="10502" width="23" style="42" customWidth="1"/>
    <col min="10503" max="10752" width="28.42578125" style="42"/>
    <col min="10753" max="10753" width="28.5703125" style="42" customWidth="1"/>
    <col min="10754" max="10754" width="52.7109375" style="42" customWidth="1"/>
    <col min="10755" max="10755" width="14.5703125" style="42" customWidth="1"/>
    <col min="10756" max="10756" width="14.85546875" style="42" customWidth="1"/>
    <col min="10757" max="10757" width="28.42578125" style="42"/>
    <col min="10758" max="10758" width="23" style="42" customWidth="1"/>
    <col min="10759" max="11008" width="28.42578125" style="42"/>
    <col min="11009" max="11009" width="28.5703125" style="42" customWidth="1"/>
    <col min="11010" max="11010" width="52.7109375" style="42" customWidth="1"/>
    <col min="11011" max="11011" width="14.5703125" style="42" customWidth="1"/>
    <col min="11012" max="11012" width="14.85546875" style="42" customWidth="1"/>
    <col min="11013" max="11013" width="28.42578125" style="42"/>
    <col min="11014" max="11014" width="23" style="42" customWidth="1"/>
    <col min="11015" max="11264" width="28.42578125" style="42"/>
    <col min="11265" max="11265" width="28.5703125" style="42" customWidth="1"/>
    <col min="11266" max="11266" width="52.7109375" style="42" customWidth="1"/>
    <col min="11267" max="11267" width="14.5703125" style="42" customWidth="1"/>
    <col min="11268" max="11268" width="14.85546875" style="42" customWidth="1"/>
    <col min="11269" max="11269" width="28.42578125" style="42"/>
    <col min="11270" max="11270" width="23" style="42" customWidth="1"/>
    <col min="11271" max="11520" width="28.42578125" style="42"/>
    <col min="11521" max="11521" width="28.5703125" style="42" customWidth="1"/>
    <col min="11522" max="11522" width="52.7109375" style="42" customWidth="1"/>
    <col min="11523" max="11523" width="14.5703125" style="42" customWidth="1"/>
    <col min="11524" max="11524" width="14.85546875" style="42" customWidth="1"/>
    <col min="11525" max="11525" width="28.42578125" style="42"/>
    <col min="11526" max="11526" width="23" style="42" customWidth="1"/>
    <col min="11527" max="11776" width="28.42578125" style="42"/>
    <col min="11777" max="11777" width="28.5703125" style="42" customWidth="1"/>
    <col min="11778" max="11778" width="52.7109375" style="42" customWidth="1"/>
    <col min="11779" max="11779" width="14.5703125" style="42" customWidth="1"/>
    <col min="11780" max="11780" width="14.85546875" style="42" customWidth="1"/>
    <col min="11781" max="11781" width="28.42578125" style="42"/>
    <col min="11782" max="11782" width="23" style="42" customWidth="1"/>
    <col min="11783" max="12032" width="28.42578125" style="42"/>
    <col min="12033" max="12033" width="28.5703125" style="42" customWidth="1"/>
    <col min="12034" max="12034" width="52.7109375" style="42" customWidth="1"/>
    <col min="12035" max="12035" width="14.5703125" style="42" customWidth="1"/>
    <col min="12036" max="12036" width="14.85546875" style="42" customWidth="1"/>
    <col min="12037" max="12037" width="28.42578125" style="42"/>
    <col min="12038" max="12038" width="23" style="42" customWidth="1"/>
    <col min="12039" max="12288" width="28.42578125" style="42"/>
    <col min="12289" max="12289" width="28.5703125" style="42" customWidth="1"/>
    <col min="12290" max="12290" width="52.7109375" style="42" customWidth="1"/>
    <col min="12291" max="12291" width="14.5703125" style="42" customWidth="1"/>
    <col min="12292" max="12292" width="14.85546875" style="42" customWidth="1"/>
    <col min="12293" max="12293" width="28.42578125" style="42"/>
    <col min="12294" max="12294" width="23" style="42" customWidth="1"/>
    <col min="12295" max="12544" width="28.42578125" style="42"/>
    <col min="12545" max="12545" width="28.5703125" style="42" customWidth="1"/>
    <col min="12546" max="12546" width="52.7109375" style="42" customWidth="1"/>
    <col min="12547" max="12547" width="14.5703125" style="42" customWidth="1"/>
    <col min="12548" max="12548" width="14.85546875" style="42" customWidth="1"/>
    <col min="12549" max="12549" width="28.42578125" style="42"/>
    <col min="12550" max="12550" width="23" style="42" customWidth="1"/>
    <col min="12551" max="12800" width="28.42578125" style="42"/>
    <col min="12801" max="12801" width="28.5703125" style="42" customWidth="1"/>
    <col min="12802" max="12802" width="52.7109375" style="42" customWidth="1"/>
    <col min="12803" max="12803" width="14.5703125" style="42" customWidth="1"/>
    <col min="12804" max="12804" width="14.85546875" style="42" customWidth="1"/>
    <col min="12805" max="12805" width="28.42578125" style="42"/>
    <col min="12806" max="12806" width="23" style="42" customWidth="1"/>
    <col min="12807" max="13056" width="28.42578125" style="42"/>
    <col min="13057" max="13057" width="28.5703125" style="42" customWidth="1"/>
    <col min="13058" max="13058" width="52.7109375" style="42" customWidth="1"/>
    <col min="13059" max="13059" width="14.5703125" style="42" customWidth="1"/>
    <col min="13060" max="13060" width="14.85546875" style="42" customWidth="1"/>
    <col min="13061" max="13061" width="28.42578125" style="42"/>
    <col min="13062" max="13062" width="23" style="42" customWidth="1"/>
    <col min="13063" max="13312" width="28.42578125" style="42"/>
    <col min="13313" max="13313" width="28.5703125" style="42" customWidth="1"/>
    <col min="13314" max="13314" width="52.7109375" style="42" customWidth="1"/>
    <col min="13315" max="13315" width="14.5703125" style="42" customWidth="1"/>
    <col min="13316" max="13316" width="14.85546875" style="42" customWidth="1"/>
    <col min="13317" max="13317" width="28.42578125" style="42"/>
    <col min="13318" max="13318" width="23" style="42" customWidth="1"/>
    <col min="13319" max="13568" width="28.42578125" style="42"/>
    <col min="13569" max="13569" width="28.5703125" style="42" customWidth="1"/>
    <col min="13570" max="13570" width="52.7109375" style="42" customWidth="1"/>
    <col min="13571" max="13571" width="14.5703125" style="42" customWidth="1"/>
    <col min="13572" max="13572" width="14.85546875" style="42" customWidth="1"/>
    <col min="13573" max="13573" width="28.42578125" style="42"/>
    <col min="13574" max="13574" width="23" style="42" customWidth="1"/>
    <col min="13575" max="13824" width="28.42578125" style="42"/>
    <col min="13825" max="13825" width="28.5703125" style="42" customWidth="1"/>
    <col min="13826" max="13826" width="52.7109375" style="42" customWidth="1"/>
    <col min="13827" max="13827" width="14.5703125" style="42" customWidth="1"/>
    <col min="13828" max="13828" width="14.85546875" style="42" customWidth="1"/>
    <col min="13829" max="13829" width="28.42578125" style="42"/>
    <col min="13830" max="13830" width="23" style="42" customWidth="1"/>
    <col min="13831" max="14080" width="28.42578125" style="42"/>
    <col min="14081" max="14081" width="28.5703125" style="42" customWidth="1"/>
    <col min="14082" max="14082" width="52.7109375" style="42" customWidth="1"/>
    <col min="14083" max="14083" width="14.5703125" style="42" customWidth="1"/>
    <col min="14084" max="14084" width="14.85546875" style="42" customWidth="1"/>
    <col min="14085" max="14085" width="28.42578125" style="42"/>
    <col min="14086" max="14086" width="23" style="42" customWidth="1"/>
    <col min="14087" max="14336" width="28.42578125" style="42"/>
    <col min="14337" max="14337" width="28.5703125" style="42" customWidth="1"/>
    <col min="14338" max="14338" width="52.7109375" style="42" customWidth="1"/>
    <col min="14339" max="14339" width="14.5703125" style="42" customWidth="1"/>
    <col min="14340" max="14340" width="14.85546875" style="42" customWidth="1"/>
    <col min="14341" max="14341" width="28.42578125" style="42"/>
    <col min="14342" max="14342" width="23" style="42" customWidth="1"/>
    <col min="14343" max="14592" width="28.42578125" style="42"/>
    <col min="14593" max="14593" width="28.5703125" style="42" customWidth="1"/>
    <col min="14594" max="14594" width="52.7109375" style="42" customWidth="1"/>
    <col min="14595" max="14595" width="14.5703125" style="42" customWidth="1"/>
    <col min="14596" max="14596" width="14.85546875" style="42" customWidth="1"/>
    <col min="14597" max="14597" width="28.42578125" style="42"/>
    <col min="14598" max="14598" width="23" style="42" customWidth="1"/>
    <col min="14599" max="14848" width="28.42578125" style="42"/>
    <col min="14849" max="14849" width="28.5703125" style="42" customWidth="1"/>
    <col min="14850" max="14850" width="52.7109375" style="42" customWidth="1"/>
    <col min="14851" max="14851" width="14.5703125" style="42" customWidth="1"/>
    <col min="14852" max="14852" width="14.85546875" style="42" customWidth="1"/>
    <col min="14853" max="14853" width="28.42578125" style="42"/>
    <col min="14854" max="14854" width="23" style="42" customWidth="1"/>
    <col min="14855" max="15104" width="28.42578125" style="42"/>
    <col min="15105" max="15105" width="28.5703125" style="42" customWidth="1"/>
    <col min="15106" max="15106" width="52.7109375" style="42" customWidth="1"/>
    <col min="15107" max="15107" width="14.5703125" style="42" customWidth="1"/>
    <col min="15108" max="15108" width="14.85546875" style="42" customWidth="1"/>
    <col min="15109" max="15109" width="28.42578125" style="42"/>
    <col min="15110" max="15110" width="23" style="42" customWidth="1"/>
    <col min="15111" max="15360" width="28.42578125" style="42"/>
    <col min="15361" max="15361" width="28.5703125" style="42" customWidth="1"/>
    <col min="15362" max="15362" width="52.7109375" style="42" customWidth="1"/>
    <col min="15363" max="15363" width="14.5703125" style="42" customWidth="1"/>
    <col min="15364" max="15364" width="14.85546875" style="42" customWidth="1"/>
    <col min="15365" max="15365" width="28.42578125" style="42"/>
    <col min="15366" max="15366" width="23" style="42" customWidth="1"/>
    <col min="15367" max="15616" width="28.42578125" style="42"/>
    <col min="15617" max="15617" width="28.5703125" style="42" customWidth="1"/>
    <col min="15618" max="15618" width="52.7109375" style="42" customWidth="1"/>
    <col min="15619" max="15619" width="14.5703125" style="42" customWidth="1"/>
    <col min="15620" max="15620" width="14.85546875" style="42" customWidth="1"/>
    <col min="15621" max="15621" width="28.42578125" style="42"/>
    <col min="15622" max="15622" width="23" style="42" customWidth="1"/>
    <col min="15623" max="15872" width="28.42578125" style="42"/>
    <col min="15873" max="15873" width="28.5703125" style="42" customWidth="1"/>
    <col min="15874" max="15874" width="52.7109375" style="42" customWidth="1"/>
    <col min="15875" max="15875" width="14.5703125" style="42" customWidth="1"/>
    <col min="15876" max="15876" width="14.85546875" style="42" customWidth="1"/>
    <col min="15877" max="15877" width="28.42578125" style="42"/>
    <col min="15878" max="15878" width="23" style="42" customWidth="1"/>
    <col min="15879" max="16128" width="28.42578125" style="42"/>
    <col min="16129" max="16129" width="28.5703125" style="42" customWidth="1"/>
    <col min="16130" max="16130" width="52.7109375" style="42" customWidth="1"/>
    <col min="16131" max="16131" width="14.5703125" style="42" customWidth="1"/>
    <col min="16132" max="16132" width="14.85546875" style="42" customWidth="1"/>
    <col min="16133" max="16133" width="28.42578125" style="42"/>
    <col min="16134" max="16134" width="23" style="42" customWidth="1"/>
    <col min="16135" max="16384" width="28.42578125" style="42"/>
  </cols>
  <sheetData>
    <row r="1" spans="1:256" ht="12.75" x14ac:dyDescent="0.2">
      <c r="A1" s="441" t="s">
        <v>159</v>
      </c>
      <c r="B1" s="441"/>
      <c r="C1" s="441"/>
    </row>
    <row r="2" spans="1:256" ht="12.75" x14ac:dyDescent="0.2">
      <c r="A2" s="441" t="s">
        <v>160</v>
      </c>
      <c r="B2" s="441"/>
      <c r="C2" s="441"/>
    </row>
    <row r="3" spans="1:256" ht="12.75" x14ac:dyDescent="0.2">
      <c r="A3" s="441" t="s">
        <v>161</v>
      </c>
      <c r="B3" s="441"/>
      <c r="C3" s="441"/>
    </row>
    <row r="4" spans="1:256" x14ac:dyDescent="0.25">
      <c r="B4" s="44"/>
      <c r="C4" s="45"/>
    </row>
    <row r="5" spans="1:256" ht="18.75" x14ac:dyDescent="0.2">
      <c r="A5" s="442" t="s">
        <v>162</v>
      </c>
      <c r="B5" s="442"/>
      <c r="C5" s="442"/>
    </row>
    <row r="6" spans="1:256" x14ac:dyDescent="0.25">
      <c r="C6" s="46" t="s">
        <v>4</v>
      </c>
    </row>
    <row r="7" spans="1:256" ht="28.5" x14ac:dyDescent="0.2">
      <c r="A7" s="47" t="s">
        <v>5</v>
      </c>
      <c r="B7" s="47" t="s">
        <v>163</v>
      </c>
      <c r="C7" s="48" t="s">
        <v>7</v>
      </c>
      <c r="D7" s="49"/>
    </row>
    <row r="8" spans="1:256" ht="15.75" x14ac:dyDescent="0.25">
      <c r="A8" s="47" t="s">
        <v>164</v>
      </c>
      <c r="B8" s="50" t="s">
        <v>165</v>
      </c>
      <c r="C8" s="48">
        <f>C9+C39</f>
        <v>640579.72</v>
      </c>
      <c r="D8" s="51"/>
      <c r="E8" s="52"/>
    </row>
    <row r="9" spans="1:256" ht="33" customHeight="1" x14ac:dyDescent="0.25">
      <c r="A9" s="47" t="s">
        <v>166</v>
      </c>
      <c r="B9" s="50" t="s">
        <v>167</v>
      </c>
      <c r="C9" s="48">
        <f>SUM(C10+C12+C24)</f>
        <v>639279.72</v>
      </c>
      <c r="D9" s="53"/>
    </row>
    <row r="10" spans="1:256" ht="31.5" x14ac:dyDescent="0.25">
      <c r="A10" s="54" t="s">
        <v>168</v>
      </c>
      <c r="B10" s="55" t="s">
        <v>169</v>
      </c>
      <c r="C10" s="56">
        <f>SUM(C11)</f>
        <v>78385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</row>
    <row r="11" spans="1:256" ht="31.5" x14ac:dyDescent="0.25">
      <c r="A11" s="58" t="s">
        <v>170</v>
      </c>
      <c r="B11" s="59" t="s">
        <v>171</v>
      </c>
      <c r="C11" s="60">
        <v>78385</v>
      </c>
    </row>
    <row r="12" spans="1:256" ht="47.25" x14ac:dyDescent="0.25">
      <c r="A12" s="62" t="s">
        <v>172</v>
      </c>
      <c r="B12" s="63" t="s">
        <v>173</v>
      </c>
      <c r="C12" s="64">
        <f>SUM(C13:C23)</f>
        <v>191400.62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</row>
    <row r="13" spans="1:256" ht="31.5" x14ac:dyDescent="0.25">
      <c r="A13" s="65" t="s">
        <v>176</v>
      </c>
      <c r="B13" s="66" t="s">
        <v>177</v>
      </c>
      <c r="C13" s="60">
        <v>5190.6400000000003</v>
      </c>
      <c r="D13" s="6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</row>
    <row r="14" spans="1:256" ht="47.25" customHeight="1" x14ac:dyDescent="0.2">
      <c r="A14" s="68" t="s">
        <v>178</v>
      </c>
      <c r="B14" s="69" t="s">
        <v>179</v>
      </c>
      <c r="C14" s="60">
        <v>64692.3</v>
      </c>
      <c r="D14" s="6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</row>
    <row r="15" spans="1:256" ht="68.25" customHeight="1" x14ac:dyDescent="0.25">
      <c r="A15" s="58" t="s">
        <v>180</v>
      </c>
      <c r="B15" s="69" t="s">
        <v>181</v>
      </c>
      <c r="C15" s="60">
        <v>10208.57</v>
      </c>
      <c r="D15" s="6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  <c r="IU15" s="57"/>
      <c r="IV15" s="57"/>
    </row>
    <row r="16" spans="1:256" ht="31.5" x14ac:dyDescent="0.25">
      <c r="A16" s="58" t="s">
        <v>180</v>
      </c>
      <c r="B16" s="70" t="s">
        <v>182</v>
      </c>
      <c r="C16" s="61">
        <v>117.19</v>
      </c>
      <c r="D16" s="52"/>
      <c r="IM16" s="57"/>
      <c r="IN16" s="57"/>
      <c r="IO16" s="57"/>
      <c r="IP16" s="57"/>
      <c r="IQ16" s="57"/>
      <c r="IR16" s="57"/>
      <c r="IS16" s="57"/>
      <c r="IT16" s="57"/>
      <c r="IU16" s="57"/>
      <c r="IV16" s="57"/>
    </row>
    <row r="17" spans="1:256" ht="31.5" x14ac:dyDescent="0.25">
      <c r="A17" s="58" t="s">
        <v>180</v>
      </c>
      <c r="B17" s="70" t="s">
        <v>183</v>
      </c>
      <c r="C17" s="61">
        <v>69450.509999999995</v>
      </c>
      <c r="D17" s="52"/>
      <c r="IM17" s="57"/>
      <c r="IN17" s="57"/>
      <c r="IO17" s="57"/>
      <c r="IP17" s="57"/>
      <c r="IQ17" s="57"/>
      <c r="IR17" s="57"/>
      <c r="IS17" s="57"/>
      <c r="IT17" s="57"/>
      <c r="IU17" s="57"/>
      <c r="IV17" s="57"/>
    </row>
    <row r="18" spans="1:256" ht="31.5" x14ac:dyDescent="0.25">
      <c r="A18" s="58" t="s">
        <v>180</v>
      </c>
      <c r="B18" s="59" t="s">
        <v>184</v>
      </c>
      <c r="C18" s="61">
        <v>14204</v>
      </c>
      <c r="IM18" s="57"/>
      <c r="IN18" s="57"/>
      <c r="IO18" s="57"/>
      <c r="IP18" s="57"/>
      <c r="IQ18" s="57"/>
      <c r="IR18" s="57"/>
      <c r="IS18" s="57"/>
      <c r="IT18" s="57"/>
      <c r="IU18" s="57"/>
      <c r="IV18" s="57"/>
    </row>
    <row r="19" spans="1:256" ht="63" customHeight="1" x14ac:dyDescent="0.25">
      <c r="A19" s="58" t="s">
        <v>180</v>
      </c>
      <c r="B19" s="59" t="s">
        <v>185</v>
      </c>
      <c r="C19" s="61">
        <v>5674</v>
      </c>
      <c r="IM19" s="57"/>
      <c r="IN19" s="57"/>
      <c r="IO19" s="57"/>
      <c r="IP19" s="57"/>
      <c r="IQ19" s="57"/>
      <c r="IR19" s="57"/>
      <c r="IS19" s="57"/>
      <c r="IT19" s="57"/>
      <c r="IU19" s="57"/>
      <c r="IV19" s="57"/>
    </row>
    <row r="20" spans="1:256" ht="15.75" x14ac:dyDescent="0.25">
      <c r="A20" s="58" t="s">
        <v>180</v>
      </c>
      <c r="B20" s="59" t="s">
        <v>186</v>
      </c>
      <c r="C20" s="61">
        <v>129.30000000000001</v>
      </c>
      <c r="IM20" s="57"/>
      <c r="IN20" s="57"/>
      <c r="IO20" s="57"/>
      <c r="IP20" s="57"/>
      <c r="IQ20" s="57"/>
      <c r="IR20" s="57"/>
      <c r="IS20" s="57"/>
      <c r="IT20" s="57"/>
      <c r="IU20" s="57"/>
      <c r="IV20" s="57"/>
    </row>
    <row r="21" spans="1:256" ht="63" x14ac:dyDescent="0.25">
      <c r="A21" s="58" t="s">
        <v>180</v>
      </c>
      <c r="B21" s="59" t="s">
        <v>187</v>
      </c>
      <c r="C21" s="61">
        <v>2234.11</v>
      </c>
      <c r="IM21" s="57"/>
      <c r="IN21" s="57"/>
      <c r="IO21" s="57"/>
      <c r="IP21" s="57"/>
      <c r="IQ21" s="57"/>
      <c r="IR21" s="57"/>
      <c r="IS21" s="57"/>
      <c r="IT21" s="57"/>
      <c r="IU21" s="57"/>
      <c r="IV21" s="57"/>
    </row>
    <row r="22" spans="1:256" ht="47.25" x14ac:dyDescent="0.25">
      <c r="A22" s="58" t="s">
        <v>180</v>
      </c>
      <c r="B22" s="59" t="s">
        <v>188</v>
      </c>
      <c r="C22" s="61">
        <v>3000</v>
      </c>
      <c r="IM22" s="57"/>
      <c r="IN22" s="57"/>
      <c r="IO22" s="57"/>
      <c r="IP22" s="57"/>
      <c r="IQ22" s="57"/>
      <c r="IR22" s="57"/>
      <c r="IS22" s="57"/>
      <c r="IT22" s="57"/>
      <c r="IU22" s="57"/>
      <c r="IV22" s="57"/>
    </row>
    <row r="23" spans="1:256" ht="31.5" x14ac:dyDescent="0.25">
      <c r="A23" s="58" t="s">
        <v>180</v>
      </c>
      <c r="B23" s="59" t="s">
        <v>189</v>
      </c>
      <c r="C23" s="61">
        <v>16500</v>
      </c>
      <c r="IM23" s="57"/>
      <c r="IN23" s="57"/>
      <c r="IO23" s="57"/>
      <c r="IP23" s="57"/>
      <c r="IQ23" s="57"/>
      <c r="IR23" s="57"/>
      <c r="IS23" s="57"/>
      <c r="IT23" s="57"/>
      <c r="IU23" s="57"/>
      <c r="IV23" s="57"/>
    </row>
    <row r="24" spans="1:256" ht="31.5" x14ac:dyDescent="0.25">
      <c r="A24" s="62" t="s">
        <v>190</v>
      </c>
      <c r="B24" s="71" t="s">
        <v>191</v>
      </c>
      <c r="C24" s="64">
        <f>SUM(C25:C38)</f>
        <v>369494.1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spans="1:256" ht="47.25" x14ac:dyDescent="0.25">
      <c r="A25" s="58" t="s">
        <v>192</v>
      </c>
      <c r="B25" s="59" t="s">
        <v>193</v>
      </c>
      <c r="C25" s="61">
        <v>1300.4100000000001</v>
      </c>
    </row>
    <row r="26" spans="1:256" ht="47.25" x14ac:dyDescent="0.25">
      <c r="A26" s="58" t="s">
        <v>192</v>
      </c>
      <c r="B26" s="59" t="s">
        <v>194</v>
      </c>
      <c r="C26" s="72">
        <v>2581.91</v>
      </c>
    </row>
    <row r="27" spans="1:256" ht="47.25" x14ac:dyDescent="0.25">
      <c r="A27" s="58" t="s">
        <v>192</v>
      </c>
      <c r="B27" s="59" t="s">
        <v>195</v>
      </c>
      <c r="C27" s="61">
        <v>9427.61</v>
      </c>
    </row>
    <row r="28" spans="1:256" ht="31.5" x14ac:dyDescent="0.25">
      <c r="A28" s="58" t="s">
        <v>192</v>
      </c>
      <c r="B28" s="59" t="s">
        <v>196</v>
      </c>
      <c r="C28" s="61">
        <v>964</v>
      </c>
    </row>
    <row r="29" spans="1:256" ht="47.25" x14ac:dyDescent="0.25">
      <c r="A29" s="58" t="s">
        <v>192</v>
      </c>
      <c r="B29" s="59" t="s">
        <v>197</v>
      </c>
      <c r="C29" s="61">
        <v>2836.34</v>
      </c>
    </row>
    <row r="30" spans="1:256" ht="173.25" x14ac:dyDescent="0.25">
      <c r="A30" s="58" t="s">
        <v>192</v>
      </c>
      <c r="B30" s="59" t="s">
        <v>198</v>
      </c>
      <c r="C30" s="60">
        <v>305541.31</v>
      </c>
    </row>
    <row r="31" spans="1:256" ht="94.5" x14ac:dyDescent="0.25">
      <c r="A31" s="58" t="s">
        <v>192</v>
      </c>
      <c r="B31" s="59" t="s">
        <v>199</v>
      </c>
      <c r="C31" s="60">
        <v>16555.009999999998</v>
      </c>
    </row>
    <row r="32" spans="1:256" ht="47.25" x14ac:dyDescent="0.25">
      <c r="A32" s="58" t="s">
        <v>192</v>
      </c>
      <c r="B32" s="59" t="s">
        <v>200</v>
      </c>
      <c r="C32" s="61">
        <v>0.22</v>
      </c>
    </row>
    <row r="33" spans="1:256" ht="47.25" x14ac:dyDescent="0.25">
      <c r="A33" s="58" t="s">
        <v>192</v>
      </c>
      <c r="B33" s="59" t="s">
        <v>201</v>
      </c>
      <c r="C33" s="61">
        <v>2806.3</v>
      </c>
    </row>
    <row r="34" spans="1:256" ht="94.5" x14ac:dyDescent="0.25">
      <c r="A34" s="58" t="s">
        <v>203</v>
      </c>
      <c r="B34" s="59" t="s">
        <v>204</v>
      </c>
      <c r="C34" s="61">
        <v>23245</v>
      </c>
      <c r="D34" s="52"/>
    </row>
    <row r="35" spans="1:256" ht="78.75" x14ac:dyDescent="0.25">
      <c r="A35" s="58" t="s">
        <v>205</v>
      </c>
      <c r="B35" s="59" t="s">
        <v>206</v>
      </c>
      <c r="C35" s="61">
        <v>32.700000000000003</v>
      </c>
      <c r="D35" s="52"/>
    </row>
    <row r="36" spans="1:256" ht="47.25" x14ac:dyDescent="0.25">
      <c r="A36" s="58" t="s">
        <v>207</v>
      </c>
      <c r="B36" s="59" t="s">
        <v>208</v>
      </c>
      <c r="C36" s="61">
        <v>1610.8</v>
      </c>
      <c r="IM36" s="57"/>
      <c r="IN36" s="57"/>
      <c r="IO36" s="57"/>
      <c r="IP36" s="57"/>
      <c r="IQ36" s="57"/>
      <c r="IR36" s="57"/>
      <c r="IS36" s="57"/>
      <c r="IT36" s="57"/>
      <c r="IU36" s="57"/>
      <c r="IV36" s="57"/>
    </row>
    <row r="37" spans="1:256" ht="63" x14ac:dyDescent="0.25">
      <c r="A37" s="58" t="s">
        <v>209</v>
      </c>
      <c r="B37" s="59" t="s">
        <v>210</v>
      </c>
      <c r="C37" s="61">
        <v>2583</v>
      </c>
      <c r="IM37" s="57"/>
      <c r="IN37" s="57"/>
      <c r="IO37" s="57"/>
      <c r="IP37" s="57"/>
      <c r="IQ37" s="57"/>
      <c r="IR37" s="57"/>
      <c r="IS37" s="57"/>
      <c r="IT37" s="57"/>
      <c r="IU37" s="57"/>
      <c r="IV37" s="57"/>
    </row>
    <row r="38" spans="1:256" ht="78.75" x14ac:dyDescent="0.25">
      <c r="A38" s="58" t="s">
        <v>209</v>
      </c>
      <c r="B38" s="59" t="s">
        <v>211</v>
      </c>
      <c r="C38" s="60">
        <v>9.49</v>
      </c>
    </row>
    <row r="39" spans="1:256" ht="15.75" x14ac:dyDescent="0.25">
      <c r="A39" s="62" t="s">
        <v>212</v>
      </c>
      <c r="B39" s="71" t="s">
        <v>213</v>
      </c>
      <c r="C39" s="73">
        <f>SUM(C40)</f>
        <v>1300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  <c r="IV39" s="57"/>
    </row>
    <row r="40" spans="1:256" ht="31.5" x14ac:dyDescent="0.25">
      <c r="A40" s="58" t="s">
        <v>214</v>
      </c>
      <c r="B40" s="59" t="s">
        <v>215</v>
      </c>
      <c r="C40" s="61">
        <v>1300</v>
      </c>
    </row>
    <row r="41" spans="1:256" x14ac:dyDescent="0.25">
      <c r="C41" s="46"/>
      <c r="IM41" s="67"/>
      <c r="IN41" s="67"/>
      <c r="IO41" s="67"/>
      <c r="IP41" s="67"/>
      <c r="IQ41" s="67"/>
      <c r="IR41" s="67"/>
      <c r="IS41" s="67"/>
      <c r="IT41" s="67"/>
      <c r="IU41" s="67"/>
      <c r="IV41" s="67"/>
    </row>
    <row r="42" spans="1:256" x14ac:dyDescent="0.25">
      <c r="C42" s="46"/>
      <c r="IM42" s="67"/>
      <c r="IN42" s="67"/>
      <c r="IO42" s="67"/>
      <c r="IP42" s="67"/>
      <c r="IQ42" s="67"/>
      <c r="IR42" s="67"/>
      <c r="IS42" s="67"/>
      <c r="IT42" s="67"/>
      <c r="IU42" s="67"/>
      <c r="IV42" s="67"/>
    </row>
    <row r="43" spans="1:256" x14ac:dyDescent="0.25">
      <c r="C43" s="46"/>
      <c r="IM43" s="67"/>
      <c r="IN43" s="67"/>
      <c r="IO43" s="67"/>
      <c r="IP43" s="67"/>
      <c r="IQ43" s="67"/>
      <c r="IR43" s="67"/>
      <c r="IS43" s="67"/>
      <c r="IT43" s="67"/>
      <c r="IU43" s="67"/>
      <c r="IV43" s="67"/>
    </row>
    <row r="44" spans="1:256" x14ac:dyDescent="0.25">
      <c r="C44" s="46"/>
      <c r="IM44" s="67"/>
      <c r="IN44" s="67"/>
      <c r="IO44" s="67"/>
      <c r="IP44" s="67"/>
      <c r="IQ44" s="67"/>
      <c r="IR44" s="67"/>
      <c r="IS44" s="67"/>
      <c r="IT44" s="67"/>
      <c r="IU44" s="67"/>
      <c r="IV44" s="67"/>
    </row>
    <row r="45" spans="1:256" x14ac:dyDescent="0.25">
      <c r="C45" s="46"/>
      <c r="IM45" s="67"/>
      <c r="IN45" s="67"/>
      <c r="IO45" s="67"/>
      <c r="IP45" s="67"/>
      <c r="IQ45" s="67"/>
      <c r="IR45" s="67"/>
      <c r="IS45" s="67"/>
      <c r="IT45" s="67"/>
      <c r="IU45" s="67"/>
      <c r="IV45" s="67"/>
    </row>
    <row r="46" spans="1:256" x14ac:dyDescent="0.25">
      <c r="C46" s="46"/>
      <c r="IM46" s="67"/>
      <c r="IN46" s="67"/>
      <c r="IO46" s="67"/>
      <c r="IP46" s="67"/>
      <c r="IQ46" s="67"/>
      <c r="IR46" s="67"/>
      <c r="IS46" s="67"/>
      <c r="IT46" s="67"/>
      <c r="IU46" s="67"/>
      <c r="IV46" s="67"/>
    </row>
    <row r="47" spans="1:256" x14ac:dyDescent="0.25">
      <c r="C47" s="46"/>
      <c r="IM47" s="67"/>
      <c r="IN47" s="67"/>
      <c r="IO47" s="67"/>
      <c r="IP47" s="67"/>
      <c r="IQ47" s="67"/>
      <c r="IR47" s="67"/>
      <c r="IS47" s="67"/>
      <c r="IT47" s="67"/>
      <c r="IU47" s="67"/>
      <c r="IV47" s="67"/>
    </row>
    <row r="48" spans="1:256" x14ac:dyDescent="0.25">
      <c r="C48" s="46"/>
      <c r="IM48" s="67"/>
      <c r="IN48" s="67"/>
      <c r="IO48" s="67"/>
      <c r="IP48" s="67"/>
      <c r="IQ48" s="67"/>
      <c r="IR48" s="67"/>
      <c r="IS48" s="67"/>
      <c r="IT48" s="67"/>
      <c r="IU48" s="67"/>
      <c r="IV48" s="67"/>
    </row>
    <row r="49" spans="3:256" x14ac:dyDescent="0.25">
      <c r="C49" s="46"/>
      <c r="IM49" s="67"/>
      <c r="IN49" s="67"/>
      <c r="IO49" s="67"/>
      <c r="IP49" s="67"/>
      <c r="IQ49" s="67"/>
      <c r="IR49" s="67"/>
      <c r="IS49" s="67"/>
      <c r="IT49" s="67"/>
      <c r="IU49" s="67"/>
      <c r="IV49" s="67"/>
    </row>
    <row r="50" spans="3:256" x14ac:dyDescent="0.25">
      <c r="C50" s="46"/>
      <c r="IM50" s="67"/>
      <c r="IN50" s="67"/>
      <c r="IO50" s="67"/>
      <c r="IP50" s="67"/>
      <c r="IQ50" s="67"/>
      <c r="IR50" s="67"/>
      <c r="IS50" s="67"/>
      <c r="IT50" s="67"/>
      <c r="IU50" s="67"/>
      <c r="IV50" s="67"/>
    </row>
    <row r="51" spans="3:256" x14ac:dyDescent="0.25">
      <c r="C51" s="46"/>
      <c r="IM51" s="67"/>
      <c r="IN51" s="67"/>
      <c r="IO51" s="67"/>
      <c r="IP51" s="67"/>
      <c r="IQ51" s="67"/>
      <c r="IR51" s="67"/>
      <c r="IS51" s="67"/>
      <c r="IT51" s="67"/>
      <c r="IU51" s="67"/>
      <c r="IV51" s="67"/>
    </row>
    <row r="52" spans="3:256" x14ac:dyDescent="0.25">
      <c r="C52" s="46"/>
      <c r="IM52" s="67"/>
      <c r="IN52" s="67"/>
      <c r="IO52" s="67"/>
      <c r="IP52" s="67"/>
      <c r="IQ52" s="67"/>
      <c r="IR52" s="67"/>
      <c r="IS52" s="67"/>
      <c r="IT52" s="67"/>
      <c r="IU52" s="67"/>
      <c r="IV52" s="67"/>
    </row>
    <row r="53" spans="3:256" x14ac:dyDescent="0.25">
      <c r="C53" s="46"/>
      <c r="IM53" s="67"/>
      <c r="IN53" s="67"/>
      <c r="IO53" s="67"/>
      <c r="IP53" s="67"/>
      <c r="IQ53" s="67"/>
      <c r="IR53" s="67"/>
      <c r="IS53" s="67"/>
      <c r="IT53" s="67"/>
      <c r="IU53" s="67"/>
      <c r="IV53" s="67"/>
    </row>
    <row r="54" spans="3:256" x14ac:dyDescent="0.25">
      <c r="C54" s="46"/>
      <c r="IM54" s="67"/>
      <c r="IN54" s="67"/>
      <c r="IO54" s="67"/>
      <c r="IP54" s="67"/>
      <c r="IQ54" s="67"/>
      <c r="IR54" s="67"/>
      <c r="IS54" s="67"/>
      <c r="IT54" s="67"/>
      <c r="IU54" s="67"/>
      <c r="IV54" s="67"/>
    </row>
    <row r="55" spans="3:256" x14ac:dyDescent="0.25">
      <c r="C55" s="46"/>
      <c r="IM55" s="67"/>
      <c r="IN55" s="67"/>
      <c r="IO55" s="67"/>
      <c r="IP55" s="67"/>
      <c r="IQ55" s="67"/>
      <c r="IR55" s="67"/>
      <c r="IS55" s="67"/>
      <c r="IT55" s="67"/>
      <c r="IU55" s="67"/>
      <c r="IV55" s="67"/>
    </row>
    <row r="56" spans="3:256" x14ac:dyDescent="0.25">
      <c r="C56" s="46"/>
      <c r="IM56" s="67"/>
      <c r="IN56" s="67"/>
      <c r="IO56" s="67"/>
      <c r="IP56" s="67"/>
      <c r="IQ56" s="67"/>
      <c r="IR56" s="67"/>
      <c r="IS56" s="67"/>
      <c r="IT56" s="67"/>
      <c r="IU56" s="67"/>
      <c r="IV56" s="67"/>
    </row>
    <row r="57" spans="3:256" x14ac:dyDescent="0.25">
      <c r="C57" s="46"/>
      <c r="IM57" s="67"/>
      <c r="IN57" s="67"/>
      <c r="IO57" s="67"/>
      <c r="IP57" s="67"/>
      <c r="IQ57" s="67"/>
      <c r="IR57" s="67"/>
      <c r="IS57" s="67"/>
      <c r="IT57" s="67"/>
      <c r="IU57" s="67"/>
      <c r="IV57" s="67"/>
    </row>
    <row r="58" spans="3:256" x14ac:dyDescent="0.25">
      <c r="C58" s="46"/>
      <c r="IM58" s="67"/>
      <c r="IN58" s="67"/>
      <c r="IO58" s="67"/>
      <c r="IP58" s="67"/>
      <c r="IQ58" s="67"/>
      <c r="IR58" s="67"/>
      <c r="IS58" s="67"/>
      <c r="IT58" s="67"/>
      <c r="IU58" s="67"/>
      <c r="IV58" s="67"/>
    </row>
    <row r="59" spans="3:256" x14ac:dyDescent="0.25">
      <c r="C59" s="46"/>
      <c r="IM59" s="67"/>
      <c r="IN59" s="67"/>
      <c r="IO59" s="67"/>
      <c r="IP59" s="67"/>
      <c r="IQ59" s="67"/>
      <c r="IR59" s="67"/>
      <c r="IS59" s="67"/>
      <c r="IT59" s="67"/>
      <c r="IU59" s="67"/>
      <c r="IV59" s="67"/>
    </row>
    <row r="60" spans="3:256" x14ac:dyDescent="0.25">
      <c r="C60" s="46"/>
      <c r="IM60" s="67"/>
      <c r="IN60" s="67"/>
      <c r="IO60" s="67"/>
      <c r="IP60" s="67"/>
      <c r="IQ60" s="67"/>
      <c r="IR60" s="67"/>
      <c r="IS60" s="67"/>
      <c r="IT60" s="67"/>
      <c r="IU60" s="67"/>
      <c r="IV60" s="67"/>
    </row>
    <row r="61" spans="3:256" x14ac:dyDescent="0.25">
      <c r="C61" s="46"/>
      <c r="IM61" s="67"/>
      <c r="IN61" s="67"/>
      <c r="IO61" s="67"/>
      <c r="IP61" s="67"/>
      <c r="IQ61" s="67"/>
      <c r="IR61" s="67"/>
      <c r="IS61" s="67"/>
      <c r="IT61" s="67"/>
      <c r="IU61" s="67"/>
      <c r="IV61" s="67"/>
    </row>
    <row r="62" spans="3:256" x14ac:dyDescent="0.25">
      <c r="C62" s="46"/>
      <c r="IM62" s="67"/>
      <c r="IN62" s="67"/>
      <c r="IO62" s="67"/>
      <c r="IP62" s="67"/>
      <c r="IQ62" s="67"/>
      <c r="IR62" s="67"/>
      <c r="IS62" s="67"/>
      <c r="IT62" s="67"/>
      <c r="IU62" s="67"/>
      <c r="IV62" s="67"/>
    </row>
    <row r="63" spans="3:256" x14ac:dyDescent="0.25">
      <c r="C63" s="46"/>
      <c r="IM63" s="67"/>
      <c r="IN63" s="67"/>
      <c r="IO63" s="67"/>
      <c r="IP63" s="67"/>
      <c r="IQ63" s="67"/>
      <c r="IR63" s="67"/>
      <c r="IS63" s="67"/>
      <c r="IT63" s="67"/>
      <c r="IU63" s="67"/>
      <c r="IV63" s="67"/>
    </row>
    <row r="64" spans="3:256" x14ac:dyDescent="0.25">
      <c r="C64" s="46"/>
      <c r="IM64" s="67"/>
      <c r="IN64" s="67"/>
      <c r="IO64" s="67"/>
      <c r="IP64" s="67"/>
      <c r="IQ64" s="67"/>
      <c r="IR64" s="67"/>
      <c r="IS64" s="67"/>
      <c r="IT64" s="67"/>
      <c r="IU64" s="67"/>
      <c r="IV64" s="67"/>
    </row>
    <row r="65" spans="3:256" x14ac:dyDescent="0.25">
      <c r="C65" s="46"/>
      <c r="IM65" s="67"/>
      <c r="IN65" s="67"/>
      <c r="IO65" s="67"/>
      <c r="IP65" s="67"/>
      <c r="IQ65" s="67"/>
      <c r="IR65" s="67"/>
      <c r="IS65" s="67"/>
      <c r="IT65" s="67"/>
      <c r="IU65" s="67"/>
      <c r="IV65" s="67"/>
    </row>
    <row r="66" spans="3:256" x14ac:dyDescent="0.25">
      <c r="C66" s="46"/>
      <c r="IM66" s="67"/>
      <c r="IN66" s="67"/>
      <c r="IO66" s="67"/>
      <c r="IP66" s="67"/>
      <c r="IQ66" s="67"/>
      <c r="IR66" s="67"/>
      <c r="IS66" s="67"/>
      <c r="IT66" s="67"/>
      <c r="IU66" s="67"/>
      <c r="IV66" s="67"/>
    </row>
    <row r="67" spans="3:256" x14ac:dyDescent="0.25">
      <c r="C67" s="46"/>
      <c r="IM67" s="67"/>
      <c r="IN67" s="67"/>
      <c r="IO67" s="67"/>
      <c r="IP67" s="67"/>
      <c r="IQ67" s="67"/>
      <c r="IR67" s="67"/>
      <c r="IS67" s="67"/>
      <c r="IT67" s="67"/>
      <c r="IU67" s="67"/>
      <c r="IV67" s="67"/>
    </row>
    <row r="68" spans="3:256" x14ac:dyDescent="0.25">
      <c r="C68" s="46"/>
      <c r="IM68" s="67"/>
      <c r="IN68" s="67"/>
      <c r="IO68" s="67"/>
      <c r="IP68" s="67"/>
      <c r="IQ68" s="67"/>
      <c r="IR68" s="67"/>
      <c r="IS68" s="67"/>
      <c r="IT68" s="67"/>
      <c r="IU68" s="67"/>
      <c r="IV68" s="67"/>
    </row>
    <row r="69" spans="3:256" x14ac:dyDescent="0.25">
      <c r="C69" s="46"/>
      <c r="IM69" s="67"/>
      <c r="IN69" s="67"/>
      <c r="IO69" s="67"/>
      <c r="IP69" s="67"/>
      <c r="IQ69" s="67"/>
      <c r="IR69" s="67"/>
      <c r="IS69" s="67"/>
      <c r="IT69" s="67"/>
      <c r="IU69" s="67"/>
      <c r="IV69" s="67"/>
    </row>
    <row r="70" spans="3:256" x14ac:dyDescent="0.25">
      <c r="C70" s="46"/>
      <c r="IM70" s="67"/>
      <c r="IN70" s="67"/>
      <c r="IO70" s="67"/>
      <c r="IP70" s="67"/>
      <c r="IQ70" s="67"/>
      <c r="IR70" s="67"/>
      <c r="IS70" s="67"/>
      <c r="IT70" s="67"/>
      <c r="IU70" s="67"/>
      <c r="IV70" s="67"/>
    </row>
    <row r="71" spans="3:256" x14ac:dyDescent="0.25">
      <c r="C71" s="46"/>
      <c r="IM71" s="67"/>
      <c r="IN71" s="67"/>
      <c r="IO71" s="67"/>
      <c r="IP71" s="67"/>
      <c r="IQ71" s="67"/>
      <c r="IR71" s="67"/>
      <c r="IS71" s="67"/>
      <c r="IT71" s="67"/>
      <c r="IU71" s="67"/>
      <c r="IV71" s="67"/>
    </row>
    <row r="72" spans="3:256" x14ac:dyDescent="0.25">
      <c r="C72" s="46"/>
      <c r="IM72" s="67"/>
      <c r="IN72" s="67"/>
      <c r="IO72" s="67"/>
      <c r="IP72" s="67"/>
      <c r="IQ72" s="67"/>
      <c r="IR72" s="67"/>
      <c r="IS72" s="67"/>
      <c r="IT72" s="67"/>
      <c r="IU72" s="67"/>
      <c r="IV72" s="67"/>
    </row>
    <row r="73" spans="3:256" x14ac:dyDescent="0.25">
      <c r="C73" s="46"/>
      <c r="IM73" s="67"/>
      <c r="IN73" s="67"/>
      <c r="IO73" s="67"/>
      <c r="IP73" s="67"/>
      <c r="IQ73" s="67"/>
      <c r="IR73" s="67"/>
      <c r="IS73" s="67"/>
      <c r="IT73" s="67"/>
      <c r="IU73" s="67"/>
      <c r="IV73" s="67"/>
    </row>
    <row r="74" spans="3:256" x14ac:dyDescent="0.25">
      <c r="C74" s="46"/>
      <c r="IM74" s="67"/>
      <c r="IN74" s="67"/>
      <c r="IO74" s="67"/>
      <c r="IP74" s="67"/>
      <c r="IQ74" s="67"/>
      <c r="IR74" s="67"/>
      <c r="IS74" s="67"/>
      <c r="IT74" s="67"/>
      <c r="IU74" s="67"/>
      <c r="IV74" s="67"/>
    </row>
    <row r="75" spans="3:256" x14ac:dyDescent="0.25">
      <c r="C75" s="46"/>
      <c r="IM75" s="67"/>
      <c r="IN75" s="67"/>
      <c r="IO75" s="67"/>
      <c r="IP75" s="67"/>
      <c r="IQ75" s="67"/>
      <c r="IR75" s="67"/>
      <c r="IS75" s="67"/>
      <c r="IT75" s="67"/>
      <c r="IU75" s="67"/>
      <c r="IV75" s="67"/>
    </row>
    <row r="76" spans="3:256" x14ac:dyDescent="0.25">
      <c r="C76" s="46"/>
      <c r="IM76" s="67"/>
      <c r="IN76" s="67"/>
      <c r="IO76" s="67"/>
      <c r="IP76" s="67"/>
      <c r="IQ76" s="67"/>
      <c r="IR76" s="67"/>
      <c r="IS76" s="67"/>
      <c r="IT76" s="67"/>
      <c r="IU76" s="67"/>
      <c r="IV76" s="67"/>
    </row>
    <row r="77" spans="3:256" x14ac:dyDescent="0.25">
      <c r="C77" s="46"/>
      <c r="IM77" s="67"/>
      <c r="IN77" s="67"/>
      <c r="IO77" s="67"/>
      <c r="IP77" s="67"/>
      <c r="IQ77" s="67"/>
      <c r="IR77" s="67"/>
      <c r="IS77" s="67"/>
      <c r="IT77" s="67"/>
      <c r="IU77" s="67"/>
      <c r="IV77" s="67"/>
    </row>
    <row r="78" spans="3:256" x14ac:dyDescent="0.25">
      <c r="C78" s="46"/>
      <c r="IM78" s="67"/>
      <c r="IN78" s="67"/>
      <c r="IO78" s="67"/>
      <c r="IP78" s="67"/>
      <c r="IQ78" s="67"/>
      <c r="IR78" s="67"/>
      <c r="IS78" s="67"/>
      <c r="IT78" s="67"/>
      <c r="IU78" s="67"/>
      <c r="IV78" s="67"/>
    </row>
    <row r="79" spans="3:256" x14ac:dyDescent="0.25">
      <c r="C79" s="46"/>
      <c r="IM79" s="67"/>
      <c r="IN79" s="67"/>
      <c r="IO79" s="67"/>
      <c r="IP79" s="67"/>
      <c r="IQ79" s="67"/>
      <c r="IR79" s="67"/>
      <c r="IS79" s="67"/>
      <c r="IT79" s="67"/>
      <c r="IU79" s="67"/>
      <c r="IV79" s="67"/>
    </row>
    <row r="80" spans="3:256" x14ac:dyDescent="0.25">
      <c r="C80" s="46"/>
      <c r="IM80" s="67"/>
      <c r="IN80" s="67"/>
      <c r="IO80" s="67"/>
      <c r="IP80" s="67"/>
      <c r="IQ80" s="67"/>
      <c r="IR80" s="67"/>
      <c r="IS80" s="67"/>
      <c r="IT80" s="67"/>
      <c r="IU80" s="67"/>
      <c r="IV80" s="67"/>
    </row>
    <row r="81" spans="3:256" x14ac:dyDescent="0.25">
      <c r="C81" s="46"/>
      <c r="IM81" s="67"/>
      <c r="IN81" s="67"/>
      <c r="IO81" s="67"/>
      <c r="IP81" s="67"/>
      <c r="IQ81" s="67"/>
      <c r="IR81" s="67"/>
      <c r="IS81" s="67"/>
      <c r="IT81" s="67"/>
      <c r="IU81" s="67"/>
      <c r="IV81" s="67"/>
    </row>
    <row r="82" spans="3:256" x14ac:dyDescent="0.25">
      <c r="C82" s="46"/>
      <c r="IM82" s="67"/>
      <c r="IN82" s="67"/>
      <c r="IO82" s="67"/>
      <c r="IP82" s="67"/>
      <c r="IQ82" s="67"/>
      <c r="IR82" s="67"/>
      <c r="IS82" s="67"/>
      <c r="IT82" s="67"/>
      <c r="IU82" s="67"/>
      <c r="IV82" s="67"/>
    </row>
    <row r="83" spans="3:256" x14ac:dyDescent="0.25">
      <c r="C83" s="46"/>
      <c r="IM83" s="67"/>
      <c r="IN83" s="67"/>
      <c r="IO83" s="67"/>
      <c r="IP83" s="67"/>
      <c r="IQ83" s="67"/>
      <c r="IR83" s="67"/>
      <c r="IS83" s="67"/>
      <c r="IT83" s="67"/>
      <c r="IU83" s="67"/>
      <c r="IV83" s="67"/>
    </row>
    <row r="84" spans="3:256" x14ac:dyDescent="0.25">
      <c r="C84" s="46"/>
      <c r="IM84" s="67"/>
      <c r="IN84" s="67"/>
      <c r="IO84" s="67"/>
      <c r="IP84" s="67"/>
      <c r="IQ84" s="67"/>
      <c r="IR84" s="67"/>
      <c r="IS84" s="67"/>
      <c r="IT84" s="67"/>
      <c r="IU84" s="67"/>
      <c r="IV84" s="67"/>
    </row>
    <row r="85" spans="3:256" x14ac:dyDescent="0.25">
      <c r="C85" s="46"/>
      <c r="IM85" s="67"/>
      <c r="IN85" s="67"/>
      <c r="IO85" s="67"/>
      <c r="IP85" s="67"/>
      <c r="IQ85" s="67"/>
      <c r="IR85" s="67"/>
      <c r="IS85" s="67"/>
      <c r="IT85" s="67"/>
      <c r="IU85" s="67"/>
      <c r="IV85" s="67"/>
    </row>
    <row r="86" spans="3:256" x14ac:dyDescent="0.25">
      <c r="C86" s="46"/>
      <c r="IM86" s="67"/>
      <c r="IN86" s="67"/>
      <c r="IO86" s="67"/>
      <c r="IP86" s="67"/>
      <c r="IQ86" s="67"/>
      <c r="IR86" s="67"/>
      <c r="IS86" s="67"/>
      <c r="IT86" s="67"/>
      <c r="IU86" s="67"/>
      <c r="IV86" s="67"/>
    </row>
    <row r="87" spans="3:256" x14ac:dyDescent="0.25">
      <c r="C87" s="46"/>
      <c r="IM87" s="67"/>
      <c r="IN87" s="67"/>
      <c r="IO87" s="67"/>
      <c r="IP87" s="67"/>
      <c r="IQ87" s="67"/>
      <c r="IR87" s="67"/>
      <c r="IS87" s="67"/>
      <c r="IT87" s="67"/>
      <c r="IU87" s="67"/>
      <c r="IV87" s="67"/>
    </row>
    <row r="88" spans="3:256" x14ac:dyDescent="0.25">
      <c r="C88" s="46"/>
      <c r="IM88" s="67"/>
      <c r="IN88" s="67"/>
      <c r="IO88" s="67"/>
      <c r="IP88" s="67"/>
      <c r="IQ88" s="67"/>
      <c r="IR88" s="67"/>
      <c r="IS88" s="67"/>
      <c r="IT88" s="67"/>
      <c r="IU88" s="67"/>
      <c r="IV88" s="67"/>
    </row>
    <row r="89" spans="3:256" x14ac:dyDescent="0.25">
      <c r="C89" s="46"/>
      <c r="IM89" s="67"/>
      <c r="IN89" s="67"/>
      <c r="IO89" s="67"/>
      <c r="IP89" s="67"/>
      <c r="IQ89" s="67"/>
      <c r="IR89" s="67"/>
      <c r="IS89" s="67"/>
      <c r="IT89" s="67"/>
      <c r="IU89" s="67"/>
      <c r="IV89" s="67"/>
    </row>
    <row r="90" spans="3:256" x14ac:dyDescent="0.25">
      <c r="C90" s="46"/>
      <c r="IM90" s="67"/>
      <c r="IN90" s="67"/>
      <c r="IO90" s="67"/>
      <c r="IP90" s="67"/>
      <c r="IQ90" s="67"/>
      <c r="IR90" s="67"/>
      <c r="IS90" s="67"/>
      <c r="IT90" s="67"/>
      <c r="IU90" s="67"/>
      <c r="IV90" s="67"/>
    </row>
    <row r="91" spans="3:256" x14ac:dyDescent="0.25">
      <c r="C91" s="46"/>
      <c r="IM91" s="67"/>
      <c r="IN91" s="67"/>
      <c r="IO91" s="67"/>
      <c r="IP91" s="67"/>
      <c r="IQ91" s="67"/>
      <c r="IR91" s="67"/>
      <c r="IS91" s="67"/>
      <c r="IT91" s="67"/>
      <c r="IU91" s="67"/>
      <c r="IV91" s="67"/>
    </row>
    <row r="92" spans="3:256" x14ac:dyDescent="0.25">
      <c r="C92" s="46"/>
      <c r="IM92" s="67"/>
      <c r="IN92" s="67"/>
      <c r="IO92" s="67"/>
      <c r="IP92" s="67"/>
      <c r="IQ92" s="67"/>
      <c r="IR92" s="67"/>
      <c r="IS92" s="67"/>
      <c r="IT92" s="67"/>
      <c r="IU92" s="67"/>
      <c r="IV92" s="67"/>
    </row>
    <row r="93" spans="3:256" x14ac:dyDescent="0.25">
      <c r="C93" s="46"/>
      <c r="IM93" s="67"/>
      <c r="IN93" s="67"/>
      <c r="IO93" s="67"/>
      <c r="IP93" s="67"/>
      <c r="IQ93" s="67"/>
      <c r="IR93" s="67"/>
      <c r="IS93" s="67"/>
      <c r="IT93" s="67"/>
      <c r="IU93" s="67"/>
      <c r="IV93" s="67"/>
    </row>
    <row r="94" spans="3:256" x14ac:dyDescent="0.25">
      <c r="C94" s="46"/>
      <c r="IM94" s="67"/>
      <c r="IN94" s="67"/>
      <c r="IO94" s="67"/>
      <c r="IP94" s="67"/>
      <c r="IQ94" s="67"/>
      <c r="IR94" s="67"/>
      <c r="IS94" s="67"/>
      <c r="IT94" s="67"/>
      <c r="IU94" s="67"/>
      <c r="IV94" s="67"/>
    </row>
    <row r="95" spans="3:256" x14ac:dyDescent="0.25">
      <c r="C95" s="46"/>
      <c r="IM95" s="67"/>
      <c r="IN95" s="67"/>
      <c r="IO95" s="67"/>
      <c r="IP95" s="67"/>
      <c r="IQ95" s="67"/>
      <c r="IR95" s="67"/>
      <c r="IS95" s="67"/>
      <c r="IT95" s="67"/>
      <c r="IU95" s="67"/>
      <c r="IV95" s="67"/>
    </row>
    <row r="96" spans="3:256" x14ac:dyDescent="0.25">
      <c r="C96" s="46"/>
      <c r="IM96" s="67"/>
      <c r="IN96" s="67"/>
      <c r="IO96" s="67"/>
      <c r="IP96" s="67"/>
      <c r="IQ96" s="67"/>
      <c r="IR96" s="67"/>
      <c r="IS96" s="67"/>
      <c r="IT96" s="67"/>
      <c r="IU96" s="67"/>
      <c r="IV96" s="67"/>
    </row>
    <row r="97" spans="3:256" x14ac:dyDescent="0.25">
      <c r="C97" s="46"/>
      <c r="IM97" s="67"/>
      <c r="IN97" s="67"/>
      <c r="IO97" s="67"/>
      <c r="IP97" s="67"/>
      <c r="IQ97" s="67"/>
      <c r="IR97" s="67"/>
      <c r="IS97" s="67"/>
      <c r="IT97" s="67"/>
      <c r="IU97" s="67"/>
      <c r="IV97" s="67"/>
    </row>
    <row r="98" spans="3:256" x14ac:dyDescent="0.25">
      <c r="C98" s="46"/>
      <c r="IM98" s="67"/>
      <c r="IN98" s="67"/>
      <c r="IO98" s="67"/>
      <c r="IP98" s="67"/>
      <c r="IQ98" s="67"/>
      <c r="IR98" s="67"/>
      <c r="IS98" s="67"/>
      <c r="IT98" s="67"/>
      <c r="IU98" s="67"/>
      <c r="IV98" s="67"/>
    </row>
    <row r="99" spans="3:256" x14ac:dyDescent="0.25">
      <c r="C99" s="46"/>
      <c r="IM99" s="67"/>
      <c r="IN99" s="67"/>
      <c r="IO99" s="67"/>
      <c r="IP99" s="67"/>
      <c r="IQ99" s="67"/>
      <c r="IR99" s="67"/>
      <c r="IS99" s="67"/>
      <c r="IT99" s="67"/>
      <c r="IU99" s="67"/>
      <c r="IV99" s="67"/>
    </row>
    <row r="100" spans="3:256" x14ac:dyDescent="0.25">
      <c r="C100" s="46"/>
      <c r="IM100" s="67"/>
      <c r="IN100" s="67"/>
      <c r="IO100" s="67"/>
      <c r="IP100" s="67"/>
      <c r="IQ100" s="67"/>
      <c r="IR100" s="67"/>
      <c r="IS100" s="67"/>
      <c r="IT100" s="67"/>
      <c r="IU100" s="67"/>
      <c r="IV100" s="67"/>
    </row>
    <row r="101" spans="3:256" x14ac:dyDescent="0.25">
      <c r="C101" s="46"/>
      <c r="IM101" s="67"/>
      <c r="IN101" s="67"/>
      <c r="IO101" s="67"/>
      <c r="IP101" s="67"/>
      <c r="IQ101" s="67"/>
      <c r="IR101" s="67"/>
      <c r="IS101" s="67"/>
      <c r="IT101" s="67"/>
      <c r="IU101" s="67"/>
      <c r="IV101" s="67"/>
    </row>
    <row r="102" spans="3:256" x14ac:dyDescent="0.25">
      <c r="C102" s="46"/>
      <c r="IM102" s="67"/>
      <c r="IN102" s="67"/>
      <c r="IO102" s="67"/>
      <c r="IP102" s="67"/>
      <c r="IQ102" s="67"/>
      <c r="IR102" s="67"/>
      <c r="IS102" s="67"/>
      <c r="IT102" s="67"/>
      <c r="IU102" s="67"/>
      <c r="IV102" s="67"/>
    </row>
    <row r="103" spans="3:256" x14ac:dyDescent="0.25">
      <c r="C103" s="46"/>
      <c r="IM103" s="67"/>
      <c r="IN103" s="67"/>
      <c r="IO103" s="67"/>
      <c r="IP103" s="67"/>
      <c r="IQ103" s="67"/>
      <c r="IR103" s="67"/>
      <c r="IS103" s="67"/>
      <c r="IT103" s="67"/>
      <c r="IU103" s="67"/>
      <c r="IV103" s="67"/>
    </row>
    <row r="104" spans="3:256" x14ac:dyDescent="0.25">
      <c r="C104" s="46"/>
      <c r="IM104" s="67"/>
      <c r="IN104" s="67"/>
      <c r="IO104" s="67"/>
      <c r="IP104" s="67"/>
      <c r="IQ104" s="67"/>
      <c r="IR104" s="67"/>
      <c r="IS104" s="67"/>
      <c r="IT104" s="67"/>
      <c r="IU104" s="67"/>
      <c r="IV104" s="67"/>
    </row>
    <row r="105" spans="3:256" x14ac:dyDescent="0.25">
      <c r="C105" s="46"/>
      <c r="IM105" s="67"/>
      <c r="IN105" s="67"/>
      <c r="IO105" s="67"/>
      <c r="IP105" s="67"/>
      <c r="IQ105" s="67"/>
      <c r="IR105" s="67"/>
      <c r="IS105" s="67"/>
      <c r="IT105" s="67"/>
      <c r="IU105" s="67"/>
      <c r="IV105" s="67"/>
    </row>
    <row r="106" spans="3:256" x14ac:dyDescent="0.25">
      <c r="C106" s="46"/>
      <c r="IM106" s="67"/>
      <c r="IN106" s="67"/>
      <c r="IO106" s="67"/>
      <c r="IP106" s="67"/>
      <c r="IQ106" s="67"/>
      <c r="IR106" s="67"/>
      <c r="IS106" s="67"/>
      <c r="IT106" s="67"/>
      <c r="IU106" s="67"/>
      <c r="IV106" s="67"/>
    </row>
    <row r="107" spans="3:256" x14ac:dyDescent="0.25">
      <c r="C107" s="46"/>
      <c r="IM107" s="67"/>
      <c r="IN107" s="67"/>
      <c r="IO107" s="67"/>
      <c r="IP107" s="67"/>
      <c r="IQ107" s="67"/>
      <c r="IR107" s="67"/>
      <c r="IS107" s="67"/>
      <c r="IT107" s="67"/>
      <c r="IU107" s="67"/>
      <c r="IV107" s="67"/>
    </row>
    <row r="108" spans="3:256" x14ac:dyDescent="0.25">
      <c r="C108" s="46"/>
      <c r="IM108" s="67"/>
      <c r="IN108" s="67"/>
      <c r="IO108" s="67"/>
      <c r="IP108" s="67"/>
      <c r="IQ108" s="67"/>
      <c r="IR108" s="67"/>
      <c r="IS108" s="67"/>
      <c r="IT108" s="67"/>
      <c r="IU108" s="67"/>
      <c r="IV108" s="67"/>
    </row>
    <row r="109" spans="3:256" x14ac:dyDescent="0.25">
      <c r="C109" s="46"/>
      <c r="IM109" s="67"/>
      <c r="IN109" s="67"/>
      <c r="IO109" s="67"/>
      <c r="IP109" s="67"/>
      <c r="IQ109" s="67"/>
      <c r="IR109" s="67"/>
      <c r="IS109" s="67"/>
      <c r="IT109" s="67"/>
      <c r="IU109" s="67"/>
      <c r="IV109" s="67"/>
    </row>
    <row r="110" spans="3:256" x14ac:dyDescent="0.25">
      <c r="C110" s="46"/>
      <c r="IM110" s="67"/>
      <c r="IN110" s="67"/>
      <c r="IO110" s="67"/>
      <c r="IP110" s="67"/>
      <c r="IQ110" s="67"/>
      <c r="IR110" s="67"/>
      <c r="IS110" s="67"/>
      <c r="IT110" s="67"/>
      <c r="IU110" s="67"/>
      <c r="IV110" s="67"/>
    </row>
    <row r="111" spans="3:256" x14ac:dyDescent="0.25">
      <c r="C111" s="46"/>
      <c r="IM111" s="67"/>
      <c r="IN111" s="67"/>
      <c r="IO111" s="67"/>
      <c r="IP111" s="67"/>
      <c r="IQ111" s="67"/>
      <c r="IR111" s="67"/>
      <c r="IS111" s="67"/>
      <c r="IT111" s="67"/>
      <c r="IU111" s="67"/>
      <c r="IV111" s="67"/>
    </row>
    <row r="112" spans="3:256" x14ac:dyDescent="0.25">
      <c r="C112" s="46"/>
      <c r="IM112" s="67"/>
      <c r="IN112" s="67"/>
      <c r="IO112" s="67"/>
      <c r="IP112" s="67"/>
      <c r="IQ112" s="67"/>
      <c r="IR112" s="67"/>
      <c r="IS112" s="67"/>
      <c r="IT112" s="67"/>
      <c r="IU112" s="67"/>
      <c r="IV112" s="67"/>
    </row>
    <row r="113" spans="3:256" x14ac:dyDescent="0.25">
      <c r="C113" s="46"/>
      <c r="IM113" s="67"/>
      <c r="IN113" s="67"/>
      <c r="IO113" s="67"/>
      <c r="IP113" s="67"/>
      <c r="IQ113" s="67"/>
      <c r="IR113" s="67"/>
      <c r="IS113" s="67"/>
      <c r="IT113" s="67"/>
      <c r="IU113" s="67"/>
      <c r="IV113" s="67"/>
    </row>
    <row r="114" spans="3:256" x14ac:dyDescent="0.25">
      <c r="C114" s="46"/>
      <c r="IM114" s="67"/>
      <c r="IN114" s="67"/>
      <c r="IO114" s="67"/>
      <c r="IP114" s="67"/>
      <c r="IQ114" s="67"/>
      <c r="IR114" s="67"/>
      <c r="IS114" s="67"/>
      <c r="IT114" s="67"/>
      <c r="IU114" s="67"/>
      <c r="IV114" s="67"/>
    </row>
    <row r="115" spans="3:256" x14ac:dyDescent="0.25">
      <c r="C115" s="46"/>
      <c r="IM115" s="67"/>
      <c r="IN115" s="67"/>
      <c r="IO115" s="67"/>
      <c r="IP115" s="67"/>
      <c r="IQ115" s="67"/>
      <c r="IR115" s="67"/>
      <c r="IS115" s="67"/>
      <c r="IT115" s="67"/>
      <c r="IU115" s="67"/>
      <c r="IV115" s="67"/>
    </row>
    <row r="116" spans="3:256" x14ac:dyDescent="0.25">
      <c r="C116" s="46"/>
      <c r="IM116" s="67"/>
      <c r="IN116" s="67"/>
      <c r="IO116" s="67"/>
      <c r="IP116" s="67"/>
      <c r="IQ116" s="67"/>
      <c r="IR116" s="67"/>
      <c r="IS116" s="67"/>
      <c r="IT116" s="67"/>
      <c r="IU116" s="67"/>
      <c r="IV116" s="67"/>
    </row>
    <row r="117" spans="3:256" x14ac:dyDescent="0.25">
      <c r="C117" s="46"/>
      <c r="IM117" s="67"/>
      <c r="IN117" s="67"/>
      <c r="IO117" s="67"/>
      <c r="IP117" s="67"/>
      <c r="IQ117" s="67"/>
      <c r="IR117" s="67"/>
      <c r="IS117" s="67"/>
      <c r="IT117" s="67"/>
      <c r="IU117" s="67"/>
      <c r="IV117" s="67"/>
    </row>
    <row r="118" spans="3:256" x14ac:dyDescent="0.25">
      <c r="C118" s="46"/>
      <c r="IM118" s="67"/>
      <c r="IN118" s="67"/>
      <c r="IO118" s="67"/>
      <c r="IP118" s="67"/>
      <c r="IQ118" s="67"/>
      <c r="IR118" s="67"/>
      <c r="IS118" s="67"/>
      <c r="IT118" s="67"/>
      <c r="IU118" s="67"/>
      <c r="IV118" s="67"/>
    </row>
    <row r="119" spans="3:256" x14ac:dyDescent="0.25">
      <c r="C119" s="46"/>
      <c r="IM119" s="67"/>
      <c r="IN119" s="67"/>
      <c r="IO119" s="67"/>
      <c r="IP119" s="67"/>
      <c r="IQ119" s="67"/>
      <c r="IR119" s="67"/>
      <c r="IS119" s="67"/>
      <c r="IT119" s="67"/>
      <c r="IU119" s="67"/>
      <c r="IV119" s="67"/>
    </row>
    <row r="120" spans="3:256" x14ac:dyDescent="0.25">
      <c r="C120" s="46"/>
      <c r="IM120" s="67"/>
      <c r="IN120" s="67"/>
      <c r="IO120" s="67"/>
      <c r="IP120" s="67"/>
      <c r="IQ120" s="67"/>
      <c r="IR120" s="67"/>
      <c r="IS120" s="67"/>
      <c r="IT120" s="67"/>
      <c r="IU120" s="67"/>
      <c r="IV120" s="67"/>
    </row>
    <row r="121" spans="3:256" x14ac:dyDescent="0.25">
      <c r="C121" s="46"/>
      <c r="IM121" s="67"/>
      <c r="IN121" s="67"/>
      <c r="IO121" s="67"/>
      <c r="IP121" s="67"/>
      <c r="IQ121" s="67"/>
      <c r="IR121" s="67"/>
      <c r="IS121" s="67"/>
      <c r="IT121" s="67"/>
      <c r="IU121" s="67"/>
      <c r="IV121" s="67"/>
    </row>
    <row r="122" spans="3:256" x14ac:dyDescent="0.25">
      <c r="C122" s="46"/>
      <c r="IM122" s="67"/>
      <c r="IN122" s="67"/>
      <c r="IO122" s="67"/>
      <c r="IP122" s="67"/>
      <c r="IQ122" s="67"/>
      <c r="IR122" s="67"/>
      <c r="IS122" s="67"/>
      <c r="IT122" s="67"/>
      <c r="IU122" s="67"/>
      <c r="IV122" s="67"/>
    </row>
    <row r="123" spans="3:256" x14ac:dyDescent="0.25">
      <c r="C123" s="46"/>
      <c r="IM123" s="67"/>
      <c r="IN123" s="67"/>
      <c r="IO123" s="67"/>
      <c r="IP123" s="67"/>
      <c r="IQ123" s="67"/>
      <c r="IR123" s="67"/>
      <c r="IS123" s="67"/>
      <c r="IT123" s="67"/>
      <c r="IU123" s="67"/>
      <c r="IV123" s="67"/>
    </row>
    <row r="124" spans="3:256" x14ac:dyDescent="0.25">
      <c r="C124" s="46"/>
      <c r="IM124" s="67"/>
      <c r="IN124" s="67"/>
      <c r="IO124" s="67"/>
      <c r="IP124" s="67"/>
      <c r="IQ124" s="67"/>
      <c r="IR124" s="67"/>
      <c r="IS124" s="67"/>
      <c r="IT124" s="67"/>
      <c r="IU124" s="67"/>
      <c r="IV124" s="67"/>
    </row>
    <row r="125" spans="3:256" x14ac:dyDescent="0.25">
      <c r="C125" s="46"/>
      <c r="IM125" s="67"/>
      <c r="IN125" s="67"/>
      <c r="IO125" s="67"/>
      <c r="IP125" s="67"/>
      <c r="IQ125" s="67"/>
      <c r="IR125" s="67"/>
      <c r="IS125" s="67"/>
      <c r="IT125" s="67"/>
      <c r="IU125" s="67"/>
      <c r="IV125" s="67"/>
    </row>
    <row r="126" spans="3:256" x14ac:dyDescent="0.25">
      <c r="C126" s="46"/>
      <c r="IM126" s="67"/>
      <c r="IN126" s="67"/>
      <c r="IO126" s="67"/>
      <c r="IP126" s="67"/>
      <c r="IQ126" s="67"/>
      <c r="IR126" s="67"/>
      <c r="IS126" s="67"/>
      <c r="IT126" s="67"/>
      <c r="IU126" s="67"/>
      <c r="IV126" s="67"/>
    </row>
    <row r="127" spans="3:256" x14ac:dyDescent="0.25">
      <c r="C127" s="46"/>
      <c r="IM127" s="67"/>
      <c r="IN127" s="67"/>
      <c r="IO127" s="67"/>
      <c r="IP127" s="67"/>
      <c r="IQ127" s="67"/>
      <c r="IR127" s="67"/>
      <c r="IS127" s="67"/>
      <c r="IT127" s="67"/>
      <c r="IU127" s="67"/>
      <c r="IV127" s="67"/>
    </row>
    <row r="128" spans="3:256" x14ac:dyDescent="0.25">
      <c r="C128" s="46"/>
      <c r="IM128" s="67"/>
      <c r="IN128" s="67"/>
      <c r="IO128" s="67"/>
      <c r="IP128" s="67"/>
      <c r="IQ128" s="67"/>
      <c r="IR128" s="67"/>
      <c r="IS128" s="67"/>
      <c r="IT128" s="67"/>
      <c r="IU128" s="67"/>
      <c r="IV128" s="67"/>
    </row>
    <row r="129" spans="3:256" x14ac:dyDescent="0.25">
      <c r="C129" s="46"/>
      <c r="IM129" s="67"/>
      <c r="IN129" s="67"/>
      <c r="IO129" s="67"/>
      <c r="IP129" s="67"/>
      <c r="IQ129" s="67"/>
      <c r="IR129" s="67"/>
      <c r="IS129" s="67"/>
      <c r="IT129" s="67"/>
      <c r="IU129" s="67"/>
      <c r="IV129" s="67"/>
    </row>
    <row r="130" spans="3:256" x14ac:dyDescent="0.25">
      <c r="C130" s="46"/>
      <c r="IM130" s="67"/>
      <c r="IN130" s="67"/>
      <c r="IO130" s="67"/>
      <c r="IP130" s="67"/>
      <c r="IQ130" s="67"/>
      <c r="IR130" s="67"/>
      <c r="IS130" s="67"/>
      <c r="IT130" s="67"/>
      <c r="IU130" s="67"/>
      <c r="IV130" s="67"/>
    </row>
    <row r="131" spans="3:256" x14ac:dyDescent="0.25">
      <c r="C131" s="46"/>
      <c r="IM131" s="67"/>
      <c r="IN131" s="67"/>
      <c r="IO131" s="67"/>
      <c r="IP131" s="67"/>
      <c r="IQ131" s="67"/>
      <c r="IR131" s="67"/>
      <c r="IS131" s="67"/>
      <c r="IT131" s="67"/>
      <c r="IU131" s="67"/>
      <c r="IV131" s="67"/>
    </row>
    <row r="132" spans="3:256" x14ac:dyDescent="0.25">
      <c r="C132" s="46"/>
      <c r="IM132" s="67"/>
      <c r="IN132" s="67"/>
      <c r="IO132" s="67"/>
      <c r="IP132" s="67"/>
      <c r="IQ132" s="67"/>
      <c r="IR132" s="67"/>
      <c r="IS132" s="67"/>
      <c r="IT132" s="67"/>
      <c r="IU132" s="67"/>
      <c r="IV132" s="67"/>
    </row>
    <row r="133" spans="3:256" x14ac:dyDescent="0.25">
      <c r="C133" s="46"/>
      <c r="IM133" s="67"/>
      <c r="IN133" s="67"/>
      <c r="IO133" s="67"/>
      <c r="IP133" s="67"/>
      <c r="IQ133" s="67"/>
      <c r="IR133" s="67"/>
      <c r="IS133" s="67"/>
      <c r="IT133" s="67"/>
      <c r="IU133" s="67"/>
      <c r="IV133" s="67"/>
    </row>
    <row r="134" spans="3:256" x14ac:dyDescent="0.25">
      <c r="C134" s="46"/>
      <c r="IM134" s="67"/>
      <c r="IN134" s="67"/>
      <c r="IO134" s="67"/>
      <c r="IP134" s="67"/>
      <c r="IQ134" s="67"/>
      <c r="IR134" s="67"/>
      <c r="IS134" s="67"/>
      <c r="IT134" s="67"/>
      <c r="IU134" s="67"/>
      <c r="IV134" s="67"/>
    </row>
    <row r="135" spans="3:256" x14ac:dyDescent="0.25">
      <c r="C135" s="46"/>
      <c r="IM135" s="67"/>
      <c r="IN135" s="67"/>
      <c r="IO135" s="67"/>
      <c r="IP135" s="67"/>
      <c r="IQ135" s="67"/>
      <c r="IR135" s="67"/>
      <c r="IS135" s="67"/>
      <c r="IT135" s="67"/>
      <c r="IU135" s="67"/>
      <c r="IV135" s="67"/>
    </row>
    <row r="136" spans="3:256" x14ac:dyDescent="0.25">
      <c r="C136" s="46"/>
      <c r="IM136" s="67"/>
      <c r="IN136" s="67"/>
      <c r="IO136" s="67"/>
      <c r="IP136" s="67"/>
      <c r="IQ136" s="67"/>
      <c r="IR136" s="67"/>
      <c r="IS136" s="67"/>
      <c r="IT136" s="67"/>
      <c r="IU136" s="67"/>
      <c r="IV136" s="67"/>
    </row>
    <row r="137" spans="3:256" x14ac:dyDescent="0.25">
      <c r="C137" s="46"/>
      <c r="IM137" s="67"/>
      <c r="IN137" s="67"/>
      <c r="IO137" s="67"/>
      <c r="IP137" s="67"/>
      <c r="IQ137" s="67"/>
      <c r="IR137" s="67"/>
      <c r="IS137" s="67"/>
      <c r="IT137" s="67"/>
      <c r="IU137" s="67"/>
      <c r="IV137" s="67"/>
    </row>
    <row r="138" spans="3:256" x14ac:dyDescent="0.25">
      <c r="C138" s="46"/>
      <c r="IM138" s="67"/>
      <c r="IN138" s="67"/>
      <c r="IO138" s="67"/>
      <c r="IP138" s="67"/>
      <c r="IQ138" s="67"/>
      <c r="IR138" s="67"/>
      <c r="IS138" s="67"/>
      <c r="IT138" s="67"/>
      <c r="IU138" s="67"/>
      <c r="IV138" s="67"/>
    </row>
    <row r="139" spans="3:256" x14ac:dyDescent="0.25">
      <c r="C139" s="46"/>
      <c r="IM139" s="67"/>
      <c r="IN139" s="67"/>
      <c r="IO139" s="67"/>
      <c r="IP139" s="67"/>
      <c r="IQ139" s="67"/>
      <c r="IR139" s="67"/>
      <c r="IS139" s="67"/>
      <c r="IT139" s="67"/>
      <c r="IU139" s="67"/>
      <c r="IV139" s="67"/>
    </row>
    <row r="140" spans="3:256" x14ac:dyDescent="0.25">
      <c r="C140" s="46"/>
      <c r="IM140" s="67"/>
      <c r="IN140" s="67"/>
      <c r="IO140" s="67"/>
      <c r="IP140" s="67"/>
      <c r="IQ140" s="67"/>
      <c r="IR140" s="67"/>
      <c r="IS140" s="67"/>
      <c r="IT140" s="67"/>
      <c r="IU140" s="67"/>
      <c r="IV140" s="67"/>
    </row>
    <row r="141" spans="3:256" x14ac:dyDescent="0.25">
      <c r="C141" s="46"/>
      <c r="IM141" s="67"/>
      <c r="IN141" s="67"/>
      <c r="IO141" s="67"/>
      <c r="IP141" s="67"/>
      <c r="IQ141" s="67"/>
      <c r="IR141" s="67"/>
      <c r="IS141" s="67"/>
      <c r="IT141" s="67"/>
      <c r="IU141" s="67"/>
      <c r="IV141" s="67"/>
    </row>
    <row r="142" spans="3:256" x14ac:dyDescent="0.25">
      <c r="C142" s="46"/>
      <c r="IM142" s="67"/>
      <c r="IN142" s="67"/>
      <c r="IO142" s="67"/>
      <c r="IP142" s="67"/>
      <c r="IQ142" s="67"/>
      <c r="IR142" s="67"/>
      <c r="IS142" s="67"/>
      <c r="IT142" s="67"/>
      <c r="IU142" s="67"/>
      <c r="IV142" s="67"/>
    </row>
    <row r="143" spans="3:256" x14ac:dyDescent="0.25">
      <c r="C143" s="46"/>
      <c r="IM143" s="67"/>
      <c r="IN143" s="67"/>
      <c r="IO143" s="67"/>
      <c r="IP143" s="67"/>
      <c r="IQ143" s="67"/>
      <c r="IR143" s="67"/>
      <c r="IS143" s="67"/>
      <c r="IT143" s="67"/>
      <c r="IU143" s="67"/>
      <c r="IV143" s="67"/>
    </row>
    <row r="144" spans="3:256" x14ac:dyDescent="0.25">
      <c r="C144" s="46"/>
      <c r="IM144" s="67"/>
      <c r="IN144" s="67"/>
      <c r="IO144" s="67"/>
      <c r="IP144" s="67"/>
      <c r="IQ144" s="67"/>
      <c r="IR144" s="67"/>
      <c r="IS144" s="67"/>
      <c r="IT144" s="67"/>
      <c r="IU144" s="67"/>
      <c r="IV144" s="67"/>
    </row>
    <row r="145" spans="3:256" x14ac:dyDescent="0.25">
      <c r="C145" s="46"/>
      <c r="IM145" s="67"/>
      <c r="IN145" s="67"/>
      <c r="IO145" s="67"/>
      <c r="IP145" s="67"/>
      <c r="IQ145" s="67"/>
      <c r="IR145" s="67"/>
      <c r="IS145" s="67"/>
      <c r="IT145" s="67"/>
      <c r="IU145" s="67"/>
      <c r="IV145" s="67"/>
    </row>
    <row r="146" spans="3:256" x14ac:dyDescent="0.25">
      <c r="C146" s="46"/>
      <c r="IM146" s="67"/>
      <c r="IN146" s="67"/>
      <c r="IO146" s="67"/>
      <c r="IP146" s="67"/>
      <c r="IQ146" s="67"/>
      <c r="IR146" s="67"/>
      <c r="IS146" s="67"/>
      <c r="IT146" s="67"/>
      <c r="IU146" s="67"/>
      <c r="IV146" s="67"/>
    </row>
    <row r="147" spans="3:256" x14ac:dyDescent="0.25">
      <c r="C147" s="46"/>
      <c r="IM147" s="67"/>
      <c r="IN147" s="67"/>
      <c r="IO147" s="67"/>
      <c r="IP147" s="67"/>
      <c r="IQ147" s="67"/>
      <c r="IR147" s="67"/>
      <c r="IS147" s="67"/>
      <c r="IT147" s="67"/>
      <c r="IU147" s="67"/>
      <c r="IV147" s="67"/>
    </row>
    <row r="148" spans="3:256" x14ac:dyDescent="0.25">
      <c r="C148" s="46"/>
      <c r="IM148" s="67"/>
      <c r="IN148" s="67"/>
      <c r="IO148" s="67"/>
      <c r="IP148" s="67"/>
      <c r="IQ148" s="67"/>
      <c r="IR148" s="67"/>
      <c r="IS148" s="67"/>
      <c r="IT148" s="67"/>
      <c r="IU148" s="67"/>
      <c r="IV148" s="67"/>
    </row>
    <row r="149" spans="3:256" x14ac:dyDescent="0.25">
      <c r="C149" s="46"/>
      <c r="IM149" s="67"/>
      <c r="IN149" s="67"/>
      <c r="IO149" s="67"/>
      <c r="IP149" s="67"/>
      <c r="IQ149" s="67"/>
      <c r="IR149" s="67"/>
      <c r="IS149" s="67"/>
      <c r="IT149" s="67"/>
      <c r="IU149" s="67"/>
      <c r="IV149" s="67"/>
    </row>
    <row r="150" spans="3:256" x14ac:dyDescent="0.25">
      <c r="C150" s="46"/>
      <c r="IM150" s="67"/>
      <c r="IN150" s="67"/>
      <c r="IO150" s="67"/>
      <c r="IP150" s="67"/>
      <c r="IQ150" s="67"/>
      <c r="IR150" s="67"/>
      <c r="IS150" s="67"/>
      <c r="IT150" s="67"/>
      <c r="IU150" s="67"/>
      <c r="IV150" s="67"/>
    </row>
    <row r="151" spans="3:256" x14ac:dyDescent="0.25">
      <c r="C151" s="46"/>
      <c r="IM151" s="67"/>
      <c r="IN151" s="67"/>
      <c r="IO151" s="67"/>
      <c r="IP151" s="67"/>
      <c r="IQ151" s="67"/>
      <c r="IR151" s="67"/>
      <c r="IS151" s="67"/>
      <c r="IT151" s="67"/>
      <c r="IU151" s="67"/>
      <c r="IV151" s="67"/>
    </row>
    <row r="152" spans="3:256" x14ac:dyDescent="0.25">
      <c r="C152" s="46"/>
      <c r="IM152" s="67"/>
      <c r="IN152" s="67"/>
      <c r="IO152" s="67"/>
      <c r="IP152" s="67"/>
      <c r="IQ152" s="67"/>
      <c r="IR152" s="67"/>
      <c r="IS152" s="67"/>
      <c r="IT152" s="67"/>
      <c r="IU152" s="67"/>
      <c r="IV152" s="67"/>
    </row>
    <row r="153" spans="3:256" x14ac:dyDescent="0.25">
      <c r="C153" s="46"/>
      <c r="IM153" s="67"/>
      <c r="IN153" s="67"/>
      <c r="IO153" s="67"/>
      <c r="IP153" s="67"/>
      <c r="IQ153" s="67"/>
      <c r="IR153" s="67"/>
      <c r="IS153" s="67"/>
      <c r="IT153" s="67"/>
      <c r="IU153" s="67"/>
      <c r="IV153" s="67"/>
    </row>
    <row r="154" spans="3:256" x14ac:dyDescent="0.25">
      <c r="C154" s="46"/>
      <c r="IM154" s="67"/>
      <c r="IN154" s="67"/>
      <c r="IO154" s="67"/>
      <c r="IP154" s="67"/>
      <c r="IQ154" s="67"/>
      <c r="IR154" s="67"/>
      <c r="IS154" s="67"/>
      <c r="IT154" s="67"/>
      <c r="IU154" s="67"/>
      <c r="IV154" s="67"/>
    </row>
    <row r="155" spans="3:256" x14ac:dyDescent="0.25">
      <c r="C155" s="46"/>
      <c r="IM155" s="67"/>
      <c r="IN155" s="67"/>
      <c r="IO155" s="67"/>
      <c r="IP155" s="67"/>
      <c r="IQ155" s="67"/>
      <c r="IR155" s="67"/>
      <c r="IS155" s="67"/>
      <c r="IT155" s="67"/>
      <c r="IU155" s="67"/>
      <c r="IV155" s="67"/>
    </row>
    <row r="156" spans="3:256" x14ac:dyDescent="0.25">
      <c r="C156" s="46"/>
      <c r="IM156" s="67"/>
      <c r="IN156" s="67"/>
      <c r="IO156" s="67"/>
      <c r="IP156" s="67"/>
      <c r="IQ156" s="67"/>
      <c r="IR156" s="67"/>
      <c r="IS156" s="67"/>
      <c r="IT156" s="67"/>
      <c r="IU156" s="67"/>
      <c r="IV156" s="67"/>
    </row>
    <row r="157" spans="3:256" x14ac:dyDescent="0.25">
      <c r="C157" s="46"/>
      <c r="IM157" s="67"/>
      <c r="IN157" s="67"/>
      <c r="IO157" s="67"/>
      <c r="IP157" s="67"/>
      <c r="IQ157" s="67"/>
      <c r="IR157" s="67"/>
      <c r="IS157" s="67"/>
      <c r="IT157" s="67"/>
      <c r="IU157" s="67"/>
      <c r="IV157" s="67"/>
    </row>
    <row r="158" spans="3:256" x14ac:dyDescent="0.25">
      <c r="C158" s="46"/>
      <c r="IM158" s="67"/>
      <c r="IN158" s="67"/>
      <c r="IO158" s="67"/>
      <c r="IP158" s="67"/>
      <c r="IQ158" s="67"/>
      <c r="IR158" s="67"/>
      <c r="IS158" s="67"/>
      <c r="IT158" s="67"/>
      <c r="IU158" s="67"/>
      <c r="IV158" s="67"/>
    </row>
    <row r="159" spans="3:256" x14ac:dyDescent="0.25">
      <c r="C159" s="46"/>
      <c r="IM159" s="67"/>
      <c r="IN159" s="67"/>
      <c r="IO159" s="67"/>
      <c r="IP159" s="67"/>
      <c r="IQ159" s="67"/>
      <c r="IR159" s="67"/>
      <c r="IS159" s="67"/>
      <c r="IT159" s="67"/>
      <c r="IU159" s="67"/>
      <c r="IV159" s="67"/>
    </row>
    <row r="160" spans="3:256" x14ac:dyDescent="0.25">
      <c r="C160" s="46"/>
      <c r="IM160" s="67"/>
      <c r="IN160" s="67"/>
      <c r="IO160" s="67"/>
      <c r="IP160" s="67"/>
      <c r="IQ160" s="67"/>
      <c r="IR160" s="67"/>
      <c r="IS160" s="67"/>
      <c r="IT160" s="67"/>
      <c r="IU160" s="67"/>
      <c r="IV160" s="67"/>
    </row>
    <row r="161" spans="3:256" x14ac:dyDescent="0.25">
      <c r="C161" s="46"/>
      <c r="IM161" s="67"/>
      <c r="IN161" s="67"/>
      <c r="IO161" s="67"/>
      <c r="IP161" s="67"/>
      <c r="IQ161" s="67"/>
      <c r="IR161" s="67"/>
      <c r="IS161" s="67"/>
      <c r="IT161" s="67"/>
      <c r="IU161" s="67"/>
      <c r="IV161" s="67"/>
    </row>
    <row r="162" spans="3:256" x14ac:dyDescent="0.25">
      <c r="C162" s="46"/>
      <c r="IM162" s="67"/>
      <c r="IN162" s="67"/>
      <c r="IO162" s="67"/>
      <c r="IP162" s="67"/>
      <c r="IQ162" s="67"/>
      <c r="IR162" s="67"/>
      <c r="IS162" s="67"/>
      <c r="IT162" s="67"/>
      <c r="IU162" s="67"/>
      <c r="IV162" s="67"/>
    </row>
    <row r="163" spans="3:256" x14ac:dyDescent="0.25">
      <c r="C163" s="46"/>
      <c r="IM163" s="67"/>
      <c r="IN163" s="67"/>
      <c r="IO163" s="67"/>
      <c r="IP163" s="67"/>
      <c r="IQ163" s="67"/>
      <c r="IR163" s="67"/>
      <c r="IS163" s="67"/>
      <c r="IT163" s="67"/>
      <c r="IU163" s="67"/>
      <c r="IV163" s="67"/>
    </row>
    <row r="164" spans="3:256" x14ac:dyDescent="0.25">
      <c r="C164" s="46"/>
      <c r="IM164" s="67"/>
      <c r="IN164" s="67"/>
      <c r="IO164" s="67"/>
      <c r="IP164" s="67"/>
      <c r="IQ164" s="67"/>
      <c r="IR164" s="67"/>
      <c r="IS164" s="67"/>
      <c r="IT164" s="67"/>
      <c r="IU164" s="67"/>
      <c r="IV164" s="67"/>
    </row>
    <row r="165" spans="3:256" x14ac:dyDescent="0.25">
      <c r="C165" s="46"/>
      <c r="IM165" s="67"/>
      <c r="IN165" s="67"/>
      <c r="IO165" s="67"/>
      <c r="IP165" s="67"/>
      <c r="IQ165" s="67"/>
      <c r="IR165" s="67"/>
      <c r="IS165" s="67"/>
      <c r="IT165" s="67"/>
      <c r="IU165" s="67"/>
      <c r="IV165" s="67"/>
    </row>
    <row r="166" spans="3:256" x14ac:dyDescent="0.25">
      <c r="C166" s="46"/>
      <c r="IM166" s="67"/>
      <c r="IN166" s="67"/>
      <c r="IO166" s="67"/>
      <c r="IP166" s="67"/>
      <c r="IQ166" s="67"/>
      <c r="IR166" s="67"/>
      <c r="IS166" s="67"/>
      <c r="IT166" s="67"/>
      <c r="IU166" s="67"/>
      <c r="IV166" s="67"/>
    </row>
    <row r="167" spans="3:256" x14ac:dyDescent="0.25">
      <c r="C167" s="46"/>
      <c r="IM167" s="67"/>
      <c r="IN167" s="67"/>
      <c r="IO167" s="67"/>
      <c r="IP167" s="67"/>
      <c r="IQ167" s="67"/>
      <c r="IR167" s="67"/>
      <c r="IS167" s="67"/>
      <c r="IT167" s="67"/>
      <c r="IU167" s="67"/>
      <c r="IV167" s="67"/>
    </row>
    <row r="168" spans="3:256" x14ac:dyDescent="0.25">
      <c r="C168" s="46"/>
      <c r="IM168" s="67"/>
      <c r="IN168" s="67"/>
      <c r="IO168" s="67"/>
      <c r="IP168" s="67"/>
      <c r="IQ168" s="67"/>
      <c r="IR168" s="67"/>
      <c r="IS168" s="67"/>
      <c r="IT168" s="67"/>
      <c r="IU168" s="67"/>
      <c r="IV168" s="67"/>
    </row>
    <row r="169" spans="3:256" x14ac:dyDescent="0.25">
      <c r="C169" s="46"/>
      <c r="IM169" s="67"/>
      <c r="IN169" s="67"/>
      <c r="IO169" s="67"/>
      <c r="IP169" s="67"/>
      <c r="IQ169" s="67"/>
      <c r="IR169" s="67"/>
      <c r="IS169" s="67"/>
      <c r="IT169" s="67"/>
      <c r="IU169" s="67"/>
      <c r="IV169" s="67"/>
    </row>
    <row r="170" spans="3:256" x14ac:dyDescent="0.25">
      <c r="C170" s="46"/>
      <c r="IM170" s="67"/>
      <c r="IN170" s="67"/>
      <c r="IO170" s="67"/>
      <c r="IP170" s="67"/>
      <c r="IQ170" s="67"/>
      <c r="IR170" s="67"/>
      <c r="IS170" s="67"/>
      <c r="IT170" s="67"/>
      <c r="IU170" s="67"/>
      <c r="IV170" s="67"/>
    </row>
    <row r="171" spans="3:256" x14ac:dyDescent="0.25">
      <c r="C171" s="46"/>
      <c r="IM171" s="67"/>
      <c r="IN171" s="67"/>
      <c r="IO171" s="67"/>
      <c r="IP171" s="67"/>
      <c r="IQ171" s="67"/>
      <c r="IR171" s="67"/>
      <c r="IS171" s="67"/>
      <c r="IT171" s="67"/>
      <c r="IU171" s="67"/>
      <c r="IV171" s="67"/>
    </row>
    <row r="172" spans="3:256" x14ac:dyDescent="0.25">
      <c r="C172" s="46"/>
      <c r="IM172" s="67"/>
      <c r="IN172" s="67"/>
      <c r="IO172" s="67"/>
      <c r="IP172" s="67"/>
      <c r="IQ172" s="67"/>
      <c r="IR172" s="67"/>
      <c r="IS172" s="67"/>
      <c r="IT172" s="67"/>
      <c r="IU172" s="67"/>
      <c r="IV172" s="67"/>
    </row>
    <row r="173" spans="3:256" x14ac:dyDescent="0.25">
      <c r="C173" s="46"/>
      <c r="IM173" s="67"/>
      <c r="IN173" s="67"/>
      <c r="IO173" s="67"/>
      <c r="IP173" s="67"/>
      <c r="IQ173" s="67"/>
      <c r="IR173" s="67"/>
      <c r="IS173" s="67"/>
      <c r="IT173" s="67"/>
      <c r="IU173" s="67"/>
      <c r="IV173" s="67"/>
    </row>
    <row r="174" spans="3:256" x14ac:dyDescent="0.25">
      <c r="C174" s="46"/>
      <c r="IM174" s="67"/>
      <c r="IN174" s="67"/>
      <c r="IO174" s="67"/>
      <c r="IP174" s="67"/>
      <c r="IQ174" s="67"/>
      <c r="IR174" s="67"/>
      <c r="IS174" s="67"/>
      <c r="IT174" s="67"/>
      <c r="IU174" s="67"/>
      <c r="IV174" s="67"/>
    </row>
    <row r="175" spans="3:256" x14ac:dyDescent="0.25">
      <c r="C175" s="46"/>
      <c r="IM175" s="67"/>
      <c r="IN175" s="67"/>
      <c r="IO175" s="67"/>
      <c r="IP175" s="67"/>
      <c r="IQ175" s="67"/>
      <c r="IR175" s="67"/>
      <c r="IS175" s="67"/>
      <c r="IT175" s="67"/>
      <c r="IU175" s="67"/>
      <c r="IV175" s="67"/>
    </row>
    <row r="176" spans="3:256" x14ac:dyDescent="0.25">
      <c r="C176" s="46"/>
      <c r="IM176" s="67"/>
      <c r="IN176" s="67"/>
      <c r="IO176" s="67"/>
      <c r="IP176" s="67"/>
      <c r="IQ176" s="67"/>
      <c r="IR176" s="67"/>
      <c r="IS176" s="67"/>
      <c r="IT176" s="67"/>
      <c r="IU176" s="67"/>
      <c r="IV176" s="67"/>
    </row>
    <row r="177" spans="3:256" x14ac:dyDescent="0.25">
      <c r="C177" s="46"/>
      <c r="IM177" s="67"/>
      <c r="IN177" s="67"/>
      <c r="IO177" s="67"/>
      <c r="IP177" s="67"/>
      <c r="IQ177" s="67"/>
      <c r="IR177" s="67"/>
      <c r="IS177" s="67"/>
      <c r="IT177" s="67"/>
      <c r="IU177" s="67"/>
      <c r="IV177" s="67"/>
    </row>
    <row r="178" spans="3:256" x14ac:dyDescent="0.25">
      <c r="C178" s="46"/>
      <c r="IM178" s="67"/>
      <c r="IN178" s="67"/>
      <c r="IO178" s="67"/>
      <c r="IP178" s="67"/>
      <c r="IQ178" s="67"/>
      <c r="IR178" s="67"/>
      <c r="IS178" s="67"/>
      <c r="IT178" s="67"/>
      <c r="IU178" s="67"/>
      <c r="IV178" s="67"/>
    </row>
    <row r="179" spans="3:256" x14ac:dyDescent="0.25">
      <c r="C179" s="46"/>
      <c r="IM179" s="67"/>
      <c r="IN179" s="67"/>
      <c r="IO179" s="67"/>
      <c r="IP179" s="67"/>
      <c r="IQ179" s="67"/>
      <c r="IR179" s="67"/>
      <c r="IS179" s="67"/>
      <c r="IT179" s="67"/>
      <c r="IU179" s="67"/>
      <c r="IV179" s="67"/>
    </row>
    <row r="180" spans="3:256" x14ac:dyDescent="0.25">
      <c r="C180" s="46"/>
      <c r="IM180" s="67"/>
      <c r="IN180" s="67"/>
      <c r="IO180" s="67"/>
      <c r="IP180" s="67"/>
      <c r="IQ180" s="67"/>
      <c r="IR180" s="67"/>
      <c r="IS180" s="67"/>
      <c r="IT180" s="67"/>
      <c r="IU180" s="67"/>
      <c r="IV180" s="67"/>
    </row>
    <row r="181" spans="3:256" x14ac:dyDescent="0.25">
      <c r="C181" s="46"/>
      <c r="IM181" s="67"/>
      <c r="IN181" s="67"/>
      <c r="IO181" s="67"/>
      <c r="IP181" s="67"/>
      <c r="IQ181" s="67"/>
      <c r="IR181" s="67"/>
      <c r="IS181" s="67"/>
      <c r="IT181" s="67"/>
      <c r="IU181" s="67"/>
      <c r="IV181" s="67"/>
    </row>
    <row r="182" spans="3:256" x14ac:dyDescent="0.25">
      <c r="C182" s="46"/>
      <c r="IM182" s="67"/>
      <c r="IN182" s="67"/>
      <c r="IO182" s="67"/>
      <c r="IP182" s="67"/>
      <c r="IQ182" s="67"/>
      <c r="IR182" s="67"/>
      <c r="IS182" s="67"/>
      <c r="IT182" s="67"/>
      <c r="IU182" s="67"/>
      <c r="IV182" s="67"/>
    </row>
    <row r="183" spans="3:256" x14ac:dyDescent="0.25">
      <c r="C183" s="46"/>
      <c r="IM183" s="67"/>
      <c r="IN183" s="67"/>
      <c r="IO183" s="67"/>
      <c r="IP183" s="67"/>
      <c r="IQ183" s="67"/>
      <c r="IR183" s="67"/>
      <c r="IS183" s="67"/>
      <c r="IT183" s="67"/>
      <c r="IU183" s="67"/>
      <c r="IV183" s="67"/>
    </row>
    <row r="184" spans="3:256" x14ac:dyDescent="0.25">
      <c r="C184" s="46"/>
      <c r="IM184" s="67"/>
      <c r="IN184" s="67"/>
      <c r="IO184" s="67"/>
      <c r="IP184" s="67"/>
      <c r="IQ184" s="67"/>
      <c r="IR184" s="67"/>
      <c r="IS184" s="67"/>
      <c r="IT184" s="67"/>
      <c r="IU184" s="67"/>
      <c r="IV184" s="67"/>
    </row>
    <row r="185" spans="3:256" x14ac:dyDescent="0.25">
      <c r="C185" s="46"/>
      <c r="IM185" s="67"/>
      <c r="IN185" s="67"/>
      <c r="IO185" s="67"/>
      <c r="IP185" s="67"/>
      <c r="IQ185" s="67"/>
      <c r="IR185" s="67"/>
      <c r="IS185" s="67"/>
      <c r="IT185" s="67"/>
      <c r="IU185" s="67"/>
      <c r="IV185" s="67"/>
    </row>
    <row r="186" spans="3:256" x14ac:dyDescent="0.25">
      <c r="C186" s="46"/>
      <c r="IM186" s="67"/>
      <c r="IN186" s="67"/>
      <c r="IO186" s="67"/>
      <c r="IP186" s="67"/>
      <c r="IQ186" s="67"/>
      <c r="IR186" s="67"/>
      <c r="IS186" s="67"/>
      <c r="IT186" s="67"/>
      <c r="IU186" s="67"/>
      <c r="IV186" s="67"/>
    </row>
    <row r="187" spans="3:256" x14ac:dyDescent="0.25">
      <c r="C187" s="46"/>
      <c r="IM187" s="67"/>
      <c r="IN187" s="67"/>
      <c r="IO187" s="67"/>
      <c r="IP187" s="67"/>
      <c r="IQ187" s="67"/>
      <c r="IR187" s="67"/>
      <c r="IS187" s="67"/>
      <c r="IT187" s="67"/>
      <c r="IU187" s="67"/>
      <c r="IV187" s="67"/>
    </row>
    <row r="188" spans="3:256" x14ac:dyDescent="0.25">
      <c r="C188" s="46"/>
      <c r="IM188" s="67"/>
      <c r="IN188" s="67"/>
      <c r="IO188" s="67"/>
      <c r="IP188" s="67"/>
      <c r="IQ188" s="67"/>
      <c r="IR188" s="67"/>
      <c r="IS188" s="67"/>
      <c r="IT188" s="67"/>
      <c r="IU188" s="67"/>
      <c r="IV188" s="67"/>
    </row>
    <row r="189" spans="3:256" x14ac:dyDescent="0.25">
      <c r="C189" s="46"/>
      <c r="IM189" s="67"/>
      <c r="IN189" s="67"/>
      <c r="IO189" s="67"/>
      <c r="IP189" s="67"/>
      <c r="IQ189" s="67"/>
      <c r="IR189" s="67"/>
      <c r="IS189" s="67"/>
      <c r="IT189" s="67"/>
      <c r="IU189" s="67"/>
      <c r="IV189" s="67"/>
    </row>
    <row r="190" spans="3:256" x14ac:dyDescent="0.25">
      <c r="C190" s="46"/>
      <c r="IM190" s="67"/>
      <c r="IN190" s="67"/>
      <c r="IO190" s="67"/>
      <c r="IP190" s="67"/>
      <c r="IQ190" s="67"/>
      <c r="IR190" s="67"/>
      <c r="IS190" s="67"/>
      <c r="IT190" s="67"/>
      <c r="IU190" s="67"/>
      <c r="IV190" s="67"/>
    </row>
    <row r="191" spans="3:256" x14ac:dyDescent="0.25">
      <c r="C191" s="46"/>
      <c r="IM191" s="67"/>
      <c r="IN191" s="67"/>
      <c r="IO191" s="67"/>
      <c r="IP191" s="67"/>
      <c r="IQ191" s="67"/>
      <c r="IR191" s="67"/>
      <c r="IS191" s="67"/>
      <c r="IT191" s="67"/>
      <c r="IU191" s="67"/>
      <c r="IV191" s="67"/>
    </row>
    <row r="192" spans="3:256" x14ac:dyDescent="0.25">
      <c r="C192" s="46"/>
      <c r="IM192" s="67"/>
      <c r="IN192" s="67"/>
      <c r="IO192" s="67"/>
      <c r="IP192" s="67"/>
      <c r="IQ192" s="67"/>
      <c r="IR192" s="67"/>
      <c r="IS192" s="67"/>
      <c r="IT192" s="67"/>
      <c r="IU192" s="67"/>
      <c r="IV192" s="67"/>
    </row>
    <row r="193" spans="3:256" x14ac:dyDescent="0.25">
      <c r="C193" s="46"/>
      <c r="IM193" s="67"/>
      <c r="IN193" s="67"/>
      <c r="IO193" s="67"/>
      <c r="IP193" s="67"/>
      <c r="IQ193" s="67"/>
      <c r="IR193" s="67"/>
      <c r="IS193" s="67"/>
      <c r="IT193" s="67"/>
      <c r="IU193" s="67"/>
      <c r="IV193" s="67"/>
    </row>
    <row r="194" spans="3:256" x14ac:dyDescent="0.25">
      <c r="C194" s="46"/>
      <c r="IM194" s="67"/>
      <c r="IN194" s="67"/>
      <c r="IO194" s="67"/>
      <c r="IP194" s="67"/>
      <c r="IQ194" s="67"/>
      <c r="IR194" s="67"/>
      <c r="IS194" s="67"/>
      <c r="IT194" s="67"/>
      <c r="IU194" s="67"/>
      <c r="IV194" s="67"/>
    </row>
    <row r="195" spans="3:256" x14ac:dyDescent="0.25">
      <c r="C195" s="46"/>
      <c r="IM195" s="67"/>
      <c r="IN195" s="67"/>
      <c r="IO195" s="67"/>
      <c r="IP195" s="67"/>
      <c r="IQ195" s="67"/>
      <c r="IR195" s="67"/>
      <c r="IS195" s="67"/>
      <c r="IT195" s="67"/>
      <c r="IU195" s="67"/>
      <c r="IV195" s="67"/>
    </row>
    <row r="196" spans="3:256" x14ac:dyDescent="0.25">
      <c r="C196" s="46"/>
      <c r="IM196" s="67"/>
      <c r="IN196" s="67"/>
      <c r="IO196" s="67"/>
      <c r="IP196" s="67"/>
      <c r="IQ196" s="67"/>
      <c r="IR196" s="67"/>
      <c r="IS196" s="67"/>
      <c r="IT196" s="67"/>
      <c r="IU196" s="67"/>
      <c r="IV196" s="67"/>
    </row>
    <row r="197" spans="3:256" x14ac:dyDescent="0.25">
      <c r="C197" s="46"/>
      <c r="IM197" s="67"/>
      <c r="IN197" s="67"/>
      <c r="IO197" s="67"/>
      <c r="IP197" s="67"/>
      <c r="IQ197" s="67"/>
      <c r="IR197" s="67"/>
      <c r="IS197" s="67"/>
      <c r="IT197" s="67"/>
      <c r="IU197" s="67"/>
      <c r="IV197" s="67"/>
    </row>
    <row r="198" spans="3:256" x14ac:dyDescent="0.25">
      <c r="C198" s="46"/>
      <c r="IM198" s="67"/>
      <c r="IN198" s="67"/>
      <c r="IO198" s="67"/>
      <c r="IP198" s="67"/>
      <c r="IQ198" s="67"/>
      <c r="IR198" s="67"/>
      <c r="IS198" s="67"/>
      <c r="IT198" s="67"/>
      <c r="IU198" s="67"/>
      <c r="IV198" s="67"/>
    </row>
    <row r="199" spans="3:256" x14ac:dyDescent="0.25">
      <c r="C199" s="46"/>
      <c r="IM199" s="67"/>
      <c r="IN199" s="67"/>
      <c r="IO199" s="67"/>
      <c r="IP199" s="67"/>
      <c r="IQ199" s="67"/>
      <c r="IR199" s="67"/>
      <c r="IS199" s="67"/>
      <c r="IT199" s="67"/>
      <c r="IU199" s="67"/>
      <c r="IV199" s="67"/>
    </row>
    <row r="200" spans="3:256" x14ac:dyDescent="0.25">
      <c r="C200" s="46"/>
      <c r="IM200" s="67"/>
      <c r="IN200" s="67"/>
      <c r="IO200" s="67"/>
      <c r="IP200" s="67"/>
      <c r="IQ200" s="67"/>
      <c r="IR200" s="67"/>
      <c r="IS200" s="67"/>
      <c r="IT200" s="67"/>
      <c r="IU200" s="67"/>
      <c r="IV200" s="67"/>
    </row>
    <row r="201" spans="3:256" x14ac:dyDescent="0.25">
      <c r="C201" s="46"/>
      <c r="IM201" s="67"/>
      <c r="IN201" s="67"/>
      <c r="IO201" s="67"/>
      <c r="IP201" s="67"/>
      <c r="IQ201" s="67"/>
      <c r="IR201" s="67"/>
      <c r="IS201" s="67"/>
      <c r="IT201" s="67"/>
      <c r="IU201" s="67"/>
      <c r="IV201" s="67"/>
    </row>
    <row r="202" spans="3:256" x14ac:dyDescent="0.25">
      <c r="C202" s="46"/>
      <c r="IM202" s="67"/>
      <c r="IN202" s="67"/>
      <c r="IO202" s="67"/>
      <c r="IP202" s="67"/>
      <c r="IQ202" s="67"/>
      <c r="IR202" s="67"/>
      <c r="IS202" s="67"/>
      <c r="IT202" s="67"/>
      <c r="IU202" s="67"/>
      <c r="IV202" s="67"/>
    </row>
    <row r="203" spans="3:256" x14ac:dyDescent="0.25">
      <c r="C203" s="46"/>
      <c r="IM203" s="67"/>
      <c r="IN203" s="67"/>
      <c r="IO203" s="67"/>
      <c r="IP203" s="67"/>
      <c r="IQ203" s="67"/>
      <c r="IR203" s="67"/>
      <c r="IS203" s="67"/>
      <c r="IT203" s="67"/>
      <c r="IU203" s="67"/>
      <c r="IV203" s="67"/>
    </row>
    <row r="204" spans="3:256" x14ac:dyDescent="0.25">
      <c r="C204" s="46"/>
      <c r="IM204" s="67"/>
      <c r="IN204" s="67"/>
      <c r="IO204" s="67"/>
      <c r="IP204" s="67"/>
      <c r="IQ204" s="67"/>
      <c r="IR204" s="67"/>
      <c r="IS204" s="67"/>
      <c r="IT204" s="67"/>
      <c r="IU204" s="67"/>
      <c r="IV204" s="67"/>
    </row>
    <row r="205" spans="3:256" x14ac:dyDescent="0.25">
      <c r="C205" s="46"/>
      <c r="IM205" s="67"/>
      <c r="IN205" s="67"/>
      <c r="IO205" s="67"/>
      <c r="IP205" s="67"/>
      <c r="IQ205" s="67"/>
      <c r="IR205" s="67"/>
      <c r="IS205" s="67"/>
      <c r="IT205" s="67"/>
      <c r="IU205" s="67"/>
      <c r="IV205" s="67"/>
    </row>
    <row r="206" spans="3:256" x14ac:dyDescent="0.25">
      <c r="C206" s="46"/>
      <c r="IM206" s="67"/>
      <c r="IN206" s="67"/>
      <c r="IO206" s="67"/>
      <c r="IP206" s="67"/>
      <c r="IQ206" s="67"/>
      <c r="IR206" s="67"/>
      <c r="IS206" s="67"/>
      <c r="IT206" s="67"/>
      <c r="IU206" s="67"/>
      <c r="IV206" s="67"/>
    </row>
    <row r="207" spans="3:256" x14ac:dyDescent="0.25">
      <c r="C207" s="46"/>
      <c r="IM207" s="67"/>
      <c r="IN207" s="67"/>
      <c r="IO207" s="67"/>
      <c r="IP207" s="67"/>
      <c r="IQ207" s="67"/>
      <c r="IR207" s="67"/>
      <c r="IS207" s="67"/>
      <c r="IT207" s="67"/>
      <c r="IU207" s="67"/>
      <c r="IV207" s="67"/>
    </row>
    <row r="208" spans="3:256" x14ac:dyDescent="0.25">
      <c r="C208" s="46"/>
      <c r="IM208" s="67"/>
      <c r="IN208" s="67"/>
      <c r="IO208" s="67"/>
      <c r="IP208" s="67"/>
      <c r="IQ208" s="67"/>
      <c r="IR208" s="67"/>
      <c r="IS208" s="67"/>
      <c r="IT208" s="67"/>
      <c r="IU208" s="67"/>
      <c r="IV208" s="67"/>
    </row>
    <row r="209" spans="3:256" x14ac:dyDescent="0.25">
      <c r="C209" s="46"/>
      <c r="IM209" s="67"/>
      <c r="IN209" s="67"/>
      <c r="IO209" s="67"/>
      <c r="IP209" s="67"/>
      <c r="IQ209" s="67"/>
      <c r="IR209" s="67"/>
      <c r="IS209" s="67"/>
      <c r="IT209" s="67"/>
      <c r="IU209" s="67"/>
      <c r="IV209" s="67"/>
    </row>
    <row r="210" spans="3:256" x14ac:dyDescent="0.25">
      <c r="C210" s="46"/>
      <c r="IM210" s="67"/>
      <c r="IN210" s="67"/>
      <c r="IO210" s="67"/>
      <c r="IP210" s="67"/>
      <c r="IQ210" s="67"/>
      <c r="IR210" s="67"/>
      <c r="IS210" s="67"/>
      <c r="IT210" s="67"/>
      <c r="IU210" s="67"/>
      <c r="IV210" s="67"/>
    </row>
    <row r="211" spans="3:256" x14ac:dyDescent="0.25">
      <c r="C211" s="46"/>
      <c r="IM211" s="67"/>
      <c r="IN211" s="67"/>
      <c r="IO211" s="67"/>
      <c r="IP211" s="67"/>
      <c r="IQ211" s="67"/>
      <c r="IR211" s="67"/>
      <c r="IS211" s="67"/>
      <c r="IT211" s="67"/>
      <c r="IU211" s="67"/>
      <c r="IV211" s="67"/>
    </row>
    <row r="212" spans="3:256" x14ac:dyDescent="0.25">
      <c r="C212" s="46"/>
      <c r="IM212" s="67"/>
      <c r="IN212" s="67"/>
      <c r="IO212" s="67"/>
      <c r="IP212" s="67"/>
      <c r="IQ212" s="67"/>
      <c r="IR212" s="67"/>
      <c r="IS212" s="67"/>
      <c r="IT212" s="67"/>
      <c r="IU212" s="67"/>
      <c r="IV212" s="67"/>
    </row>
    <row r="213" spans="3:256" x14ac:dyDescent="0.25">
      <c r="C213" s="46"/>
      <c r="IM213" s="67"/>
      <c r="IN213" s="67"/>
      <c r="IO213" s="67"/>
      <c r="IP213" s="67"/>
      <c r="IQ213" s="67"/>
      <c r="IR213" s="67"/>
      <c r="IS213" s="67"/>
      <c r="IT213" s="67"/>
      <c r="IU213" s="67"/>
      <c r="IV213" s="67"/>
    </row>
    <row r="214" spans="3:256" x14ac:dyDescent="0.25">
      <c r="C214" s="46"/>
      <c r="IM214" s="67"/>
      <c r="IN214" s="67"/>
      <c r="IO214" s="67"/>
      <c r="IP214" s="67"/>
      <c r="IQ214" s="67"/>
      <c r="IR214" s="67"/>
      <c r="IS214" s="67"/>
      <c r="IT214" s="67"/>
      <c r="IU214" s="67"/>
      <c r="IV214" s="67"/>
    </row>
    <row r="215" spans="3:256" x14ac:dyDescent="0.25">
      <c r="C215" s="46"/>
      <c r="IM215" s="67"/>
      <c r="IN215" s="67"/>
      <c r="IO215" s="67"/>
      <c r="IP215" s="67"/>
      <c r="IQ215" s="67"/>
      <c r="IR215" s="67"/>
      <c r="IS215" s="67"/>
      <c r="IT215" s="67"/>
      <c r="IU215" s="67"/>
      <c r="IV215" s="67"/>
    </row>
    <row r="216" spans="3:256" x14ac:dyDescent="0.25">
      <c r="C216" s="46"/>
      <c r="IM216" s="67"/>
      <c r="IN216" s="67"/>
      <c r="IO216" s="67"/>
      <c r="IP216" s="67"/>
      <c r="IQ216" s="67"/>
      <c r="IR216" s="67"/>
      <c r="IS216" s="67"/>
      <c r="IT216" s="67"/>
      <c r="IU216" s="67"/>
      <c r="IV216" s="67"/>
    </row>
    <row r="217" spans="3:256" x14ac:dyDescent="0.25">
      <c r="C217" s="46"/>
      <c r="IM217" s="67"/>
      <c r="IN217" s="67"/>
      <c r="IO217" s="67"/>
      <c r="IP217" s="67"/>
      <c r="IQ217" s="67"/>
      <c r="IR217" s="67"/>
      <c r="IS217" s="67"/>
      <c r="IT217" s="67"/>
      <c r="IU217" s="67"/>
      <c r="IV217" s="67"/>
    </row>
    <row r="218" spans="3:256" x14ac:dyDescent="0.25">
      <c r="C218" s="46"/>
      <c r="IM218" s="67"/>
      <c r="IN218" s="67"/>
      <c r="IO218" s="67"/>
      <c r="IP218" s="67"/>
      <c r="IQ218" s="67"/>
      <c r="IR218" s="67"/>
      <c r="IS218" s="67"/>
      <c r="IT218" s="67"/>
      <c r="IU218" s="67"/>
      <c r="IV218" s="67"/>
    </row>
    <row r="219" spans="3:256" x14ac:dyDescent="0.25">
      <c r="C219" s="46"/>
      <c r="IM219" s="67"/>
      <c r="IN219" s="67"/>
      <c r="IO219" s="67"/>
      <c r="IP219" s="67"/>
      <c r="IQ219" s="67"/>
      <c r="IR219" s="67"/>
      <c r="IS219" s="67"/>
      <c r="IT219" s="67"/>
      <c r="IU219" s="67"/>
      <c r="IV219" s="67"/>
    </row>
    <row r="220" spans="3:256" x14ac:dyDescent="0.25">
      <c r="C220" s="46"/>
      <c r="IM220" s="67"/>
      <c r="IN220" s="67"/>
      <c r="IO220" s="67"/>
      <c r="IP220" s="67"/>
      <c r="IQ220" s="67"/>
      <c r="IR220" s="67"/>
      <c r="IS220" s="67"/>
      <c r="IT220" s="67"/>
      <c r="IU220" s="67"/>
      <c r="IV220" s="67"/>
    </row>
    <row r="221" spans="3:256" x14ac:dyDescent="0.25">
      <c r="C221" s="46"/>
      <c r="IM221" s="67"/>
      <c r="IN221" s="67"/>
      <c r="IO221" s="67"/>
      <c r="IP221" s="67"/>
      <c r="IQ221" s="67"/>
      <c r="IR221" s="67"/>
      <c r="IS221" s="67"/>
      <c r="IT221" s="67"/>
      <c r="IU221" s="67"/>
      <c r="IV221" s="67"/>
    </row>
    <row r="222" spans="3:256" x14ac:dyDescent="0.25">
      <c r="C222" s="46"/>
      <c r="IM222" s="67"/>
      <c r="IN222" s="67"/>
      <c r="IO222" s="67"/>
      <c r="IP222" s="67"/>
      <c r="IQ222" s="67"/>
      <c r="IR222" s="67"/>
      <c r="IS222" s="67"/>
      <c r="IT222" s="67"/>
      <c r="IU222" s="67"/>
      <c r="IV222" s="67"/>
    </row>
    <row r="223" spans="3:256" x14ac:dyDescent="0.25">
      <c r="C223" s="46"/>
      <c r="IM223" s="67"/>
      <c r="IN223" s="67"/>
      <c r="IO223" s="67"/>
      <c r="IP223" s="67"/>
      <c r="IQ223" s="67"/>
      <c r="IR223" s="67"/>
      <c r="IS223" s="67"/>
      <c r="IT223" s="67"/>
      <c r="IU223" s="67"/>
      <c r="IV223" s="67"/>
    </row>
    <row r="224" spans="3:256" x14ac:dyDescent="0.25">
      <c r="C224" s="46"/>
      <c r="IM224" s="67"/>
      <c r="IN224" s="67"/>
      <c r="IO224" s="67"/>
      <c r="IP224" s="67"/>
      <c r="IQ224" s="67"/>
      <c r="IR224" s="67"/>
      <c r="IS224" s="67"/>
      <c r="IT224" s="67"/>
      <c r="IU224" s="67"/>
      <c r="IV224" s="67"/>
    </row>
    <row r="225" spans="3:256" x14ac:dyDescent="0.25">
      <c r="C225" s="46"/>
      <c r="IM225" s="67"/>
      <c r="IN225" s="67"/>
      <c r="IO225" s="67"/>
      <c r="IP225" s="67"/>
      <c r="IQ225" s="67"/>
      <c r="IR225" s="67"/>
      <c r="IS225" s="67"/>
      <c r="IT225" s="67"/>
      <c r="IU225" s="67"/>
      <c r="IV225" s="67"/>
    </row>
    <row r="226" spans="3:256" x14ac:dyDescent="0.25">
      <c r="C226" s="46"/>
      <c r="IM226" s="67"/>
      <c r="IN226" s="67"/>
      <c r="IO226" s="67"/>
      <c r="IP226" s="67"/>
      <c r="IQ226" s="67"/>
      <c r="IR226" s="67"/>
      <c r="IS226" s="67"/>
      <c r="IT226" s="67"/>
      <c r="IU226" s="67"/>
      <c r="IV226" s="67"/>
    </row>
    <row r="227" spans="3:256" x14ac:dyDescent="0.25">
      <c r="C227" s="46"/>
      <c r="IM227" s="67"/>
      <c r="IN227" s="67"/>
      <c r="IO227" s="67"/>
      <c r="IP227" s="67"/>
      <c r="IQ227" s="67"/>
      <c r="IR227" s="67"/>
      <c r="IS227" s="67"/>
      <c r="IT227" s="67"/>
      <c r="IU227" s="67"/>
      <c r="IV227" s="67"/>
    </row>
    <row r="228" spans="3:256" x14ac:dyDescent="0.25">
      <c r="C228" s="46"/>
      <c r="IM228" s="67"/>
      <c r="IN228" s="67"/>
      <c r="IO228" s="67"/>
      <c r="IP228" s="67"/>
      <c r="IQ228" s="67"/>
      <c r="IR228" s="67"/>
      <c r="IS228" s="67"/>
      <c r="IT228" s="67"/>
      <c r="IU228" s="67"/>
      <c r="IV228" s="67"/>
    </row>
    <row r="229" spans="3:256" x14ac:dyDescent="0.25">
      <c r="C229" s="46"/>
      <c r="IM229" s="67"/>
      <c r="IN229" s="67"/>
      <c r="IO229" s="67"/>
      <c r="IP229" s="67"/>
      <c r="IQ229" s="67"/>
      <c r="IR229" s="67"/>
      <c r="IS229" s="67"/>
      <c r="IT229" s="67"/>
      <c r="IU229" s="67"/>
      <c r="IV229" s="67"/>
    </row>
    <row r="230" spans="3:256" x14ac:dyDescent="0.25">
      <c r="C230" s="46"/>
      <c r="IM230" s="67"/>
      <c r="IN230" s="67"/>
      <c r="IO230" s="67"/>
      <c r="IP230" s="67"/>
      <c r="IQ230" s="67"/>
      <c r="IR230" s="67"/>
      <c r="IS230" s="67"/>
      <c r="IT230" s="67"/>
      <c r="IU230" s="67"/>
      <c r="IV230" s="67"/>
    </row>
    <row r="231" spans="3:256" x14ac:dyDescent="0.25">
      <c r="C231" s="46"/>
      <c r="IM231" s="67"/>
      <c r="IN231" s="67"/>
      <c r="IO231" s="67"/>
      <c r="IP231" s="67"/>
      <c r="IQ231" s="67"/>
      <c r="IR231" s="67"/>
      <c r="IS231" s="67"/>
      <c r="IT231" s="67"/>
      <c r="IU231" s="67"/>
      <c r="IV231" s="67"/>
    </row>
    <row r="232" spans="3:256" x14ac:dyDescent="0.25">
      <c r="C232" s="46"/>
      <c r="IM232" s="67"/>
      <c r="IN232" s="67"/>
      <c r="IO232" s="67"/>
      <c r="IP232" s="67"/>
      <c r="IQ232" s="67"/>
      <c r="IR232" s="67"/>
      <c r="IS232" s="67"/>
      <c r="IT232" s="67"/>
      <c r="IU232" s="67"/>
      <c r="IV232" s="67"/>
    </row>
    <row r="233" spans="3:256" x14ac:dyDescent="0.25">
      <c r="C233" s="46"/>
      <c r="IM233" s="67"/>
      <c r="IN233" s="67"/>
      <c r="IO233" s="67"/>
      <c r="IP233" s="67"/>
      <c r="IQ233" s="67"/>
      <c r="IR233" s="67"/>
      <c r="IS233" s="67"/>
      <c r="IT233" s="67"/>
      <c r="IU233" s="67"/>
      <c r="IV233" s="67"/>
    </row>
    <row r="234" spans="3:256" x14ac:dyDescent="0.25">
      <c r="C234" s="46"/>
      <c r="IM234" s="67"/>
      <c r="IN234" s="67"/>
      <c r="IO234" s="67"/>
      <c r="IP234" s="67"/>
      <c r="IQ234" s="67"/>
      <c r="IR234" s="67"/>
      <c r="IS234" s="67"/>
      <c r="IT234" s="67"/>
      <c r="IU234" s="67"/>
      <c r="IV234" s="67"/>
    </row>
    <row r="235" spans="3:256" x14ac:dyDescent="0.25">
      <c r="C235" s="46"/>
      <c r="IM235" s="67"/>
      <c r="IN235" s="67"/>
      <c r="IO235" s="67"/>
      <c r="IP235" s="67"/>
      <c r="IQ235" s="67"/>
      <c r="IR235" s="67"/>
      <c r="IS235" s="67"/>
      <c r="IT235" s="67"/>
      <c r="IU235" s="67"/>
      <c r="IV235" s="67"/>
    </row>
    <row r="236" spans="3:256" x14ac:dyDescent="0.25">
      <c r="C236" s="46"/>
      <c r="IM236" s="67"/>
      <c r="IN236" s="67"/>
      <c r="IO236" s="67"/>
      <c r="IP236" s="67"/>
      <c r="IQ236" s="67"/>
      <c r="IR236" s="67"/>
      <c r="IS236" s="67"/>
      <c r="IT236" s="67"/>
      <c r="IU236" s="67"/>
      <c r="IV236" s="67"/>
    </row>
    <row r="237" spans="3:256" x14ac:dyDescent="0.25">
      <c r="C237" s="46"/>
      <c r="IM237" s="67"/>
      <c r="IN237" s="67"/>
      <c r="IO237" s="67"/>
      <c r="IP237" s="67"/>
      <c r="IQ237" s="67"/>
      <c r="IR237" s="67"/>
      <c r="IS237" s="67"/>
      <c r="IT237" s="67"/>
      <c r="IU237" s="67"/>
      <c r="IV237" s="67"/>
    </row>
    <row r="238" spans="3:256" x14ac:dyDescent="0.25">
      <c r="C238" s="46"/>
      <c r="IM238" s="67"/>
      <c r="IN238" s="67"/>
      <c r="IO238" s="67"/>
      <c r="IP238" s="67"/>
      <c r="IQ238" s="67"/>
      <c r="IR238" s="67"/>
      <c r="IS238" s="67"/>
      <c r="IT238" s="67"/>
      <c r="IU238" s="67"/>
      <c r="IV238" s="67"/>
    </row>
    <row r="239" spans="3:256" x14ac:dyDescent="0.25">
      <c r="C239" s="46"/>
      <c r="IM239" s="67"/>
      <c r="IN239" s="67"/>
      <c r="IO239" s="67"/>
      <c r="IP239" s="67"/>
      <c r="IQ239" s="67"/>
      <c r="IR239" s="67"/>
      <c r="IS239" s="67"/>
      <c r="IT239" s="67"/>
      <c r="IU239" s="67"/>
      <c r="IV239" s="67"/>
    </row>
    <row r="240" spans="3:256" x14ac:dyDescent="0.25">
      <c r="C240" s="46"/>
      <c r="IM240" s="67"/>
      <c r="IN240" s="67"/>
      <c r="IO240" s="67"/>
      <c r="IP240" s="67"/>
      <c r="IQ240" s="67"/>
      <c r="IR240" s="67"/>
      <c r="IS240" s="67"/>
      <c r="IT240" s="67"/>
      <c r="IU240" s="67"/>
      <c r="IV240" s="67"/>
    </row>
    <row r="241" spans="3:256" x14ac:dyDescent="0.25">
      <c r="C241" s="46"/>
      <c r="IM241" s="67"/>
      <c r="IN241" s="67"/>
      <c r="IO241" s="67"/>
      <c r="IP241" s="67"/>
      <c r="IQ241" s="67"/>
      <c r="IR241" s="67"/>
      <c r="IS241" s="67"/>
      <c r="IT241" s="67"/>
      <c r="IU241" s="67"/>
      <c r="IV241" s="67"/>
    </row>
    <row r="242" spans="3:256" x14ac:dyDescent="0.25">
      <c r="C242" s="46"/>
      <c r="IM242" s="67"/>
      <c r="IN242" s="67"/>
      <c r="IO242" s="67"/>
      <c r="IP242" s="67"/>
      <c r="IQ242" s="67"/>
      <c r="IR242" s="67"/>
      <c r="IS242" s="67"/>
      <c r="IT242" s="67"/>
      <c r="IU242" s="67"/>
      <c r="IV242" s="67"/>
    </row>
    <row r="243" spans="3:256" x14ac:dyDescent="0.25">
      <c r="C243" s="46"/>
      <c r="IM243" s="67"/>
      <c r="IN243" s="67"/>
      <c r="IO243" s="67"/>
      <c r="IP243" s="67"/>
      <c r="IQ243" s="67"/>
      <c r="IR243" s="67"/>
      <c r="IS243" s="67"/>
      <c r="IT243" s="67"/>
      <c r="IU243" s="67"/>
      <c r="IV243" s="67"/>
    </row>
    <row r="244" spans="3:256" x14ac:dyDescent="0.25">
      <c r="C244" s="46"/>
      <c r="IM244" s="67"/>
      <c r="IN244" s="67"/>
      <c r="IO244" s="67"/>
      <c r="IP244" s="67"/>
      <c r="IQ244" s="67"/>
      <c r="IR244" s="67"/>
      <c r="IS244" s="67"/>
      <c r="IT244" s="67"/>
      <c r="IU244" s="67"/>
      <c r="IV244" s="67"/>
    </row>
    <row r="245" spans="3:256" x14ac:dyDescent="0.25">
      <c r="C245" s="46"/>
      <c r="IM245" s="67"/>
      <c r="IN245" s="67"/>
      <c r="IO245" s="67"/>
      <c r="IP245" s="67"/>
      <c r="IQ245" s="67"/>
      <c r="IR245" s="67"/>
      <c r="IS245" s="67"/>
      <c r="IT245" s="67"/>
      <c r="IU245" s="67"/>
      <c r="IV245" s="67"/>
    </row>
    <row r="246" spans="3:256" x14ac:dyDescent="0.25">
      <c r="C246" s="46"/>
      <c r="IM246" s="67"/>
      <c r="IN246" s="67"/>
      <c r="IO246" s="67"/>
      <c r="IP246" s="67"/>
      <c r="IQ246" s="67"/>
      <c r="IR246" s="67"/>
      <c r="IS246" s="67"/>
      <c r="IT246" s="67"/>
      <c r="IU246" s="67"/>
      <c r="IV246" s="67"/>
    </row>
    <row r="247" spans="3:256" x14ac:dyDescent="0.25">
      <c r="C247" s="46"/>
      <c r="IM247" s="67"/>
      <c r="IN247" s="67"/>
      <c r="IO247" s="67"/>
      <c r="IP247" s="67"/>
      <c r="IQ247" s="67"/>
      <c r="IR247" s="67"/>
      <c r="IS247" s="67"/>
      <c r="IT247" s="67"/>
      <c r="IU247" s="67"/>
      <c r="IV247" s="67"/>
    </row>
    <row r="248" spans="3:256" x14ac:dyDescent="0.25">
      <c r="C248" s="46"/>
      <c r="IM248" s="67"/>
      <c r="IN248" s="67"/>
      <c r="IO248" s="67"/>
      <c r="IP248" s="67"/>
      <c r="IQ248" s="67"/>
      <c r="IR248" s="67"/>
      <c r="IS248" s="67"/>
      <c r="IT248" s="67"/>
      <c r="IU248" s="67"/>
      <c r="IV248" s="67"/>
    </row>
    <row r="249" spans="3:256" x14ac:dyDescent="0.25">
      <c r="C249" s="46"/>
      <c r="IM249" s="67"/>
      <c r="IN249" s="67"/>
      <c r="IO249" s="67"/>
      <c r="IP249" s="67"/>
      <c r="IQ249" s="67"/>
      <c r="IR249" s="67"/>
      <c r="IS249" s="67"/>
      <c r="IT249" s="67"/>
      <c r="IU249" s="67"/>
      <c r="IV249" s="67"/>
    </row>
    <row r="250" spans="3:256" x14ac:dyDescent="0.25">
      <c r="C250" s="46"/>
      <c r="IM250" s="67"/>
      <c r="IN250" s="67"/>
      <c r="IO250" s="67"/>
      <c r="IP250" s="67"/>
      <c r="IQ250" s="67"/>
      <c r="IR250" s="67"/>
      <c r="IS250" s="67"/>
      <c r="IT250" s="67"/>
      <c r="IU250" s="67"/>
      <c r="IV250" s="67"/>
    </row>
    <row r="251" spans="3:256" x14ac:dyDescent="0.25">
      <c r="C251" s="46"/>
      <c r="IM251" s="67"/>
      <c r="IN251" s="67"/>
      <c r="IO251" s="67"/>
      <c r="IP251" s="67"/>
      <c r="IQ251" s="67"/>
      <c r="IR251" s="67"/>
      <c r="IS251" s="67"/>
      <c r="IT251" s="67"/>
      <c r="IU251" s="67"/>
      <c r="IV251" s="67"/>
    </row>
    <row r="252" spans="3:256" x14ac:dyDescent="0.25">
      <c r="C252" s="46"/>
      <c r="IM252" s="67"/>
      <c r="IN252" s="67"/>
      <c r="IO252" s="67"/>
      <c r="IP252" s="67"/>
      <c r="IQ252" s="67"/>
      <c r="IR252" s="67"/>
      <c r="IS252" s="67"/>
      <c r="IT252" s="67"/>
      <c r="IU252" s="67"/>
      <c r="IV252" s="67"/>
    </row>
    <row r="253" spans="3:256" x14ac:dyDescent="0.25">
      <c r="C253" s="46"/>
      <c r="IM253" s="67"/>
      <c r="IN253" s="67"/>
      <c r="IO253" s="67"/>
      <c r="IP253" s="67"/>
      <c r="IQ253" s="67"/>
      <c r="IR253" s="67"/>
      <c r="IS253" s="67"/>
      <c r="IT253" s="67"/>
      <c r="IU253" s="67"/>
      <c r="IV253" s="67"/>
    </row>
    <row r="254" spans="3:256" x14ac:dyDescent="0.25">
      <c r="C254" s="46"/>
      <c r="IM254" s="67"/>
      <c r="IN254" s="67"/>
      <c r="IO254" s="67"/>
      <c r="IP254" s="67"/>
      <c r="IQ254" s="67"/>
      <c r="IR254" s="67"/>
      <c r="IS254" s="67"/>
      <c r="IT254" s="67"/>
      <c r="IU254" s="67"/>
      <c r="IV254" s="67"/>
    </row>
    <row r="255" spans="3:256" x14ac:dyDescent="0.25">
      <c r="C255" s="46"/>
      <c r="IM255" s="67"/>
      <c r="IN255" s="67"/>
      <c r="IO255" s="67"/>
      <c r="IP255" s="67"/>
      <c r="IQ255" s="67"/>
      <c r="IR255" s="67"/>
      <c r="IS255" s="67"/>
      <c r="IT255" s="67"/>
      <c r="IU255" s="67"/>
      <c r="IV255" s="67"/>
    </row>
    <row r="256" spans="3:256" x14ac:dyDescent="0.25">
      <c r="C256" s="46"/>
      <c r="IM256" s="67"/>
      <c r="IN256" s="67"/>
      <c r="IO256" s="67"/>
      <c r="IP256" s="67"/>
      <c r="IQ256" s="67"/>
      <c r="IR256" s="67"/>
      <c r="IS256" s="67"/>
      <c r="IT256" s="67"/>
      <c r="IU256" s="67"/>
      <c r="IV256" s="67"/>
    </row>
    <row r="257" spans="3:256" x14ac:dyDescent="0.25">
      <c r="C257" s="46"/>
      <c r="IM257" s="67"/>
      <c r="IN257" s="67"/>
      <c r="IO257" s="67"/>
      <c r="IP257" s="67"/>
      <c r="IQ257" s="67"/>
      <c r="IR257" s="67"/>
      <c r="IS257" s="67"/>
      <c r="IT257" s="67"/>
      <c r="IU257" s="67"/>
      <c r="IV257" s="67"/>
    </row>
    <row r="258" spans="3:256" x14ac:dyDescent="0.25">
      <c r="C258" s="46"/>
      <c r="IM258" s="67"/>
      <c r="IN258" s="67"/>
      <c r="IO258" s="67"/>
      <c r="IP258" s="67"/>
      <c r="IQ258" s="67"/>
      <c r="IR258" s="67"/>
      <c r="IS258" s="67"/>
      <c r="IT258" s="67"/>
      <c r="IU258" s="67"/>
      <c r="IV258" s="67"/>
    </row>
    <row r="259" spans="3:256" x14ac:dyDescent="0.25">
      <c r="C259" s="46"/>
      <c r="IM259" s="67"/>
      <c r="IN259" s="67"/>
      <c r="IO259" s="67"/>
      <c r="IP259" s="67"/>
      <c r="IQ259" s="67"/>
      <c r="IR259" s="67"/>
      <c r="IS259" s="67"/>
      <c r="IT259" s="67"/>
      <c r="IU259" s="67"/>
      <c r="IV259" s="67"/>
    </row>
    <row r="260" spans="3:256" x14ac:dyDescent="0.25">
      <c r="C260" s="46"/>
      <c r="IM260" s="67"/>
      <c r="IN260" s="67"/>
      <c r="IO260" s="67"/>
      <c r="IP260" s="67"/>
      <c r="IQ260" s="67"/>
      <c r="IR260" s="67"/>
      <c r="IS260" s="67"/>
      <c r="IT260" s="67"/>
      <c r="IU260" s="67"/>
      <c r="IV260" s="67"/>
    </row>
    <row r="261" spans="3:256" x14ac:dyDescent="0.25">
      <c r="C261" s="46"/>
      <c r="IM261" s="67"/>
      <c r="IN261" s="67"/>
      <c r="IO261" s="67"/>
      <c r="IP261" s="67"/>
      <c r="IQ261" s="67"/>
      <c r="IR261" s="67"/>
      <c r="IS261" s="67"/>
      <c r="IT261" s="67"/>
      <c r="IU261" s="67"/>
      <c r="IV261" s="67"/>
    </row>
    <row r="262" spans="3:256" x14ac:dyDescent="0.25">
      <c r="C262" s="46"/>
      <c r="IM262" s="67"/>
      <c r="IN262" s="67"/>
      <c r="IO262" s="67"/>
      <c r="IP262" s="67"/>
      <c r="IQ262" s="67"/>
      <c r="IR262" s="67"/>
      <c r="IS262" s="67"/>
      <c r="IT262" s="67"/>
      <c r="IU262" s="67"/>
      <c r="IV262" s="67"/>
    </row>
    <row r="263" spans="3:256" x14ac:dyDescent="0.25">
      <c r="C263" s="46"/>
      <c r="IM263" s="67"/>
      <c r="IN263" s="67"/>
      <c r="IO263" s="67"/>
      <c r="IP263" s="67"/>
      <c r="IQ263" s="67"/>
      <c r="IR263" s="67"/>
      <c r="IS263" s="67"/>
      <c r="IT263" s="67"/>
      <c r="IU263" s="67"/>
      <c r="IV263" s="67"/>
    </row>
    <row r="264" spans="3:256" x14ac:dyDescent="0.25">
      <c r="C264" s="46"/>
      <c r="IM264" s="67"/>
      <c r="IN264" s="67"/>
      <c r="IO264" s="67"/>
      <c r="IP264" s="67"/>
      <c r="IQ264" s="67"/>
      <c r="IR264" s="67"/>
      <c r="IS264" s="67"/>
      <c r="IT264" s="67"/>
      <c r="IU264" s="67"/>
      <c r="IV264" s="67"/>
    </row>
    <row r="265" spans="3:256" x14ac:dyDescent="0.25">
      <c r="C265" s="46"/>
      <c r="IM265" s="67"/>
      <c r="IN265" s="67"/>
      <c r="IO265" s="67"/>
      <c r="IP265" s="67"/>
      <c r="IQ265" s="67"/>
      <c r="IR265" s="67"/>
      <c r="IS265" s="67"/>
      <c r="IT265" s="67"/>
      <c r="IU265" s="67"/>
      <c r="IV265" s="67"/>
    </row>
    <row r="266" spans="3:256" x14ac:dyDescent="0.25">
      <c r="C266" s="46"/>
      <c r="IM266" s="67"/>
      <c r="IN266" s="67"/>
      <c r="IO266" s="67"/>
      <c r="IP266" s="67"/>
      <c r="IQ266" s="67"/>
      <c r="IR266" s="67"/>
      <c r="IS266" s="67"/>
      <c r="IT266" s="67"/>
      <c r="IU266" s="67"/>
      <c r="IV266" s="67"/>
    </row>
    <row r="267" spans="3:256" x14ac:dyDescent="0.25">
      <c r="C267" s="46"/>
      <c r="IM267" s="67"/>
      <c r="IN267" s="67"/>
      <c r="IO267" s="67"/>
      <c r="IP267" s="67"/>
      <c r="IQ267" s="67"/>
      <c r="IR267" s="67"/>
      <c r="IS267" s="67"/>
      <c r="IT267" s="67"/>
      <c r="IU267" s="67"/>
      <c r="IV267" s="67"/>
    </row>
    <row r="268" spans="3:256" x14ac:dyDescent="0.25">
      <c r="C268" s="46"/>
      <c r="IM268" s="67"/>
      <c r="IN268" s="67"/>
      <c r="IO268" s="67"/>
      <c r="IP268" s="67"/>
      <c r="IQ268" s="67"/>
      <c r="IR268" s="67"/>
      <c r="IS268" s="67"/>
      <c r="IT268" s="67"/>
      <c r="IU268" s="67"/>
      <c r="IV268" s="67"/>
    </row>
    <row r="269" spans="3:256" x14ac:dyDescent="0.25">
      <c r="C269" s="46"/>
      <c r="IM269" s="67"/>
      <c r="IN269" s="67"/>
      <c r="IO269" s="67"/>
      <c r="IP269" s="67"/>
      <c r="IQ269" s="67"/>
      <c r="IR269" s="67"/>
      <c r="IS269" s="67"/>
      <c r="IT269" s="67"/>
      <c r="IU269" s="67"/>
      <c r="IV269" s="67"/>
    </row>
    <row r="270" spans="3:256" x14ac:dyDescent="0.25">
      <c r="C270" s="46"/>
      <c r="IM270" s="67"/>
      <c r="IN270" s="67"/>
      <c r="IO270" s="67"/>
      <c r="IP270" s="67"/>
      <c r="IQ270" s="67"/>
      <c r="IR270" s="67"/>
      <c r="IS270" s="67"/>
      <c r="IT270" s="67"/>
      <c r="IU270" s="67"/>
      <c r="IV270" s="67"/>
    </row>
    <row r="271" spans="3:256" x14ac:dyDescent="0.25">
      <c r="C271" s="46"/>
      <c r="IM271" s="67"/>
      <c r="IN271" s="67"/>
      <c r="IO271" s="67"/>
      <c r="IP271" s="67"/>
      <c r="IQ271" s="67"/>
      <c r="IR271" s="67"/>
      <c r="IS271" s="67"/>
      <c r="IT271" s="67"/>
      <c r="IU271" s="67"/>
      <c r="IV271" s="67"/>
    </row>
    <row r="272" spans="3:256" x14ac:dyDescent="0.25">
      <c r="C272" s="46"/>
      <c r="IM272" s="67"/>
      <c r="IN272" s="67"/>
      <c r="IO272" s="67"/>
      <c r="IP272" s="67"/>
      <c r="IQ272" s="67"/>
      <c r="IR272" s="67"/>
      <c r="IS272" s="67"/>
      <c r="IT272" s="67"/>
      <c r="IU272" s="67"/>
      <c r="IV272" s="67"/>
    </row>
    <row r="273" spans="3:256" x14ac:dyDescent="0.25">
      <c r="C273" s="46"/>
      <c r="IM273" s="67"/>
      <c r="IN273" s="67"/>
      <c r="IO273" s="67"/>
      <c r="IP273" s="67"/>
      <c r="IQ273" s="67"/>
      <c r="IR273" s="67"/>
      <c r="IS273" s="67"/>
      <c r="IT273" s="67"/>
      <c r="IU273" s="67"/>
      <c r="IV273" s="67"/>
    </row>
    <row r="274" spans="3:256" x14ac:dyDescent="0.25">
      <c r="C274" s="46"/>
      <c r="IM274" s="67"/>
      <c r="IN274" s="67"/>
      <c r="IO274" s="67"/>
      <c r="IP274" s="67"/>
      <c r="IQ274" s="67"/>
      <c r="IR274" s="67"/>
      <c r="IS274" s="67"/>
      <c r="IT274" s="67"/>
      <c r="IU274" s="67"/>
      <c r="IV274" s="67"/>
    </row>
    <row r="275" spans="3:256" x14ac:dyDescent="0.25">
      <c r="C275" s="46"/>
      <c r="IM275" s="67"/>
      <c r="IN275" s="67"/>
      <c r="IO275" s="67"/>
      <c r="IP275" s="67"/>
      <c r="IQ275" s="67"/>
      <c r="IR275" s="67"/>
      <c r="IS275" s="67"/>
      <c r="IT275" s="67"/>
      <c r="IU275" s="67"/>
      <c r="IV275" s="67"/>
    </row>
    <row r="276" spans="3:256" x14ac:dyDescent="0.25">
      <c r="C276" s="46"/>
      <c r="IM276" s="67"/>
      <c r="IN276" s="67"/>
      <c r="IO276" s="67"/>
      <c r="IP276" s="67"/>
      <c r="IQ276" s="67"/>
      <c r="IR276" s="67"/>
      <c r="IS276" s="67"/>
      <c r="IT276" s="67"/>
      <c r="IU276" s="67"/>
      <c r="IV276" s="67"/>
    </row>
    <row r="277" spans="3:256" x14ac:dyDescent="0.25">
      <c r="C277" s="46"/>
      <c r="IM277" s="67"/>
      <c r="IN277" s="67"/>
      <c r="IO277" s="67"/>
      <c r="IP277" s="67"/>
      <c r="IQ277" s="67"/>
      <c r="IR277" s="67"/>
      <c r="IS277" s="67"/>
      <c r="IT277" s="67"/>
      <c r="IU277" s="67"/>
      <c r="IV277" s="67"/>
    </row>
    <row r="278" spans="3:256" x14ac:dyDescent="0.25">
      <c r="C278" s="46"/>
      <c r="IM278" s="67"/>
      <c r="IN278" s="67"/>
      <c r="IO278" s="67"/>
      <c r="IP278" s="67"/>
      <c r="IQ278" s="67"/>
      <c r="IR278" s="67"/>
      <c r="IS278" s="67"/>
      <c r="IT278" s="67"/>
      <c r="IU278" s="67"/>
      <c r="IV278" s="67"/>
    </row>
    <row r="279" spans="3:256" x14ac:dyDescent="0.25">
      <c r="C279" s="46"/>
      <c r="IM279" s="67"/>
      <c r="IN279" s="67"/>
      <c r="IO279" s="67"/>
      <c r="IP279" s="67"/>
      <c r="IQ279" s="67"/>
      <c r="IR279" s="67"/>
      <c r="IS279" s="67"/>
      <c r="IT279" s="67"/>
      <c r="IU279" s="67"/>
      <c r="IV279" s="67"/>
    </row>
    <row r="280" spans="3:256" x14ac:dyDescent="0.25">
      <c r="C280" s="46"/>
      <c r="IM280" s="67"/>
      <c r="IN280" s="67"/>
      <c r="IO280" s="67"/>
      <c r="IP280" s="67"/>
      <c r="IQ280" s="67"/>
      <c r="IR280" s="67"/>
      <c r="IS280" s="67"/>
      <c r="IT280" s="67"/>
      <c r="IU280" s="67"/>
      <c r="IV280" s="67"/>
    </row>
    <row r="281" spans="3:256" x14ac:dyDescent="0.25">
      <c r="C281" s="46"/>
      <c r="IM281" s="67"/>
      <c r="IN281" s="67"/>
      <c r="IO281" s="67"/>
      <c r="IP281" s="67"/>
      <c r="IQ281" s="67"/>
      <c r="IR281" s="67"/>
      <c r="IS281" s="67"/>
      <c r="IT281" s="67"/>
      <c r="IU281" s="67"/>
      <c r="IV281" s="67"/>
    </row>
    <row r="282" spans="3:256" x14ac:dyDescent="0.25">
      <c r="C282" s="46"/>
      <c r="IM282" s="67"/>
      <c r="IN282" s="67"/>
      <c r="IO282" s="67"/>
      <c r="IP282" s="67"/>
      <c r="IQ282" s="67"/>
      <c r="IR282" s="67"/>
      <c r="IS282" s="67"/>
      <c r="IT282" s="67"/>
      <c r="IU282" s="67"/>
      <c r="IV282" s="67"/>
    </row>
    <row r="283" spans="3:256" x14ac:dyDescent="0.25">
      <c r="C283" s="46"/>
      <c r="IM283" s="67"/>
      <c r="IN283" s="67"/>
      <c r="IO283" s="67"/>
      <c r="IP283" s="67"/>
      <c r="IQ283" s="67"/>
      <c r="IR283" s="67"/>
      <c r="IS283" s="67"/>
      <c r="IT283" s="67"/>
      <c r="IU283" s="67"/>
      <c r="IV283" s="67"/>
    </row>
    <row r="284" spans="3:256" x14ac:dyDescent="0.25">
      <c r="C284" s="46"/>
      <c r="IM284" s="67"/>
      <c r="IN284" s="67"/>
      <c r="IO284" s="67"/>
      <c r="IP284" s="67"/>
      <c r="IQ284" s="67"/>
      <c r="IR284" s="67"/>
      <c r="IS284" s="67"/>
      <c r="IT284" s="67"/>
      <c r="IU284" s="67"/>
      <c r="IV284" s="67"/>
    </row>
    <row r="285" spans="3:256" x14ac:dyDescent="0.25">
      <c r="C285" s="46"/>
      <c r="IM285" s="67"/>
      <c r="IN285" s="67"/>
      <c r="IO285" s="67"/>
      <c r="IP285" s="67"/>
      <c r="IQ285" s="67"/>
      <c r="IR285" s="67"/>
      <c r="IS285" s="67"/>
      <c r="IT285" s="67"/>
      <c r="IU285" s="67"/>
      <c r="IV285" s="67"/>
    </row>
    <row r="286" spans="3:256" x14ac:dyDescent="0.25">
      <c r="C286" s="46"/>
      <c r="IM286" s="67"/>
      <c r="IN286" s="67"/>
      <c r="IO286" s="67"/>
      <c r="IP286" s="67"/>
      <c r="IQ286" s="67"/>
      <c r="IR286" s="67"/>
      <c r="IS286" s="67"/>
      <c r="IT286" s="67"/>
      <c r="IU286" s="67"/>
      <c r="IV286" s="67"/>
    </row>
    <row r="287" spans="3:256" x14ac:dyDescent="0.25">
      <c r="C287" s="46"/>
      <c r="IM287" s="67"/>
      <c r="IN287" s="67"/>
      <c r="IO287" s="67"/>
      <c r="IP287" s="67"/>
      <c r="IQ287" s="67"/>
      <c r="IR287" s="67"/>
      <c r="IS287" s="67"/>
      <c r="IT287" s="67"/>
      <c r="IU287" s="67"/>
      <c r="IV287" s="67"/>
    </row>
    <row r="288" spans="3:256" x14ac:dyDescent="0.25">
      <c r="C288" s="46"/>
      <c r="IM288" s="67"/>
      <c r="IN288" s="67"/>
      <c r="IO288" s="67"/>
      <c r="IP288" s="67"/>
      <c r="IQ288" s="67"/>
      <c r="IR288" s="67"/>
      <c r="IS288" s="67"/>
      <c r="IT288" s="67"/>
      <c r="IU288" s="67"/>
      <c r="IV288" s="67"/>
    </row>
    <row r="289" spans="3:256" x14ac:dyDescent="0.25">
      <c r="C289" s="46"/>
      <c r="IM289" s="67"/>
      <c r="IN289" s="67"/>
      <c r="IO289" s="67"/>
      <c r="IP289" s="67"/>
      <c r="IQ289" s="67"/>
      <c r="IR289" s="67"/>
      <c r="IS289" s="67"/>
      <c r="IT289" s="67"/>
      <c r="IU289" s="67"/>
      <c r="IV289" s="67"/>
    </row>
    <row r="290" spans="3:256" x14ac:dyDescent="0.25">
      <c r="C290" s="46"/>
      <c r="IM290" s="67"/>
      <c r="IN290" s="67"/>
      <c r="IO290" s="67"/>
      <c r="IP290" s="67"/>
      <c r="IQ290" s="67"/>
      <c r="IR290" s="67"/>
      <c r="IS290" s="67"/>
      <c r="IT290" s="67"/>
      <c r="IU290" s="67"/>
      <c r="IV290" s="67"/>
    </row>
    <row r="291" spans="3:256" x14ac:dyDescent="0.25">
      <c r="C291" s="46"/>
      <c r="IM291" s="67"/>
      <c r="IN291" s="67"/>
      <c r="IO291" s="67"/>
      <c r="IP291" s="67"/>
      <c r="IQ291" s="67"/>
      <c r="IR291" s="67"/>
      <c r="IS291" s="67"/>
      <c r="IT291" s="67"/>
      <c r="IU291" s="67"/>
      <c r="IV291" s="67"/>
    </row>
    <row r="292" spans="3:256" x14ac:dyDescent="0.25">
      <c r="C292" s="46"/>
      <c r="IM292" s="67"/>
      <c r="IN292" s="67"/>
      <c r="IO292" s="67"/>
      <c r="IP292" s="67"/>
      <c r="IQ292" s="67"/>
      <c r="IR292" s="67"/>
      <c r="IS292" s="67"/>
      <c r="IT292" s="67"/>
      <c r="IU292" s="67"/>
      <c r="IV292" s="67"/>
    </row>
    <row r="293" spans="3:256" x14ac:dyDescent="0.25">
      <c r="C293" s="46"/>
      <c r="IM293" s="67"/>
      <c r="IN293" s="67"/>
      <c r="IO293" s="67"/>
      <c r="IP293" s="67"/>
      <c r="IQ293" s="67"/>
      <c r="IR293" s="67"/>
      <c r="IS293" s="67"/>
      <c r="IT293" s="67"/>
      <c r="IU293" s="67"/>
      <c r="IV293" s="67"/>
    </row>
    <row r="294" spans="3:256" x14ac:dyDescent="0.25">
      <c r="C294" s="46"/>
      <c r="IM294" s="67"/>
      <c r="IN294" s="67"/>
      <c r="IO294" s="67"/>
      <c r="IP294" s="67"/>
      <c r="IQ294" s="67"/>
      <c r="IR294" s="67"/>
      <c r="IS294" s="67"/>
      <c r="IT294" s="67"/>
      <c r="IU294" s="67"/>
      <c r="IV294" s="67"/>
    </row>
    <row r="295" spans="3:256" x14ac:dyDescent="0.25">
      <c r="C295" s="46"/>
      <c r="IM295" s="67"/>
      <c r="IN295" s="67"/>
      <c r="IO295" s="67"/>
      <c r="IP295" s="67"/>
      <c r="IQ295" s="67"/>
      <c r="IR295" s="67"/>
      <c r="IS295" s="67"/>
      <c r="IT295" s="67"/>
      <c r="IU295" s="67"/>
      <c r="IV295" s="67"/>
    </row>
    <row r="296" spans="3:256" x14ac:dyDescent="0.25">
      <c r="C296" s="46"/>
      <c r="IM296" s="67"/>
      <c r="IN296" s="67"/>
      <c r="IO296" s="67"/>
      <c r="IP296" s="67"/>
      <c r="IQ296" s="67"/>
      <c r="IR296" s="67"/>
      <c r="IS296" s="67"/>
      <c r="IT296" s="67"/>
      <c r="IU296" s="67"/>
      <c r="IV296" s="67"/>
    </row>
    <row r="297" spans="3:256" x14ac:dyDescent="0.25">
      <c r="C297" s="46"/>
      <c r="IM297" s="67"/>
      <c r="IN297" s="67"/>
      <c r="IO297" s="67"/>
      <c r="IP297" s="67"/>
      <c r="IQ297" s="67"/>
      <c r="IR297" s="67"/>
      <c r="IS297" s="67"/>
      <c r="IT297" s="67"/>
      <c r="IU297" s="67"/>
      <c r="IV297" s="67"/>
    </row>
    <row r="298" spans="3:256" x14ac:dyDescent="0.25">
      <c r="C298" s="46"/>
      <c r="IM298" s="67"/>
      <c r="IN298" s="67"/>
      <c r="IO298" s="67"/>
      <c r="IP298" s="67"/>
      <c r="IQ298" s="67"/>
      <c r="IR298" s="67"/>
      <c r="IS298" s="67"/>
      <c r="IT298" s="67"/>
      <c r="IU298" s="67"/>
      <c r="IV298" s="67"/>
    </row>
    <row r="299" spans="3:256" x14ac:dyDescent="0.25">
      <c r="C299" s="46"/>
      <c r="IM299" s="67"/>
      <c r="IN299" s="67"/>
      <c r="IO299" s="67"/>
      <c r="IP299" s="67"/>
      <c r="IQ299" s="67"/>
      <c r="IR299" s="67"/>
      <c r="IS299" s="67"/>
      <c r="IT299" s="67"/>
      <c r="IU299" s="67"/>
      <c r="IV299" s="67"/>
    </row>
    <row r="300" spans="3:256" x14ac:dyDescent="0.25">
      <c r="C300" s="46"/>
      <c r="IM300" s="67"/>
      <c r="IN300" s="67"/>
      <c r="IO300" s="67"/>
      <c r="IP300" s="67"/>
      <c r="IQ300" s="67"/>
      <c r="IR300" s="67"/>
      <c r="IS300" s="67"/>
      <c r="IT300" s="67"/>
      <c r="IU300" s="67"/>
      <c r="IV300" s="67"/>
    </row>
    <row r="301" spans="3:256" x14ac:dyDescent="0.25">
      <c r="C301" s="46"/>
      <c r="IM301" s="67"/>
      <c r="IN301" s="67"/>
      <c r="IO301" s="67"/>
      <c r="IP301" s="67"/>
      <c r="IQ301" s="67"/>
      <c r="IR301" s="67"/>
      <c r="IS301" s="67"/>
      <c r="IT301" s="67"/>
      <c r="IU301" s="67"/>
      <c r="IV301" s="67"/>
    </row>
    <row r="302" spans="3:256" x14ac:dyDescent="0.25">
      <c r="C302" s="46"/>
      <c r="IM302" s="67"/>
      <c r="IN302" s="67"/>
      <c r="IO302" s="67"/>
      <c r="IP302" s="67"/>
      <c r="IQ302" s="67"/>
      <c r="IR302" s="67"/>
      <c r="IS302" s="67"/>
      <c r="IT302" s="67"/>
      <c r="IU302" s="67"/>
      <c r="IV302" s="67"/>
    </row>
    <row r="303" spans="3:256" x14ac:dyDescent="0.25">
      <c r="C303" s="46"/>
      <c r="IM303" s="67"/>
      <c r="IN303" s="67"/>
      <c r="IO303" s="67"/>
      <c r="IP303" s="67"/>
      <c r="IQ303" s="67"/>
      <c r="IR303" s="67"/>
      <c r="IS303" s="67"/>
      <c r="IT303" s="67"/>
      <c r="IU303" s="67"/>
      <c r="IV303" s="67"/>
    </row>
    <row r="304" spans="3:256" x14ac:dyDescent="0.25">
      <c r="C304" s="46"/>
      <c r="IM304" s="67"/>
      <c r="IN304" s="67"/>
      <c r="IO304" s="67"/>
      <c r="IP304" s="67"/>
      <c r="IQ304" s="67"/>
      <c r="IR304" s="67"/>
      <c r="IS304" s="67"/>
      <c r="IT304" s="67"/>
      <c r="IU304" s="67"/>
      <c r="IV304" s="67"/>
    </row>
    <row r="305" spans="3:256" x14ac:dyDescent="0.25">
      <c r="C305" s="46"/>
      <c r="IM305" s="67"/>
      <c r="IN305" s="67"/>
      <c r="IO305" s="67"/>
      <c r="IP305" s="67"/>
      <c r="IQ305" s="67"/>
      <c r="IR305" s="67"/>
      <c r="IS305" s="67"/>
      <c r="IT305" s="67"/>
      <c r="IU305" s="67"/>
      <c r="IV305" s="67"/>
    </row>
    <row r="306" spans="3:256" x14ac:dyDescent="0.25">
      <c r="C306" s="46"/>
      <c r="IM306" s="67"/>
      <c r="IN306" s="67"/>
      <c r="IO306" s="67"/>
      <c r="IP306" s="67"/>
      <c r="IQ306" s="67"/>
      <c r="IR306" s="67"/>
      <c r="IS306" s="67"/>
      <c r="IT306" s="67"/>
      <c r="IU306" s="67"/>
      <c r="IV306" s="67"/>
    </row>
    <row r="307" spans="3:256" x14ac:dyDescent="0.25">
      <c r="C307" s="46"/>
      <c r="IM307" s="67"/>
      <c r="IN307" s="67"/>
      <c r="IO307" s="67"/>
      <c r="IP307" s="67"/>
      <c r="IQ307" s="67"/>
      <c r="IR307" s="67"/>
      <c r="IS307" s="67"/>
      <c r="IT307" s="67"/>
      <c r="IU307" s="67"/>
      <c r="IV307" s="67"/>
    </row>
    <row r="308" spans="3:256" x14ac:dyDescent="0.25">
      <c r="C308" s="46"/>
      <c r="IM308" s="67"/>
      <c r="IN308" s="67"/>
      <c r="IO308" s="67"/>
      <c r="IP308" s="67"/>
      <c r="IQ308" s="67"/>
      <c r="IR308" s="67"/>
      <c r="IS308" s="67"/>
      <c r="IT308" s="67"/>
      <c r="IU308" s="67"/>
      <c r="IV308" s="67"/>
    </row>
    <row r="309" spans="3:256" x14ac:dyDescent="0.25">
      <c r="C309" s="46"/>
      <c r="IM309" s="67"/>
      <c r="IN309" s="67"/>
      <c r="IO309" s="67"/>
      <c r="IP309" s="67"/>
      <c r="IQ309" s="67"/>
      <c r="IR309" s="67"/>
      <c r="IS309" s="67"/>
      <c r="IT309" s="67"/>
      <c r="IU309" s="67"/>
      <c r="IV309" s="67"/>
    </row>
    <row r="310" spans="3:256" x14ac:dyDescent="0.25">
      <c r="C310" s="46"/>
      <c r="IM310" s="67"/>
      <c r="IN310" s="67"/>
      <c r="IO310" s="67"/>
      <c r="IP310" s="67"/>
      <c r="IQ310" s="67"/>
      <c r="IR310" s="67"/>
      <c r="IS310" s="67"/>
      <c r="IT310" s="67"/>
      <c r="IU310" s="67"/>
      <c r="IV310" s="67"/>
    </row>
    <row r="311" spans="3:256" x14ac:dyDescent="0.25">
      <c r="C311" s="46"/>
      <c r="IM311" s="67"/>
      <c r="IN311" s="67"/>
      <c r="IO311" s="67"/>
      <c r="IP311" s="67"/>
      <c r="IQ311" s="67"/>
      <c r="IR311" s="67"/>
      <c r="IS311" s="67"/>
      <c r="IT311" s="67"/>
      <c r="IU311" s="67"/>
      <c r="IV311" s="67"/>
    </row>
    <row r="312" spans="3:256" x14ac:dyDescent="0.25">
      <c r="C312" s="46"/>
      <c r="IM312" s="67"/>
      <c r="IN312" s="67"/>
      <c r="IO312" s="67"/>
      <c r="IP312" s="67"/>
      <c r="IQ312" s="67"/>
      <c r="IR312" s="67"/>
      <c r="IS312" s="67"/>
      <c r="IT312" s="67"/>
      <c r="IU312" s="67"/>
      <c r="IV312" s="67"/>
    </row>
    <row r="313" spans="3:256" x14ac:dyDescent="0.25">
      <c r="C313" s="46"/>
      <c r="IM313" s="67"/>
      <c r="IN313" s="67"/>
      <c r="IO313" s="67"/>
      <c r="IP313" s="67"/>
      <c r="IQ313" s="67"/>
      <c r="IR313" s="67"/>
      <c r="IS313" s="67"/>
      <c r="IT313" s="67"/>
      <c r="IU313" s="67"/>
      <c r="IV313" s="67"/>
    </row>
    <row r="314" spans="3:256" x14ac:dyDescent="0.25">
      <c r="C314" s="46"/>
      <c r="IM314" s="67"/>
      <c r="IN314" s="67"/>
      <c r="IO314" s="67"/>
      <c r="IP314" s="67"/>
      <c r="IQ314" s="67"/>
      <c r="IR314" s="67"/>
      <c r="IS314" s="67"/>
      <c r="IT314" s="67"/>
      <c r="IU314" s="67"/>
      <c r="IV314" s="67"/>
    </row>
    <row r="315" spans="3:256" x14ac:dyDescent="0.25">
      <c r="C315" s="46"/>
      <c r="IM315" s="67"/>
      <c r="IN315" s="67"/>
      <c r="IO315" s="67"/>
      <c r="IP315" s="67"/>
      <c r="IQ315" s="67"/>
      <c r="IR315" s="67"/>
      <c r="IS315" s="67"/>
      <c r="IT315" s="67"/>
      <c r="IU315" s="67"/>
      <c r="IV315" s="67"/>
    </row>
    <row r="316" spans="3:256" x14ac:dyDescent="0.25">
      <c r="C316" s="46"/>
      <c r="IM316" s="67"/>
      <c r="IN316" s="67"/>
      <c r="IO316" s="67"/>
      <c r="IP316" s="67"/>
      <c r="IQ316" s="67"/>
      <c r="IR316" s="67"/>
      <c r="IS316" s="67"/>
      <c r="IT316" s="67"/>
      <c r="IU316" s="67"/>
      <c r="IV316" s="67"/>
    </row>
    <row r="317" spans="3:256" x14ac:dyDescent="0.25">
      <c r="C317" s="46"/>
      <c r="IM317" s="67"/>
      <c r="IN317" s="67"/>
      <c r="IO317" s="67"/>
      <c r="IP317" s="67"/>
      <c r="IQ317" s="67"/>
      <c r="IR317" s="67"/>
      <c r="IS317" s="67"/>
      <c r="IT317" s="67"/>
      <c r="IU317" s="67"/>
      <c r="IV317" s="67"/>
    </row>
    <row r="318" spans="3:256" x14ac:dyDescent="0.25">
      <c r="C318" s="46"/>
      <c r="IM318" s="67"/>
      <c r="IN318" s="67"/>
      <c r="IO318" s="67"/>
      <c r="IP318" s="67"/>
      <c r="IQ318" s="67"/>
      <c r="IR318" s="67"/>
      <c r="IS318" s="67"/>
      <c r="IT318" s="67"/>
      <c r="IU318" s="67"/>
      <c r="IV318" s="67"/>
    </row>
    <row r="319" spans="3:256" x14ac:dyDescent="0.25">
      <c r="C319" s="46"/>
      <c r="IM319" s="67"/>
      <c r="IN319" s="67"/>
      <c r="IO319" s="67"/>
      <c r="IP319" s="67"/>
      <c r="IQ319" s="67"/>
      <c r="IR319" s="67"/>
      <c r="IS319" s="67"/>
      <c r="IT319" s="67"/>
      <c r="IU319" s="67"/>
      <c r="IV319" s="67"/>
    </row>
    <row r="320" spans="3:256" x14ac:dyDescent="0.25">
      <c r="C320" s="46"/>
      <c r="IM320" s="67"/>
      <c r="IN320" s="67"/>
      <c r="IO320" s="67"/>
      <c r="IP320" s="67"/>
      <c r="IQ320" s="67"/>
      <c r="IR320" s="67"/>
      <c r="IS320" s="67"/>
      <c r="IT320" s="67"/>
      <c r="IU320" s="67"/>
      <c r="IV320" s="67"/>
    </row>
    <row r="321" spans="3:256" x14ac:dyDescent="0.25">
      <c r="C321" s="46"/>
      <c r="IM321" s="67"/>
      <c r="IN321" s="67"/>
      <c r="IO321" s="67"/>
      <c r="IP321" s="67"/>
      <c r="IQ321" s="67"/>
      <c r="IR321" s="67"/>
      <c r="IS321" s="67"/>
      <c r="IT321" s="67"/>
      <c r="IU321" s="67"/>
      <c r="IV321" s="67"/>
    </row>
    <row r="322" spans="3:256" x14ac:dyDescent="0.25">
      <c r="C322" s="46"/>
      <c r="IM322" s="67"/>
      <c r="IN322" s="67"/>
      <c r="IO322" s="67"/>
      <c r="IP322" s="67"/>
      <c r="IQ322" s="67"/>
      <c r="IR322" s="67"/>
      <c r="IS322" s="67"/>
      <c r="IT322" s="67"/>
      <c r="IU322" s="67"/>
      <c r="IV322" s="67"/>
    </row>
    <row r="323" spans="3:256" x14ac:dyDescent="0.25">
      <c r="C323" s="46"/>
      <c r="IM323" s="67"/>
      <c r="IN323" s="67"/>
      <c r="IO323" s="67"/>
      <c r="IP323" s="67"/>
      <c r="IQ323" s="67"/>
      <c r="IR323" s="67"/>
      <c r="IS323" s="67"/>
      <c r="IT323" s="67"/>
      <c r="IU323" s="67"/>
      <c r="IV323" s="67"/>
    </row>
    <row r="324" spans="3:256" x14ac:dyDescent="0.25">
      <c r="C324" s="46"/>
      <c r="IM324" s="67"/>
      <c r="IN324" s="67"/>
      <c r="IO324" s="67"/>
      <c r="IP324" s="67"/>
      <c r="IQ324" s="67"/>
      <c r="IR324" s="67"/>
      <c r="IS324" s="67"/>
      <c r="IT324" s="67"/>
      <c r="IU324" s="67"/>
      <c r="IV324" s="67"/>
    </row>
    <row r="325" spans="3:256" x14ac:dyDescent="0.25">
      <c r="C325" s="46"/>
      <c r="IM325" s="67"/>
      <c r="IN325" s="67"/>
      <c r="IO325" s="67"/>
      <c r="IP325" s="67"/>
      <c r="IQ325" s="67"/>
      <c r="IR325" s="67"/>
      <c r="IS325" s="67"/>
      <c r="IT325" s="67"/>
      <c r="IU325" s="67"/>
      <c r="IV325" s="67"/>
    </row>
    <row r="326" spans="3:256" x14ac:dyDescent="0.25">
      <c r="C326" s="46"/>
      <c r="IM326" s="67"/>
      <c r="IN326" s="67"/>
      <c r="IO326" s="67"/>
      <c r="IP326" s="67"/>
      <c r="IQ326" s="67"/>
      <c r="IR326" s="67"/>
      <c r="IS326" s="67"/>
      <c r="IT326" s="67"/>
      <c r="IU326" s="67"/>
      <c r="IV326" s="67"/>
    </row>
    <row r="327" spans="3:256" x14ac:dyDescent="0.25">
      <c r="C327" s="46"/>
      <c r="IM327" s="67"/>
      <c r="IN327" s="67"/>
      <c r="IO327" s="67"/>
      <c r="IP327" s="67"/>
      <c r="IQ327" s="67"/>
      <c r="IR327" s="67"/>
      <c r="IS327" s="67"/>
      <c r="IT327" s="67"/>
      <c r="IU327" s="67"/>
      <c r="IV327" s="67"/>
    </row>
    <row r="328" spans="3:256" x14ac:dyDescent="0.25">
      <c r="C328" s="46"/>
      <c r="IM328" s="67"/>
      <c r="IN328" s="67"/>
      <c r="IO328" s="67"/>
      <c r="IP328" s="67"/>
      <c r="IQ328" s="67"/>
      <c r="IR328" s="67"/>
      <c r="IS328" s="67"/>
      <c r="IT328" s="67"/>
      <c r="IU328" s="67"/>
      <c r="IV328" s="67"/>
    </row>
    <row r="329" spans="3:256" x14ac:dyDescent="0.25">
      <c r="C329" s="46"/>
      <c r="IM329" s="67"/>
      <c r="IN329" s="67"/>
      <c r="IO329" s="67"/>
      <c r="IP329" s="67"/>
      <c r="IQ329" s="67"/>
      <c r="IR329" s="67"/>
      <c r="IS329" s="67"/>
      <c r="IT329" s="67"/>
      <c r="IU329" s="67"/>
      <c r="IV329" s="67"/>
    </row>
    <row r="330" spans="3:256" x14ac:dyDescent="0.25">
      <c r="C330" s="46"/>
      <c r="IM330" s="67"/>
      <c r="IN330" s="67"/>
      <c r="IO330" s="67"/>
      <c r="IP330" s="67"/>
      <c r="IQ330" s="67"/>
      <c r="IR330" s="67"/>
      <c r="IS330" s="67"/>
      <c r="IT330" s="67"/>
      <c r="IU330" s="67"/>
      <c r="IV330" s="67"/>
    </row>
    <row r="331" spans="3:256" x14ac:dyDescent="0.25">
      <c r="C331" s="46"/>
      <c r="IM331" s="67"/>
      <c r="IN331" s="67"/>
      <c r="IO331" s="67"/>
      <c r="IP331" s="67"/>
      <c r="IQ331" s="67"/>
      <c r="IR331" s="67"/>
      <c r="IS331" s="67"/>
      <c r="IT331" s="67"/>
      <c r="IU331" s="67"/>
      <c r="IV331" s="67"/>
    </row>
    <row r="332" spans="3:256" x14ac:dyDescent="0.25">
      <c r="C332" s="46"/>
      <c r="IM332" s="67"/>
      <c r="IN332" s="67"/>
      <c r="IO332" s="67"/>
      <c r="IP332" s="67"/>
      <c r="IQ332" s="67"/>
      <c r="IR332" s="67"/>
      <c r="IS332" s="67"/>
      <c r="IT332" s="67"/>
      <c r="IU332" s="67"/>
      <c r="IV332" s="67"/>
    </row>
    <row r="333" spans="3:256" x14ac:dyDescent="0.25">
      <c r="C333" s="46"/>
      <c r="IM333" s="67"/>
      <c r="IN333" s="67"/>
      <c r="IO333" s="67"/>
      <c r="IP333" s="67"/>
      <c r="IQ333" s="67"/>
      <c r="IR333" s="67"/>
      <c r="IS333" s="67"/>
      <c r="IT333" s="67"/>
      <c r="IU333" s="67"/>
      <c r="IV333" s="67"/>
    </row>
    <row r="334" spans="3:256" x14ac:dyDescent="0.25">
      <c r="C334" s="46"/>
      <c r="IM334" s="67"/>
      <c r="IN334" s="67"/>
      <c r="IO334" s="67"/>
      <c r="IP334" s="67"/>
      <c r="IQ334" s="67"/>
      <c r="IR334" s="67"/>
      <c r="IS334" s="67"/>
      <c r="IT334" s="67"/>
      <c r="IU334" s="67"/>
      <c r="IV334" s="67"/>
    </row>
    <row r="335" spans="3:256" x14ac:dyDescent="0.25">
      <c r="C335" s="46"/>
      <c r="IM335" s="67"/>
      <c r="IN335" s="67"/>
      <c r="IO335" s="67"/>
      <c r="IP335" s="67"/>
      <c r="IQ335" s="67"/>
      <c r="IR335" s="67"/>
      <c r="IS335" s="67"/>
      <c r="IT335" s="67"/>
      <c r="IU335" s="67"/>
      <c r="IV335" s="67"/>
    </row>
    <row r="336" spans="3:256" x14ac:dyDescent="0.25">
      <c r="C336" s="46"/>
      <c r="IM336" s="67"/>
      <c r="IN336" s="67"/>
      <c r="IO336" s="67"/>
      <c r="IP336" s="67"/>
      <c r="IQ336" s="67"/>
      <c r="IR336" s="67"/>
      <c r="IS336" s="67"/>
      <c r="IT336" s="67"/>
      <c r="IU336" s="67"/>
      <c r="IV336" s="67"/>
    </row>
    <row r="337" spans="3:256" x14ac:dyDescent="0.25">
      <c r="C337" s="46"/>
      <c r="IM337" s="67"/>
      <c r="IN337" s="67"/>
      <c r="IO337" s="67"/>
      <c r="IP337" s="67"/>
      <c r="IQ337" s="67"/>
      <c r="IR337" s="67"/>
      <c r="IS337" s="67"/>
      <c r="IT337" s="67"/>
      <c r="IU337" s="67"/>
      <c r="IV337" s="67"/>
    </row>
    <row r="338" spans="3:256" x14ac:dyDescent="0.25">
      <c r="C338" s="46"/>
      <c r="IM338" s="67"/>
      <c r="IN338" s="67"/>
      <c r="IO338" s="67"/>
      <c r="IP338" s="67"/>
      <c r="IQ338" s="67"/>
      <c r="IR338" s="67"/>
      <c r="IS338" s="67"/>
      <c r="IT338" s="67"/>
      <c r="IU338" s="67"/>
      <c r="IV338" s="67"/>
    </row>
    <row r="339" spans="3:256" x14ac:dyDescent="0.25">
      <c r="C339" s="46"/>
      <c r="IM339" s="67"/>
      <c r="IN339" s="67"/>
      <c r="IO339" s="67"/>
      <c r="IP339" s="67"/>
      <c r="IQ339" s="67"/>
      <c r="IR339" s="67"/>
      <c r="IS339" s="67"/>
      <c r="IT339" s="67"/>
      <c r="IU339" s="67"/>
      <c r="IV339" s="67"/>
    </row>
    <row r="340" spans="3:256" x14ac:dyDescent="0.25">
      <c r="C340" s="46"/>
      <c r="IM340" s="67"/>
      <c r="IN340" s="67"/>
      <c r="IO340" s="67"/>
      <c r="IP340" s="67"/>
      <c r="IQ340" s="67"/>
      <c r="IR340" s="67"/>
      <c r="IS340" s="67"/>
      <c r="IT340" s="67"/>
      <c r="IU340" s="67"/>
      <c r="IV340" s="67"/>
    </row>
    <row r="341" spans="3:256" x14ac:dyDescent="0.25">
      <c r="C341" s="46"/>
      <c r="IM341" s="67"/>
      <c r="IN341" s="67"/>
      <c r="IO341" s="67"/>
      <c r="IP341" s="67"/>
      <c r="IQ341" s="67"/>
      <c r="IR341" s="67"/>
      <c r="IS341" s="67"/>
      <c r="IT341" s="67"/>
      <c r="IU341" s="67"/>
      <c r="IV341" s="67"/>
    </row>
    <row r="342" spans="3:256" x14ac:dyDescent="0.25">
      <c r="C342" s="46"/>
      <c r="IM342" s="67"/>
      <c r="IN342" s="67"/>
      <c r="IO342" s="67"/>
      <c r="IP342" s="67"/>
      <c r="IQ342" s="67"/>
      <c r="IR342" s="67"/>
      <c r="IS342" s="67"/>
      <c r="IT342" s="67"/>
      <c r="IU342" s="67"/>
      <c r="IV342" s="67"/>
    </row>
    <row r="343" spans="3:256" x14ac:dyDescent="0.25">
      <c r="C343" s="46"/>
      <c r="IM343" s="67"/>
      <c r="IN343" s="67"/>
      <c r="IO343" s="67"/>
      <c r="IP343" s="67"/>
      <c r="IQ343" s="67"/>
      <c r="IR343" s="67"/>
      <c r="IS343" s="67"/>
      <c r="IT343" s="67"/>
      <c r="IU343" s="67"/>
      <c r="IV343" s="67"/>
    </row>
    <row r="344" spans="3:256" x14ac:dyDescent="0.25">
      <c r="C344" s="46"/>
      <c r="IM344" s="67"/>
      <c r="IN344" s="67"/>
      <c r="IO344" s="67"/>
      <c r="IP344" s="67"/>
      <c r="IQ344" s="67"/>
      <c r="IR344" s="67"/>
      <c r="IS344" s="67"/>
      <c r="IT344" s="67"/>
      <c r="IU344" s="67"/>
      <c r="IV344" s="67"/>
    </row>
    <row r="345" spans="3:256" x14ac:dyDescent="0.25">
      <c r="C345" s="46"/>
      <c r="IM345" s="67"/>
      <c r="IN345" s="67"/>
      <c r="IO345" s="67"/>
      <c r="IP345" s="67"/>
      <c r="IQ345" s="67"/>
      <c r="IR345" s="67"/>
      <c r="IS345" s="67"/>
      <c r="IT345" s="67"/>
      <c r="IU345" s="67"/>
      <c r="IV345" s="67"/>
    </row>
    <row r="346" spans="3:256" x14ac:dyDescent="0.25">
      <c r="C346" s="46"/>
      <c r="IM346" s="67"/>
      <c r="IN346" s="67"/>
      <c r="IO346" s="67"/>
      <c r="IP346" s="67"/>
      <c r="IQ346" s="67"/>
      <c r="IR346" s="67"/>
      <c r="IS346" s="67"/>
      <c r="IT346" s="67"/>
      <c r="IU346" s="67"/>
      <c r="IV346" s="67"/>
    </row>
    <row r="347" spans="3:256" x14ac:dyDescent="0.25">
      <c r="C347" s="46"/>
      <c r="IM347" s="67"/>
      <c r="IN347" s="67"/>
      <c r="IO347" s="67"/>
      <c r="IP347" s="67"/>
      <c r="IQ347" s="67"/>
      <c r="IR347" s="67"/>
      <c r="IS347" s="67"/>
      <c r="IT347" s="67"/>
      <c r="IU347" s="67"/>
      <c r="IV347" s="67"/>
    </row>
    <row r="348" spans="3:256" x14ac:dyDescent="0.25">
      <c r="C348" s="46"/>
      <c r="IM348" s="67"/>
      <c r="IN348" s="67"/>
      <c r="IO348" s="67"/>
      <c r="IP348" s="67"/>
      <c r="IQ348" s="67"/>
      <c r="IR348" s="67"/>
      <c r="IS348" s="67"/>
      <c r="IT348" s="67"/>
      <c r="IU348" s="67"/>
      <c r="IV348" s="67"/>
    </row>
    <row r="349" spans="3:256" x14ac:dyDescent="0.25">
      <c r="C349" s="46"/>
      <c r="IM349" s="67"/>
      <c r="IN349" s="67"/>
      <c r="IO349" s="67"/>
      <c r="IP349" s="67"/>
      <c r="IQ349" s="67"/>
      <c r="IR349" s="67"/>
      <c r="IS349" s="67"/>
      <c r="IT349" s="67"/>
      <c r="IU349" s="67"/>
      <c r="IV349" s="67"/>
    </row>
    <row r="350" spans="3:256" x14ac:dyDescent="0.25">
      <c r="C350" s="46"/>
      <c r="IM350" s="67"/>
      <c r="IN350" s="67"/>
      <c r="IO350" s="67"/>
      <c r="IP350" s="67"/>
      <c r="IQ350" s="67"/>
      <c r="IR350" s="67"/>
      <c r="IS350" s="67"/>
      <c r="IT350" s="67"/>
      <c r="IU350" s="67"/>
      <c r="IV350" s="67"/>
    </row>
    <row r="351" spans="3:256" x14ac:dyDescent="0.25">
      <c r="C351" s="46"/>
      <c r="IM351" s="67"/>
      <c r="IN351" s="67"/>
      <c r="IO351" s="67"/>
      <c r="IP351" s="67"/>
      <c r="IQ351" s="67"/>
      <c r="IR351" s="67"/>
      <c r="IS351" s="67"/>
      <c r="IT351" s="67"/>
      <c r="IU351" s="67"/>
      <c r="IV351" s="67"/>
    </row>
    <row r="352" spans="3:256" x14ac:dyDescent="0.25">
      <c r="C352" s="46"/>
      <c r="IM352" s="67"/>
      <c r="IN352" s="67"/>
      <c r="IO352" s="67"/>
      <c r="IP352" s="67"/>
      <c r="IQ352" s="67"/>
      <c r="IR352" s="67"/>
      <c r="IS352" s="67"/>
      <c r="IT352" s="67"/>
      <c r="IU352" s="67"/>
      <c r="IV352" s="67"/>
    </row>
    <row r="353" spans="3:256" x14ac:dyDescent="0.25">
      <c r="C353" s="46"/>
      <c r="IM353" s="67"/>
      <c r="IN353" s="67"/>
      <c r="IO353" s="67"/>
      <c r="IP353" s="67"/>
      <c r="IQ353" s="67"/>
      <c r="IR353" s="67"/>
      <c r="IS353" s="67"/>
      <c r="IT353" s="67"/>
      <c r="IU353" s="67"/>
      <c r="IV353" s="67"/>
    </row>
    <row r="354" spans="3:256" x14ac:dyDescent="0.25">
      <c r="C354" s="46"/>
      <c r="IM354" s="67"/>
      <c r="IN354" s="67"/>
      <c r="IO354" s="67"/>
      <c r="IP354" s="67"/>
      <c r="IQ354" s="67"/>
      <c r="IR354" s="67"/>
      <c r="IS354" s="67"/>
      <c r="IT354" s="67"/>
      <c r="IU354" s="67"/>
      <c r="IV354" s="67"/>
    </row>
    <row r="355" spans="3:256" x14ac:dyDescent="0.25">
      <c r="C355" s="46"/>
      <c r="IM355" s="67"/>
      <c r="IN355" s="67"/>
      <c r="IO355" s="67"/>
      <c r="IP355" s="67"/>
      <c r="IQ355" s="67"/>
      <c r="IR355" s="67"/>
      <c r="IS355" s="67"/>
      <c r="IT355" s="67"/>
      <c r="IU355" s="67"/>
      <c r="IV355" s="67"/>
    </row>
    <row r="356" spans="3:256" x14ac:dyDescent="0.25">
      <c r="C356" s="46"/>
      <c r="IM356" s="67"/>
      <c r="IN356" s="67"/>
      <c r="IO356" s="67"/>
      <c r="IP356" s="67"/>
      <c r="IQ356" s="67"/>
      <c r="IR356" s="67"/>
      <c r="IS356" s="67"/>
      <c r="IT356" s="67"/>
      <c r="IU356" s="67"/>
      <c r="IV356" s="67"/>
    </row>
    <row r="357" spans="3:256" x14ac:dyDescent="0.25">
      <c r="C357" s="46"/>
      <c r="IM357" s="67"/>
      <c r="IN357" s="67"/>
      <c r="IO357" s="67"/>
      <c r="IP357" s="67"/>
      <c r="IQ357" s="67"/>
      <c r="IR357" s="67"/>
      <c r="IS357" s="67"/>
      <c r="IT357" s="67"/>
      <c r="IU357" s="67"/>
      <c r="IV357" s="67"/>
    </row>
    <row r="358" spans="3:256" x14ac:dyDescent="0.25">
      <c r="C358" s="46"/>
      <c r="IM358" s="67"/>
      <c r="IN358" s="67"/>
      <c r="IO358" s="67"/>
      <c r="IP358" s="67"/>
      <c r="IQ358" s="67"/>
      <c r="IR358" s="67"/>
      <c r="IS358" s="67"/>
      <c r="IT358" s="67"/>
      <c r="IU358" s="67"/>
      <c r="IV358" s="67"/>
    </row>
    <row r="359" spans="3:256" x14ac:dyDescent="0.25">
      <c r="C359" s="46"/>
      <c r="IM359" s="67"/>
      <c r="IN359" s="67"/>
      <c r="IO359" s="67"/>
      <c r="IP359" s="67"/>
      <c r="IQ359" s="67"/>
      <c r="IR359" s="67"/>
      <c r="IS359" s="67"/>
      <c r="IT359" s="67"/>
      <c r="IU359" s="67"/>
      <c r="IV359" s="67"/>
    </row>
    <row r="360" spans="3:256" x14ac:dyDescent="0.25">
      <c r="C360" s="46"/>
      <c r="IM360" s="67"/>
      <c r="IN360" s="67"/>
      <c r="IO360" s="67"/>
      <c r="IP360" s="67"/>
      <c r="IQ360" s="67"/>
      <c r="IR360" s="67"/>
      <c r="IS360" s="67"/>
      <c r="IT360" s="67"/>
      <c r="IU360" s="67"/>
      <c r="IV360" s="67"/>
    </row>
    <row r="361" spans="3:256" x14ac:dyDescent="0.25">
      <c r="C361" s="46"/>
      <c r="IM361" s="67"/>
      <c r="IN361" s="67"/>
      <c r="IO361" s="67"/>
      <c r="IP361" s="67"/>
      <c r="IQ361" s="67"/>
      <c r="IR361" s="67"/>
      <c r="IS361" s="67"/>
      <c r="IT361" s="67"/>
      <c r="IU361" s="67"/>
      <c r="IV361" s="67"/>
    </row>
    <row r="362" spans="3:256" x14ac:dyDescent="0.25">
      <c r="C362" s="46"/>
      <c r="IM362" s="67"/>
      <c r="IN362" s="67"/>
      <c r="IO362" s="67"/>
      <c r="IP362" s="67"/>
      <c r="IQ362" s="67"/>
      <c r="IR362" s="67"/>
      <c r="IS362" s="67"/>
      <c r="IT362" s="67"/>
      <c r="IU362" s="67"/>
      <c r="IV362" s="67"/>
    </row>
    <row r="363" spans="3:256" x14ac:dyDescent="0.25">
      <c r="C363" s="46"/>
      <c r="IM363" s="67"/>
      <c r="IN363" s="67"/>
      <c r="IO363" s="67"/>
      <c r="IP363" s="67"/>
      <c r="IQ363" s="67"/>
      <c r="IR363" s="67"/>
      <c r="IS363" s="67"/>
      <c r="IT363" s="67"/>
      <c r="IU363" s="67"/>
      <c r="IV363" s="67"/>
    </row>
    <row r="364" spans="3:256" x14ac:dyDescent="0.25">
      <c r="C364" s="46"/>
      <c r="IM364" s="67"/>
      <c r="IN364" s="67"/>
      <c r="IO364" s="67"/>
      <c r="IP364" s="67"/>
      <c r="IQ364" s="67"/>
      <c r="IR364" s="67"/>
      <c r="IS364" s="67"/>
      <c r="IT364" s="67"/>
      <c r="IU364" s="67"/>
      <c r="IV364" s="67"/>
    </row>
    <row r="365" spans="3:256" x14ac:dyDescent="0.25">
      <c r="C365" s="46"/>
      <c r="IM365" s="67"/>
      <c r="IN365" s="67"/>
      <c r="IO365" s="67"/>
      <c r="IP365" s="67"/>
      <c r="IQ365" s="67"/>
      <c r="IR365" s="67"/>
      <c r="IS365" s="67"/>
      <c r="IT365" s="67"/>
      <c r="IU365" s="67"/>
      <c r="IV365" s="67"/>
    </row>
    <row r="366" spans="3:256" x14ac:dyDescent="0.25">
      <c r="C366" s="46"/>
      <c r="IM366" s="67"/>
      <c r="IN366" s="67"/>
      <c r="IO366" s="67"/>
      <c r="IP366" s="67"/>
      <c r="IQ366" s="67"/>
      <c r="IR366" s="67"/>
      <c r="IS366" s="67"/>
      <c r="IT366" s="67"/>
      <c r="IU366" s="67"/>
      <c r="IV366" s="67"/>
    </row>
    <row r="367" spans="3:256" x14ac:dyDescent="0.25">
      <c r="C367" s="46"/>
      <c r="IM367" s="67"/>
      <c r="IN367" s="67"/>
      <c r="IO367" s="67"/>
      <c r="IP367" s="67"/>
      <c r="IQ367" s="67"/>
      <c r="IR367" s="67"/>
      <c r="IS367" s="67"/>
      <c r="IT367" s="67"/>
      <c r="IU367" s="67"/>
      <c r="IV367" s="67"/>
    </row>
    <row r="368" spans="3:256" x14ac:dyDescent="0.25">
      <c r="C368" s="46"/>
      <c r="IM368" s="67"/>
      <c r="IN368" s="67"/>
      <c r="IO368" s="67"/>
      <c r="IP368" s="67"/>
      <c r="IQ368" s="67"/>
      <c r="IR368" s="67"/>
      <c r="IS368" s="67"/>
      <c r="IT368" s="67"/>
      <c r="IU368" s="67"/>
      <c r="IV368" s="67"/>
    </row>
    <row r="369" spans="3:256" x14ac:dyDescent="0.25">
      <c r="C369" s="46"/>
      <c r="IM369" s="67"/>
      <c r="IN369" s="67"/>
      <c r="IO369" s="67"/>
      <c r="IP369" s="67"/>
      <c r="IQ369" s="67"/>
      <c r="IR369" s="67"/>
      <c r="IS369" s="67"/>
      <c r="IT369" s="67"/>
      <c r="IU369" s="67"/>
      <c r="IV369" s="67"/>
    </row>
    <row r="370" spans="3:256" x14ac:dyDescent="0.25">
      <c r="C370" s="46"/>
      <c r="IM370" s="67"/>
      <c r="IN370" s="67"/>
      <c r="IO370" s="67"/>
      <c r="IP370" s="67"/>
      <c r="IQ370" s="67"/>
      <c r="IR370" s="67"/>
      <c r="IS370" s="67"/>
      <c r="IT370" s="67"/>
      <c r="IU370" s="67"/>
      <c r="IV370" s="67"/>
    </row>
    <row r="371" spans="3:256" x14ac:dyDescent="0.25">
      <c r="C371" s="46"/>
      <c r="IM371" s="67"/>
      <c r="IN371" s="67"/>
      <c r="IO371" s="67"/>
      <c r="IP371" s="67"/>
      <c r="IQ371" s="67"/>
      <c r="IR371" s="67"/>
      <c r="IS371" s="67"/>
      <c r="IT371" s="67"/>
      <c r="IU371" s="67"/>
      <c r="IV371" s="67"/>
    </row>
    <row r="372" spans="3:256" x14ac:dyDescent="0.25">
      <c r="C372" s="46"/>
      <c r="IM372" s="67"/>
      <c r="IN372" s="67"/>
      <c r="IO372" s="67"/>
      <c r="IP372" s="67"/>
      <c r="IQ372" s="67"/>
      <c r="IR372" s="67"/>
      <c r="IS372" s="67"/>
      <c r="IT372" s="67"/>
      <c r="IU372" s="67"/>
      <c r="IV372" s="67"/>
    </row>
    <row r="373" spans="3:256" x14ac:dyDescent="0.25">
      <c r="C373" s="46"/>
      <c r="IM373" s="67"/>
      <c r="IN373" s="67"/>
      <c r="IO373" s="67"/>
      <c r="IP373" s="67"/>
      <c r="IQ373" s="67"/>
      <c r="IR373" s="67"/>
      <c r="IS373" s="67"/>
      <c r="IT373" s="67"/>
      <c r="IU373" s="67"/>
      <c r="IV373" s="67"/>
    </row>
    <row r="374" spans="3:256" x14ac:dyDescent="0.25">
      <c r="C374" s="46"/>
      <c r="IM374" s="67"/>
      <c r="IN374" s="67"/>
      <c r="IO374" s="67"/>
      <c r="IP374" s="67"/>
      <c r="IQ374" s="67"/>
      <c r="IR374" s="67"/>
      <c r="IS374" s="67"/>
      <c r="IT374" s="67"/>
      <c r="IU374" s="67"/>
      <c r="IV374" s="67"/>
    </row>
    <row r="375" spans="3:256" x14ac:dyDescent="0.25">
      <c r="C375" s="46"/>
      <c r="IM375" s="67"/>
      <c r="IN375" s="67"/>
      <c r="IO375" s="67"/>
      <c r="IP375" s="67"/>
      <c r="IQ375" s="67"/>
      <c r="IR375" s="67"/>
      <c r="IS375" s="67"/>
      <c r="IT375" s="67"/>
      <c r="IU375" s="67"/>
      <c r="IV375" s="67"/>
    </row>
    <row r="376" spans="3:256" x14ac:dyDescent="0.25">
      <c r="C376" s="46"/>
      <c r="IM376" s="67"/>
      <c r="IN376" s="67"/>
      <c r="IO376" s="67"/>
      <c r="IP376" s="67"/>
      <c r="IQ376" s="67"/>
      <c r="IR376" s="67"/>
      <c r="IS376" s="67"/>
      <c r="IT376" s="67"/>
      <c r="IU376" s="67"/>
      <c r="IV376" s="67"/>
    </row>
    <row r="377" spans="3:256" x14ac:dyDescent="0.25">
      <c r="C377" s="46"/>
      <c r="IM377" s="67"/>
      <c r="IN377" s="67"/>
      <c r="IO377" s="67"/>
      <c r="IP377" s="67"/>
      <c r="IQ377" s="67"/>
      <c r="IR377" s="67"/>
      <c r="IS377" s="67"/>
      <c r="IT377" s="67"/>
      <c r="IU377" s="67"/>
      <c r="IV377" s="67"/>
    </row>
    <row r="378" spans="3:256" x14ac:dyDescent="0.25">
      <c r="C378" s="46"/>
      <c r="IM378" s="67"/>
      <c r="IN378" s="67"/>
      <c r="IO378" s="67"/>
      <c r="IP378" s="67"/>
      <c r="IQ378" s="67"/>
      <c r="IR378" s="67"/>
      <c r="IS378" s="67"/>
      <c r="IT378" s="67"/>
      <c r="IU378" s="67"/>
      <c r="IV378" s="67"/>
    </row>
    <row r="379" spans="3:256" x14ac:dyDescent="0.25">
      <c r="C379" s="46"/>
      <c r="IM379" s="67"/>
      <c r="IN379" s="67"/>
      <c r="IO379" s="67"/>
      <c r="IP379" s="67"/>
      <c r="IQ379" s="67"/>
      <c r="IR379" s="67"/>
      <c r="IS379" s="67"/>
      <c r="IT379" s="67"/>
      <c r="IU379" s="67"/>
      <c r="IV379" s="67"/>
    </row>
    <row r="380" spans="3:256" x14ac:dyDescent="0.25">
      <c r="C380" s="46"/>
      <c r="IM380" s="67"/>
      <c r="IN380" s="67"/>
      <c r="IO380" s="67"/>
      <c r="IP380" s="67"/>
      <c r="IQ380" s="67"/>
      <c r="IR380" s="67"/>
      <c r="IS380" s="67"/>
      <c r="IT380" s="67"/>
      <c r="IU380" s="67"/>
      <c r="IV380" s="67"/>
    </row>
    <row r="381" spans="3:256" x14ac:dyDescent="0.25">
      <c r="C381" s="46"/>
      <c r="IM381" s="67"/>
      <c r="IN381" s="67"/>
      <c r="IO381" s="67"/>
      <c r="IP381" s="67"/>
      <c r="IQ381" s="67"/>
      <c r="IR381" s="67"/>
      <c r="IS381" s="67"/>
      <c r="IT381" s="67"/>
      <c r="IU381" s="67"/>
      <c r="IV381" s="67"/>
    </row>
    <row r="382" spans="3:256" x14ac:dyDescent="0.25">
      <c r="C382" s="46"/>
      <c r="IM382" s="67"/>
      <c r="IN382" s="67"/>
      <c r="IO382" s="67"/>
      <c r="IP382" s="67"/>
      <c r="IQ382" s="67"/>
      <c r="IR382" s="67"/>
      <c r="IS382" s="67"/>
      <c r="IT382" s="67"/>
      <c r="IU382" s="67"/>
      <c r="IV382" s="67"/>
    </row>
    <row r="383" spans="3:256" x14ac:dyDescent="0.25">
      <c r="C383" s="46"/>
      <c r="IM383" s="67"/>
      <c r="IN383" s="67"/>
      <c r="IO383" s="67"/>
      <c r="IP383" s="67"/>
      <c r="IQ383" s="67"/>
      <c r="IR383" s="67"/>
      <c r="IS383" s="67"/>
      <c r="IT383" s="67"/>
      <c r="IU383" s="67"/>
      <c r="IV383" s="67"/>
    </row>
    <row r="384" spans="3:256" x14ac:dyDescent="0.25">
      <c r="C384" s="46"/>
      <c r="IM384" s="67"/>
      <c r="IN384" s="67"/>
      <c r="IO384" s="67"/>
      <c r="IP384" s="67"/>
      <c r="IQ384" s="67"/>
      <c r="IR384" s="67"/>
      <c r="IS384" s="67"/>
      <c r="IT384" s="67"/>
      <c r="IU384" s="67"/>
      <c r="IV384" s="67"/>
    </row>
    <row r="385" spans="3:256" x14ac:dyDescent="0.25">
      <c r="C385" s="46"/>
      <c r="IM385" s="67"/>
      <c r="IN385" s="67"/>
      <c r="IO385" s="67"/>
      <c r="IP385" s="67"/>
      <c r="IQ385" s="67"/>
      <c r="IR385" s="67"/>
      <c r="IS385" s="67"/>
      <c r="IT385" s="67"/>
      <c r="IU385" s="67"/>
      <c r="IV385" s="67"/>
    </row>
    <row r="386" spans="3:256" x14ac:dyDescent="0.25">
      <c r="C386" s="46"/>
      <c r="IM386" s="67"/>
      <c r="IN386" s="67"/>
      <c r="IO386" s="67"/>
      <c r="IP386" s="67"/>
      <c r="IQ386" s="67"/>
      <c r="IR386" s="67"/>
      <c r="IS386" s="67"/>
      <c r="IT386" s="67"/>
      <c r="IU386" s="67"/>
      <c r="IV386" s="67"/>
    </row>
    <row r="387" spans="3:256" x14ac:dyDescent="0.25">
      <c r="C387" s="46"/>
      <c r="IM387" s="67"/>
      <c r="IN387" s="67"/>
      <c r="IO387" s="67"/>
      <c r="IP387" s="67"/>
      <c r="IQ387" s="67"/>
      <c r="IR387" s="67"/>
      <c r="IS387" s="67"/>
      <c r="IT387" s="67"/>
      <c r="IU387" s="67"/>
      <c r="IV387" s="67"/>
    </row>
    <row r="388" spans="3:256" x14ac:dyDescent="0.25">
      <c r="C388" s="46"/>
      <c r="IM388" s="67"/>
      <c r="IN388" s="67"/>
      <c r="IO388" s="67"/>
      <c r="IP388" s="67"/>
      <c r="IQ388" s="67"/>
      <c r="IR388" s="67"/>
      <c r="IS388" s="67"/>
      <c r="IT388" s="67"/>
      <c r="IU388" s="67"/>
      <c r="IV388" s="67"/>
    </row>
    <row r="389" spans="3:256" x14ac:dyDescent="0.25">
      <c r="C389" s="46"/>
      <c r="IM389" s="67"/>
      <c r="IN389" s="67"/>
      <c r="IO389" s="67"/>
      <c r="IP389" s="67"/>
      <c r="IQ389" s="67"/>
      <c r="IR389" s="67"/>
      <c r="IS389" s="67"/>
      <c r="IT389" s="67"/>
      <c r="IU389" s="67"/>
      <c r="IV389" s="67"/>
    </row>
    <row r="390" spans="3:256" x14ac:dyDescent="0.25">
      <c r="C390" s="46"/>
      <c r="IM390" s="67"/>
      <c r="IN390" s="67"/>
      <c r="IO390" s="67"/>
      <c r="IP390" s="67"/>
      <c r="IQ390" s="67"/>
      <c r="IR390" s="67"/>
      <c r="IS390" s="67"/>
      <c r="IT390" s="67"/>
      <c r="IU390" s="67"/>
      <c r="IV390" s="67"/>
    </row>
    <row r="391" spans="3:256" x14ac:dyDescent="0.25">
      <c r="C391" s="46"/>
      <c r="IM391" s="67"/>
      <c r="IN391" s="67"/>
      <c r="IO391" s="67"/>
      <c r="IP391" s="67"/>
      <c r="IQ391" s="67"/>
      <c r="IR391" s="67"/>
      <c r="IS391" s="67"/>
      <c r="IT391" s="67"/>
      <c r="IU391" s="67"/>
      <c r="IV391" s="67"/>
    </row>
    <row r="392" spans="3:256" x14ac:dyDescent="0.25">
      <c r="C392" s="46"/>
      <c r="IM392" s="67"/>
      <c r="IN392" s="67"/>
      <c r="IO392" s="67"/>
      <c r="IP392" s="67"/>
      <c r="IQ392" s="67"/>
      <c r="IR392" s="67"/>
      <c r="IS392" s="67"/>
      <c r="IT392" s="67"/>
      <c r="IU392" s="67"/>
      <c r="IV392" s="67"/>
    </row>
    <row r="393" spans="3:256" x14ac:dyDescent="0.25">
      <c r="C393" s="46"/>
      <c r="IM393" s="67"/>
      <c r="IN393" s="67"/>
      <c r="IO393" s="67"/>
      <c r="IP393" s="67"/>
      <c r="IQ393" s="67"/>
      <c r="IR393" s="67"/>
      <c r="IS393" s="67"/>
      <c r="IT393" s="67"/>
      <c r="IU393" s="67"/>
      <c r="IV393" s="67"/>
    </row>
    <row r="394" spans="3:256" x14ac:dyDescent="0.25">
      <c r="C394" s="46"/>
      <c r="IM394" s="67"/>
      <c r="IN394" s="67"/>
      <c r="IO394" s="67"/>
      <c r="IP394" s="67"/>
      <c r="IQ394" s="67"/>
      <c r="IR394" s="67"/>
      <c r="IS394" s="67"/>
      <c r="IT394" s="67"/>
      <c r="IU394" s="67"/>
      <c r="IV394" s="67"/>
    </row>
    <row r="395" spans="3:256" x14ac:dyDescent="0.25">
      <c r="C395" s="46"/>
      <c r="IM395" s="67"/>
      <c r="IN395" s="67"/>
      <c r="IO395" s="67"/>
      <c r="IP395" s="67"/>
      <c r="IQ395" s="67"/>
      <c r="IR395" s="67"/>
      <c r="IS395" s="67"/>
      <c r="IT395" s="67"/>
      <c r="IU395" s="67"/>
      <c r="IV395" s="67"/>
    </row>
    <row r="396" spans="3:256" x14ac:dyDescent="0.25">
      <c r="C396" s="46"/>
      <c r="IM396" s="67"/>
      <c r="IN396" s="67"/>
      <c r="IO396" s="67"/>
      <c r="IP396" s="67"/>
      <c r="IQ396" s="67"/>
      <c r="IR396" s="67"/>
      <c r="IS396" s="67"/>
      <c r="IT396" s="67"/>
      <c r="IU396" s="67"/>
      <c r="IV396" s="67"/>
    </row>
    <row r="397" spans="3:256" x14ac:dyDescent="0.25">
      <c r="C397" s="46"/>
      <c r="IM397" s="67"/>
      <c r="IN397" s="67"/>
      <c r="IO397" s="67"/>
      <c r="IP397" s="67"/>
      <c r="IQ397" s="67"/>
      <c r="IR397" s="67"/>
      <c r="IS397" s="67"/>
      <c r="IT397" s="67"/>
      <c r="IU397" s="67"/>
      <c r="IV397" s="67"/>
    </row>
    <row r="398" spans="3:256" x14ac:dyDescent="0.25">
      <c r="C398" s="46"/>
      <c r="IM398" s="67"/>
      <c r="IN398" s="67"/>
      <c r="IO398" s="67"/>
      <c r="IP398" s="67"/>
      <c r="IQ398" s="67"/>
      <c r="IR398" s="67"/>
      <c r="IS398" s="67"/>
      <c r="IT398" s="67"/>
      <c r="IU398" s="67"/>
      <c r="IV398" s="67"/>
    </row>
    <row r="399" spans="3:256" x14ac:dyDescent="0.25">
      <c r="C399" s="46"/>
      <c r="IM399" s="67"/>
      <c r="IN399" s="67"/>
      <c r="IO399" s="67"/>
      <c r="IP399" s="67"/>
      <c r="IQ399" s="67"/>
      <c r="IR399" s="67"/>
      <c r="IS399" s="67"/>
      <c r="IT399" s="67"/>
      <c r="IU399" s="67"/>
      <c r="IV399" s="67"/>
    </row>
    <row r="400" spans="3:256" x14ac:dyDescent="0.25">
      <c r="C400" s="46"/>
      <c r="IM400" s="67"/>
      <c r="IN400" s="67"/>
      <c r="IO400" s="67"/>
      <c r="IP400" s="67"/>
      <c r="IQ400" s="67"/>
      <c r="IR400" s="67"/>
      <c r="IS400" s="67"/>
      <c r="IT400" s="67"/>
      <c r="IU400" s="67"/>
      <c r="IV400" s="67"/>
    </row>
    <row r="401" spans="3:256" x14ac:dyDescent="0.25">
      <c r="C401" s="46"/>
      <c r="IM401" s="67"/>
      <c r="IN401" s="67"/>
      <c r="IO401" s="67"/>
      <c r="IP401" s="67"/>
      <c r="IQ401" s="67"/>
      <c r="IR401" s="67"/>
      <c r="IS401" s="67"/>
      <c r="IT401" s="67"/>
      <c r="IU401" s="67"/>
      <c r="IV401" s="67"/>
    </row>
    <row r="402" spans="3:256" x14ac:dyDescent="0.25">
      <c r="C402" s="46"/>
      <c r="IM402" s="67"/>
      <c r="IN402" s="67"/>
      <c r="IO402" s="67"/>
      <c r="IP402" s="67"/>
      <c r="IQ402" s="67"/>
      <c r="IR402" s="67"/>
      <c r="IS402" s="67"/>
      <c r="IT402" s="67"/>
      <c r="IU402" s="67"/>
      <c r="IV402" s="67"/>
    </row>
    <row r="403" spans="3:256" x14ac:dyDescent="0.25">
      <c r="C403" s="46"/>
      <c r="IM403" s="67"/>
      <c r="IN403" s="67"/>
      <c r="IO403" s="67"/>
      <c r="IP403" s="67"/>
      <c r="IQ403" s="67"/>
      <c r="IR403" s="67"/>
      <c r="IS403" s="67"/>
      <c r="IT403" s="67"/>
      <c r="IU403" s="67"/>
      <c r="IV403" s="67"/>
    </row>
    <row r="404" spans="3:256" x14ac:dyDescent="0.25">
      <c r="C404" s="46"/>
      <c r="IM404" s="67"/>
      <c r="IN404" s="67"/>
      <c r="IO404" s="67"/>
      <c r="IP404" s="67"/>
      <c r="IQ404" s="67"/>
      <c r="IR404" s="67"/>
      <c r="IS404" s="67"/>
      <c r="IT404" s="67"/>
      <c r="IU404" s="67"/>
      <c r="IV404" s="67"/>
    </row>
    <row r="405" spans="3:256" x14ac:dyDescent="0.25">
      <c r="C405" s="46"/>
      <c r="IM405" s="67"/>
      <c r="IN405" s="67"/>
      <c r="IO405" s="67"/>
      <c r="IP405" s="67"/>
      <c r="IQ405" s="67"/>
      <c r="IR405" s="67"/>
      <c r="IS405" s="67"/>
      <c r="IT405" s="67"/>
      <c r="IU405" s="67"/>
      <c r="IV405" s="67"/>
    </row>
    <row r="406" spans="3:256" x14ac:dyDescent="0.25">
      <c r="C406" s="46"/>
      <c r="IM406" s="67"/>
      <c r="IN406" s="67"/>
      <c r="IO406" s="67"/>
      <c r="IP406" s="67"/>
      <c r="IQ406" s="67"/>
      <c r="IR406" s="67"/>
      <c r="IS406" s="67"/>
      <c r="IT406" s="67"/>
      <c r="IU406" s="67"/>
      <c r="IV406" s="67"/>
    </row>
    <row r="407" spans="3:256" x14ac:dyDescent="0.25">
      <c r="C407" s="46"/>
      <c r="IM407" s="67"/>
      <c r="IN407" s="67"/>
      <c r="IO407" s="67"/>
      <c r="IP407" s="67"/>
      <c r="IQ407" s="67"/>
      <c r="IR407" s="67"/>
      <c r="IS407" s="67"/>
      <c r="IT407" s="67"/>
      <c r="IU407" s="67"/>
      <c r="IV407" s="67"/>
    </row>
    <row r="408" spans="3:256" x14ac:dyDescent="0.25">
      <c r="C408" s="46"/>
      <c r="IM408" s="67"/>
      <c r="IN408" s="67"/>
      <c r="IO408" s="67"/>
      <c r="IP408" s="67"/>
      <c r="IQ408" s="67"/>
      <c r="IR408" s="67"/>
      <c r="IS408" s="67"/>
      <c r="IT408" s="67"/>
      <c r="IU408" s="67"/>
      <c r="IV408" s="67"/>
    </row>
    <row r="409" spans="3:256" x14ac:dyDescent="0.25">
      <c r="C409" s="46"/>
      <c r="IM409" s="67"/>
      <c r="IN409" s="67"/>
      <c r="IO409" s="67"/>
      <c r="IP409" s="67"/>
      <c r="IQ409" s="67"/>
      <c r="IR409" s="67"/>
      <c r="IS409" s="67"/>
      <c r="IT409" s="67"/>
      <c r="IU409" s="67"/>
      <c r="IV409" s="67"/>
    </row>
    <row r="410" spans="3:256" x14ac:dyDescent="0.25">
      <c r="C410" s="46"/>
      <c r="IM410" s="67"/>
      <c r="IN410" s="67"/>
      <c r="IO410" s="67"/>
      <c r="IP410" s="67"/>
      <c r="IQ410" s="67"/>
      <c r="IR410" s="67"/>
      <c r="IS410" s="67"/>
      <c r="IT410" s="67"/>
      <c r="IU410" s="67"/>
      <c r="IV410" s="67"/>
    </row>
    <row r="411" spans="3:256" x14ac:dyDescent="0.25">
      <c r="C411" s="46"/>
      <c r="IM411" s="67"/>
      <c r="IN411" s="67"/>
      <c r="IO411" s="67"/>
      <c r="IP411" s="67"/>
      <c r="IQ411" s="67"/>
      <c r="IR411" s="67"/>
      <c r="IS411" s="67"/>
      <c r="IT411" s="67"/>
      <c r="IU411" s="67"/>
      <c r="IV411" s="67"/>
    </row>
    <row r="412" spans="3:256" x14ac:dyDescent="0.25">
      <c r="C412" s="46"/>
      <c r="IM412" s="67"/>
      <c r="IN412" s="67"/>
      <c r="IO412" s="67"/>
      <c r="IP412" s="67"/>
      <c r="IQ412" s="67"/>
      <c r="IR412" s="67"/>
      <c r="IS412" s="67"/>
      <c r="IT412" s="67"/>
      <c r="IU412" s="67"/>
      <c r="IV412" s="67"/>
    </row>
    <row r="413" spans="3:256" x14ac:dyDescent="0.25">
      <c r="C413" s="46"/>
      <c r="IM413" s="67"/>
      <c r="IN413" s="67"/>
      <c r="IO413" s="67"/>
      <c r="IP413" s="67"/>
      <c r="IQ413" s="67"/>
      <c r="IR413" s="67"/>
      <c r="IS413" s="67"/>
      <c r="IT413" s="67"/>
      <c r="IU413" s="67"/>
      <c r="IV413" s="67"/>
    </row>
    <row r="414" spans="3:256" x14ac:dyDescent="0.25">
      <c r="C414" s="46"/>
      <c r="IM414" s="67"/>
      <c r="IN414" s="67"/>
      <c r="IO414" s="67"/>
      <c r="IP414" s="67"/>
      <c r="IQ414" s="67"/>
      <c r="IR414" s="67"/>
      <c r="IS414" s="67"/>
      <c r="IT414" s="67"/>
      <c r="IU414" s="67"/>
      <c r="IV414" s="67"/>
    </row>
    <row r="415" spans="3:256" x14ac:dyDescent="0.25">
      <c r="C415" s="46"/>
      <c r="IM415" s="67"/>
      <c r="IN415" s="67"/>
      <c r="IO415" s="67"/>
      <c r="IP415" s="67"/>
      <c r="IQ415" s="67"/>
      <c r="IR415" s="67"/>
      <c r="IS415" s="67"/>
      <c r="IT415" s="67"/>
      <c r="IU415" s="67"/>
      <c r="IV415" s="67"/>
    </row>
    <row r="416" spans="3:256" x14ac:dyDescent="0.25">
      <c r="C416" s="46"/>
      <c r="IM416" s="67"/>
      <c r="IN416" s="67"/>
      <c r="IO416" s="67"/>
      <c r="IP416" s="67"/>
      <c r="IQ416" s="67"/>
      <c r="IR416" s="67"/>
      <c r="IS416" s="67"/>
      <c r="IT416" s="67"/>
      <c r="IU416" s="67"/>
      <c r="IV416" s="67"/>
    </row>
    <row r="417" spans="3:256" x14ac:dyDescent="0.25">
      <c r="C417" s="46"/>
      <c r="IM417" s="67"/>
      <c r="IN417" s="67"/>
      <c r="IO417" s="67"/>
      <c r="IP417" s="67"/>
      <c r="IQ417" s="67"/>
      <c r="IR417" s="67"/>
      <c r="IS417" s="67"/>
      <c r="IT417" s="67"/>
      <c r="IU417" s="67"/>
      <c r="IV417" s="67"/>
    </row>
    <row r="418" spans="3:256" x14ac:dyDescent="0.25">
      <c r="C418" s="46"/>
      <c r="IM418" s="67"/>
      <c r="IN418" s="67"/>
      <c r="IO418" s="67"/>
      <c r="IP418" s="67"/>
      <c r="IQ418" s="67"/>
      <c r="IR418" s="67"/>
      <c r="IS418" s="67"/>
      <c r="IT418" s="67"/>
      <c r="IU418" s="67"/>
      <c r="IV418" s="67"/>
    </row>
    <row r="419" spans="3:256" x14ac:dyDescent="0.25">
      <c r="C419" s="46"/>
      <c r="IM419" s="67"/>
      <c r="IN419" s="67"/>
      <c r="IO419" s="67"/>
      <c r="IP419" s="67"/>
      <c r="IQ419" s="67"/>
      <c r="IR419" s="67"/>
      <c r="IS419" s="67"/>
      <c r="IT419" s="67"/>
      <c r="IU419" s="67"/>
      <c r="IV419" s="67"/>
    </row>
    <row r="420" spans="3:256" x14ac:dyDescent="0.25">
      <c r="C420" s="46"/>
      <c r="IM420" s="67"/>
      <c r="IN420" s="67"/>
      <c r="IO420" s="67"/>
      <c r="IP420" s="67"/>
      <c r="IQ420" s="67"/>
      <c r="IR420" s="67"/>
      <c r="IS420" s="67"/>
      <c r="IT420" s="67"/>
      <c r="IU420" s="67"/>
      <c r="IV420" s="67"/>
    </row>
    <row r="421" spans="3:256" x14ac:dyDescent="0.25">
      <c r="C421" s="46"/>
      <c r="IM421" s="67"/>
      <c r="IN421" s="67"/>
      <c r="IO421" s="67"/>
      <c r="IP421" s="67"/>
      <c r="IQ421" s="67"/>
      <c r="IR421" s="67"/>
      <c r="IS421" s="67"/>
      <c r="IT421" s="67"/>
      <c r="IU421" s="67"/>
      <c r="IV421" s="67"/>
    </row>
    <row r="422" spans="3:256" x14ac:dyDescent="0.25">
      <c r="C422" s="46"/>
      <c r="IM422" s="67"/>
      <c r="IN422" s="67"/>
      <c r="IO422" s="67"/>
      <c r="IP422" s="67"/>
      <c r="IQ422" s="67"/>
      <c r="IR422" s="67"/>
      <c r="IS422" s="67"/>
      <c r="IT422" s="67"/>
      <c r="IU422" s="67"/>
      <c r="IV422" s="67"/>
    </row>
  </sheetData>
  <mergeCells count="4">
    <mergeCell ref="A1:C1"/>
    <mergeCell ref="A2:C2"/>
    <mergeCell ref="A3:C3"/>
    <mergeCell ref="A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81"/>
  <sheetViews>
    <sheetView workbookViewId="0">
      <selection activeCell="D79" sqref="D79"/>
    </sheetView>
  </sheetViews>
  <sheetFormatPr defaultRowHeight="15" x14ac:dyDescent="0.25"/>
  <cols>
    <col min="1" max="1" width="26.140625" style="91" customWidth="1"/>
    <col min="2" max="2" width="50.28515625" style="76" customWidth="1"/>
    <col min="3" max="3" width="12.85546875" style="91" customWidth="1"/>
    <col min="4" max="4" width="11.85546875" style="91" customWidth="1"/>
    <col min="5" max="5" width="10.28515625" style="76" customWidth="1"/>
    <col min="6" max="6" width="9.85546875" style="76" customWidth="1"/>
    <col min="7" max="256" width="9.140625" style="76"/>
    <col min="257" max="257" width="26.140625" style="76" customWidth="1"/>
    <col min="258" max="258" width="50.28515625" style="76" customWidth="1"/>
    <col min="259" max="259" width="12.85546875" style="76" customWidth="1"/>
    <col min="260" max="260" width="11.85546875" style="76" customWidth="1"/>
    <col min="261" max="261" width="10.28515625" style="76" customWidth="1"/>
    <col min="262" max="262" width="9.85546875" style="76" customWidth="1"/>
    <col min="263" max="512" width="9.140625" style="76"/>
    <col min="513" max="513" width="26.140625" style="76" customWidth="1"/>
    <col min="514" max="514" width="50.28515625" style="76" customWidth="1"/>
    <col min="515" max="515" width="12.85546875" style="76" customWidth="1"/>
    <col min="516" max="516" width="11.85546875" style="76" customWidth="1"/>
    <col min="517" max="517" width="10.28515625" style="76" customWidth="1"/>
    <col min="518" max="518" width="9.85546875" style="76" customWidth="1"/>
    <col min="519" max="768" width="9.140625" style="76"/>
    <col min="769" max="769" width="26.140625" style="76" customWidth="1"/>
    <col min="770" max="770" width="50.28515625" style="76" customWidth="1"/>
    <col min="771" max="771" width="12.85546875" style="76" customWidth="1"/>
    <col min="772" max="772" width="11.85546875" style="76" customWidth="1"/>
    <col min="773" max="773" width="10.28515625" style="76" customWidth="1"/>
    <col min="774" max="774" width="9.85546875" style="76" customWidth="1"/>
    <col min="775" max="1024" width="9.140625" style="76"/>
    <col min="1025" max="1025" width="26.140625" style="76" customWidth="1"/>
    <col min="1026" max="1026" width="50.28515625" style="76" customWidth="1"/>
    <col min="1027" max="1027" width="12.85546875" style="76" customWidth="1"/>
    <col min="1028" max="1028" width="11.85546875" style="76" customWidth="1"/>
    <col min="1029" max="1029" width="10.28515625" style="76" customWidth="1"/>
    <col min="1030" max="1030" width="9.85546875" style="76" customWidth="1"/>
    <col min="1031" max="1280" width="9.140625" style="76"/>
    <col min="1281" max="1281" width="26.140625" style="76" customWidth="1"/>
    <col min="1282" max="1282" width="50.28515625" style="76" customWidth="1"/>
    <col min="1283" max="1283" width="12.85546875" style="76" customWidth="1"/>
    <col min="1284" max="1284" width="11.85546875" style="76" customWidth="1"/>
    <col min="1285" max="1285" width="10.28515625" style="76" customWidth="1"/>
    <col min="1286" max="1286" width="9.85546875" style="76" customWidth="1"/>
    <col min="1287" max="1536" width="9.140625" style="76"/>
    <col min="1537" max="1537" width="26.140625" style="76" customWidth="1"/>
    <col min="1538" max="1538" width="50.28515625" style="76" customWidth="1"/>
    <col min="1539" max="1539" width="12.85546875" style="76" customWidth="1"/>
    <col min="1540" max="1540" width="11.85546875" style="76" customWidth="1"/>
    <col min="1541" max="1541" width="10.28515625" style="76" customWidth="1"/>
    <col min="1542" max="1542" width="9.85546875" style="76" customWidth="1"/>
    <col min="1543" max="1792" width="9.140625" style="76"/>
    <col min="1793" max="1793" width="26.140625" style="76" customWidth="1"/>
    <col min="1794" max="1794" width="50.28515625" style="76" customWidth="1"/>
    <col min="1795" max="1795" width="12.85546875" style="76" customWidth="1"/>
    <col min="1796" max="1796" width="11.85546875" style="76" customWidth="1"/>
    <col min="1797" max="1797" width="10.28515625" style="76" customWidth="1"/>
    <col min="1798" max="1798" width="9.85546875" style="76" customWidth="1"/>
    <col min="1799" max="2048" width="9.140625" style="76"/>
    <col min="2049" max="2049" width="26.140625" style="76" customWidth="1"/>
    <col min="2050" max="2050" width="50.28515625" style="76" customWidth="1"/>
    <col min="2051" max="2051" width="12.85546875" style="76" customWidth="1"/>
    <col min="2052" max="2052" width="11.85546875" style="76" customWidth="1"/>
    <col min="2053" max="2053" width="10.28515625" style="76" customWidth="1"/>
    <col min="2054" max="2054" width="9.85546875" style="76" customWidth="1"/>
    <col min="2055" max="2304" width="9.140625" style="76"/>
    <col min="2305" max="2305" width="26.140625" style="76" customWidth="1"/>
    <col min="2306" max="2306" width="50.28515625" style="76" customWidth="1"/>
    <col min="2307" max="2307" width="12.85546875" style="76" customWidth="1"/>
    <col min="2308" max="2308" width="11.85546875" style="76" customWidth="1"/>
    <col min="2309" max="2309" width="10.28515625" style="76" customWidth="1"/>
    <col min="2310" max="2310" width="9.85546875" style="76" customWidth="1"/>
    <col min="2311" max="2560" width="9.140625" style="76"/>
    <col min="2561" max="2561" width="26.140625" style="76" customWidth="1"/>
    <col min="2562" max="2562" width="50.28515625" style="76" customWidth="1"/>
    <col min="2563" max="2563" width="12.85546875" style="76" customWidth="1"/>
    <col min="2564" max="2564" width="11.85546875" style="76" customWidth="1"/>
    <col min="2565" max="2565" width="10.28515625" style="76" customWidth="1"/>
    <col min="2566" max="2566" width="9.85546875" style="76" customWidth="1"/>
    <col min="2567" max="2816" width="9.140625" style="76"/>
    <col min="2817" max="2817" width="26.140625" style="76" customWidth="1"/>
    <col min="2818" max="2818" width="50.28515625" style="76" customWidth="1"/>
    <col min="2819" max="2819" width="12.85546875" style="76" customWidth="1"/>
    <col min="2820" max="2820" width="11.85546875" style="76" customWidth="1"/>
    <col min="2821" max="2821" width="10.28515625" style="76" customWidth="1"/>
    <col min="2822" max="2822" width="9.85546875" style="76" customWidth="1"/>
    <col min="2823" max="3072" width="9.140625" style="76"/>
    <col min="3073" max="3073" width="26.140625" style="76" customWidth="1"/>
    <col min="3074" max="3074" width="50.28515625" style="76" customWidth="1"/>
    <col min="3075" max="3075" width="12.85546875" style="76" customWidth="1"/>
    <col min="3076" max="3076" width="11.85546875" style="76" customWidth="1"/>
    <col min="3077" max="3077" width="10.28515625" style="76" customWidth="1"/>
    <col min="3078" max="3078" width="9.85546875" style="76" customWidth="1"/>
    <col min="3079" max="3328" width="9.140625" style="76"/>
    <col min="3329" max="3329" width="26.140625" style="76" customWidth="1"/>
    <col min="3330" max="3330" width="50.28515625" style="76" customWidth="1"/>
    <col min="3331" max="3331" width="12.85546875" style="76" customWidth="1"/>
    <col min="3332" max="3332" width="11.85546875" style="76" customWidth="1"/>
    <col min="3333" max="3333" width="10.28515625" style="76" customWidth="1"/>
    <col min="3334" max="3334" width="9.85546875" style="76" customWidth="1"/>
    <col min="3335" max="3584" width="9.140625" style="76"/>
    <col min="3585" max="3585" width="26.140625" style="76" customWidth="1"/>
    <col min="3586" max="3586" width="50.28515625" style="76" customWidth="1"/>
    <col min="3587" max="3587" width="12.85546875" style="76" customWidth="1"/>
    <col min="3588" max="3588" width="11.85546875" style="76" customWidth="1"/>
    <col min="3589" max="3589" width="10.28515625" style="76" customWidth="1"/>
    <col min="3590" max="3590" width="9.85546875" style="76" customWidth="1"/>
    <col min="3591" max="3840" width="9.140625" style="76"/>
    <col min="3841" max="3841" width="26.140625" style="76" customWidth="1"/>
    <col min="3842" max="3842" width="50.28515625" style="76" customWidth="1"/>
    <col min="3843" max="3843" width="12.85546875" style="76" customWidth="1"/>
    <col min="3844" max="3844" width="11.85546875" style="76" customWidth="1"/>
    <col min="3845" max="3845" width="10.28515625" style="76" customWidth="1"/>
    <col min="3846" max="3846" width="9.85546875" style="76" customWidth="1"/>
    <col min="3847" max="4096" width="9.140625" style="76"/>
    <col min="4097" max="4097" width="26.140625" style="76" customWidth="1"/>
    <col min="4098" max="4098" width="50.28515625" style="76" customWidth="1"/>
    <col min="4099" max="4099" width="12.85546875" style="76" customWidth="1"/>
    <col min="4100" max="4100" width="11.85546875" style="76" customWidth="1"/>
    <col min="4101" max="4101" width="10.28515625" style="76" customWidth="1"/>
    <col min="4102" max="4102" width="9.85546875" style="76" customWidth="1"/>
    <col min="4103" max="4352" width="9.140625" style="76"/>
    <col min="4353" max="4353" width="26.140625" style="76" customWidth="1"/>
    <col min="4354" max="4354" width="50.28515625" style="76" customWidth="1"/>
    <col min="4355" max="4355" width="12.85546875" style="76" customWidth="1"/>
    <col min="4356" max="4356" width="11.85546875" style="76" customWidth="1"/>
    <col min="4357" max="4357" width="10.28515625" style="76" customWidth="1"/>
    <col min="4358" max="4358" width="9.85546875" style="76" customWidth="1"/>
    <col min="4359" max="4608" width="9.140625" style="76"/>
    <col min="4609" max="4609" width="26.140625" style="76" customWidth="1"/>
    <col min="4610" max="4610" width="50.28515625" style="76" customWidth="1"/>
    <col min="4611" max="4611" width="12.85546875" style="76" customWidth="1"/>
    <col min="4612" max="4612" width="11.85546875" style="76" customWidth="1"/>
    <col min="4613" max="4613" width="10.28515625" style="76" customWidth="1"/>
    <col min="4614" max="4614" width="9.85546875" style="76" customWidth="1"/>
    <col min="4615" max="4864" width="9.140625" style="76"/>
    <col min="4865" max="4865" width="26.140625" style="76" customWidth="1"/>
    <col min="4866" max="4866" width="50.28515625" style="76" customWidth="1"/>
    <col min="4867" max="4867" width="12.85546875" style="76" customWidth="1"/>
    <col min="4868" max="4868" width="11.85546875" style="76" customWidth="1"/>
    <col min="4869" max="4869" width="10.28515625" style="76" customWidth="1"/>
    <col min="4870" max="4870" width="9.85546875" style="76" customWidth="1"/>
    <col min="4871" max="5120" width="9.140625" style="76"/>
    <col min="5121" max="5121" width="26.140625" style="76" customWidth="1"/>
    <col min="5122" max="5122" width="50.28515625" style="76" customWidth="1"/>
    <col min="5123" max="5123" width="12.85546875" style="76" customWidth="1"/>
    <col min="5124" max="5124" width="11.85546875" style="76" customWidth="1"/>
    <col min="5125" max="5125" width="10.28515625" style="76" customWidth="1"/>
    <col min="5126" max="5126" width="9.85546875" style="76" customWidth="1"/>
    <col min="5127" max="5376" width="9.140625" style="76"/>
    <col min="5377" max="5377" width="26.140625" style="76" customWidth="1"/>
    <col min="5378" max="5378" width="50.28515625" style="76" customWidth="1"/>
    <col min="5379" max="5379" width="12.85546875" style="76" customWidth="1"/>
    <col min="5380" max="5380" width="11.85546875" style="76" customWidth="1"/>
    <col min="5381" max="5381" width="10.28515625" style="76" customWidth="1"/>
    <col min="5382" max="5382" width="9.85546875" style="76" customWidth="1"/>
    <col min="5383" max="5632" width="9.140625" style="76"/>
    <col min="5633" max="5633" width="26.140625" style="76" customWidth="1"/>
    <col min="5634" max="5634" width="50.28515625" style="76" customWidth="1"/>
    <col min="5635" max="5635" width="12.85546875" style="76" customWidth="1"/>
    <col min="5636" max="5636" width="11.85546875" style="76" customWidth="1"/>
    <col min="5637" max="5637" width="10.28515625" style="76" customWidth="1"/>
    <col min="5638" max="5638" width="9.85546875" style="76" customWidth="1"/>
    <col min="5639" max="5888" width="9.140625" style="76"/>
    <col min="5889" max="5889" width="26.140625" style="76" customWidth="1"/>
    <col min="5890" max="5890" width="50.28515625" style="76" customWidth="1"/>
    <col min="5891" max="5891" width="12.85546875" style="76" customWidth="1"/>
    <col min="5892" max="5892" width="11.85546875" style="76" customWidth="1"/>
    <col min="5893" max="5893" width="10.28515625" style="76" customWidth="1"/>
    <col min="5894" max="5894" width="9.85546875" style="76" customWidth="1"/>
    <col min="5895" max="6144" width="9.140625" style="76"/>
    <col min="6145" max="6145" width="26.140625" style="76" customWidth="1"/>
    <col min="6146" max="6146" width="50.28515625" style="76" customWidth="1"/>
    <col min="6147" max="6147" width="12.85546875" style="76" customWidth="1"/>
    <col min="6148" max="6148" width="11.85546875" style="76" customWidth="1"/>
    <col min="6149" max="6149" width="10.28515625" style="76" customWidth="1"/>
    <col min="6150" max="6150" width="9.85546875" style="76" customWidth="1"/>
    <col min="6151" max="6400" width="9.140625" style="76"/>
    <col min="6401" max="6401" width="26.140625" style="76" customWidth="1"/>
    <col min="6402" max="6402" width="50.28515625" style="76" customWidth="1"/>
    <col min="6403" max="6403" width="12.85546875" style="76" customWidth="1"/>
    <col min="6404" max="6404" width="11.85546875" style="76" customWidth="1"/>
    <col min="6405" max="6405" width="10.28515625" style="76" customWidth="1"/>
    <col min="6406" max="6406" width="9.85546875" style="76" customWidth="1"/>
    <col min="6407" max="6656" width="9.140625" style="76"/>
    <col min="6657" max="6657" width="26.140625" style="76" customWidth="1"/>
    <col min="6658" max="6658" width="50.28515625" style="76" customWidth="1"/>
    <col min="6659" max="6659" width="12.85546875" style="76" customWidth="1"/>
    <col min="6660" max="6660" width="11.85546875" style="76" customWidth="1"/>
    <col min="6661" max="6661" width="10.28515625" style="76" customWidth="1"/>
    <col min="6662" max="6662" width="9.85546875" style="76" customWidth="1"/>
    <col min="6663" max="6912" width="9.140625" style="76"/>
    <col min="6913" max="6913" width="26.140625" style="76" customWidth="1"/>
    <col min="6914" max="6914" width="50.28515625" style="76" customWidth="1"/>
    <col min="6915" max="6915" width="12.85546875" style="76" customWidth="1"/>
    <col min="6916" max="6916" width="11.85546875" style="76" customWidth="1"/>
    <col min="6917" max="6917" width="10.28515625" style="76" customWidth="1"/>
    <col min="6918" max="6918" width="9.85546875" style="76" customWidth="1"/>
    <col min="6919" max="7168" width="9.140625" style="76"/>
    <col min="7169" max="7169" width="26.140625" style="76" customWidth="1"/>
    <col min="7170" max="7170" width="50.28515625" style="76" customWidth="1"/>
    <col min="7171" max="7171" width="12.85546875" style="76" customWidth="1"/>
    <col min="7172" max="7172" width="11.85546875" style="76" customWidth="1"/>
    <col min="7173" max="7173" width="10.28515625" style="76" customWidth="1"/>
    <col min="7174" max="7174" width="9.85546875" style="76" customWidth="1"/>
    <col min="7175" max="7424" width="9.140625" style="76"/>
    <col min="7425" max="7425" width="26.140625" style="76" customWidth="1"/>
    <col min="7426" max="7426" width="50.28515625" style="76" customWidth="1"/>
    <col min="7427" max="7427" width="12.85546875" style="76" customWidth="1"/>
    <col min="7428" max="7428" width="11.85546875" style="76" customWidth="1"/>
    <col min="7429" max="7429" width="10.28515625" style="76" customWidth="1"/>
    <col min="7430" max="7430" width="9.85546875" style="76" customWidth="1"/>
    <col min="7431" max="7680" width="9.140625" style="76"/>
    <col min="7681" max="7681" width="26.140625" style="76" customWidth="1"/>
    <col min="7682" max="7682" width="50.28515625" style="76" customWidth="1"/>
    <col min="7683" max="7683" width="12.85546875" style="76" customWidth="1"/>
    <col min="7684" max="7684" width="11.85546875" style="76" customWidth="1"/>
    <col min="7685" max="7685" width="10.28515625" style="76" customWidth="1"/>
    <col min="7686" max="7686" width="9.85546875" style="76" customWidth="1"/>
    <col min="7687" max="7936" width="9.140625" style="76"/>
    <col min="7937" max="7937" width="26.140625" style="76" customWidth="1"/>
    <col min="7938" max="7938" width="50.28515625" style="76" customWidth="1"/>
    <col min="7939" max="7939" width="12.85546875" style="76" customWidth="1"/>
    <col min="7940" max="7940" width="11.85546875" style="76" customWidth="1"/>
    <col min="7941" max="7941" width="10.28515625" style="76" customWidth="1"/>
    <col min="7942" max="7942" width="9.85546875" style="76" customWidth="1"/>
    <col min="7943" max="8192" width="9.140625" style="76"/>
    <col min="8193" max="8193" width="26.140625" style="76" customWidth="1"/>
    <col min="8194" max="8194" width="50.28515625" style="76" customWidth="1"/>
    <col min="8195" max="8195" width="12.85546875" style="76" customWidth="1"/>
    <col min="8196" max="8196" width="11.85546875" style="76" customWidth="1"/>
    <col min="8197" max="8197" width="10.28515625" style="76" customWidth="1"/>
    <col min="8198" max="8198" width="9.85546875" style="76" customWidth="1"/>
    <col min="8199" max="8448" width="9.140625" style="76"/>
    <col min="8449" max="8449" width="26.140625" style="76" customWidth="1"/>
    <col min="8450" max="8450" width="50.28515625" style="76" customWidth="1"/>
    <col min="8451" max="8451" width="12.85546875" style="76" customWidth="1"/>
    <col min="8452" max="8452" width="11.85546875" style="76" customWidth="1"/>
    <col min="8453" max="8453" width="10.28515625" style="76" customWidth="1"/>
    <col min="8454" max="8454" width="9.85546875" style="76" customWidth="1"/>
    <col min="8455" max="8704" width="9.140625" style="76"/>
    <col min="8705" max="8705" width="26.140625" style="76" customWidth="1"/>
    <col min="8706" max="8706" width="50.28515625" style="76" customWidth="1"/>
    <col min="8707" max="8707" width="12.85546875" style="76" customWidth="1"/>
    <col min="8708" max="8708" width="11.85546875" style="76" customWidth="1"/>
    <col min="8709" max="8709" width="10.28515625" style="76" customWidth="1"/>
    <col min="8710" max="8710" width="9.85546875" style="76" customWidth="1"/>
    <col min="8711" max="8960" width="9.140625" style="76"/>
    <col min="8961" max="8961" width="26.140625" style="76" customWidth="1"/>
    <col min="8962" max="8962" width="50.28515625" style="76" customWidth="1"/>
    <col min="8963" max="8963" width="12.85546875" style="76" customWidth="1"/>
    <col min="8964" max="8964" width="11.85546875" style="76" customWidth="1"/>
    <col min="8965" max="8965" width="10.28515625" style="76" customWidth="1"/>
    <col min="8966" max="8966" width="9.85546875" style="76" customWidth="1"/>
    <col min="8967" max="9216" width="9.140625" style="76"/>
    <col min="9217" max="9217" width="26.140625" style="76" customWidth="1"/>
    <col min="9218" max="9218" width="50.28515625" style="76" customWidth="1"/>
    <col min="9219" max="9219" width="12.85546875" style="76" customWidth="1"/>
    <col min="9220" max="9220" width="11.85546875" style="76" customWidth="1"/>
    <col min="9221" max="9221" width="10.28515625" style="76" customWidth="1"/>
    <col min="9222" max="9222" width="9.85546875" style="76" customWidth="1"/>
    <col min="9223" max="9472" width="9.140625" style="76"/>
    <col min="9473" max="9473" width="26.140625" style="76" customWidth="1"/>
    <col min="9474" max="9474" width="50.28515625" style="76" customWidth="1"/>
    <col min="9475" max="9475" width="12.85546875" style="76" customWidth="1"/>
    <col min="9476" max="9476" width="11.85546875" style="76" customWidth="1"/>
    <col min="9477" max="9477" width="10.28515625" style="76" customWidth="1"/>
    <col min="9478" max="9478" width="9.85546875" style="76" customWidth="1"/>
    <col min="9479" max="9728" width="9.140625" style="76"/>
    <col min="9729" max="9729" width="26.140625" style="76" customWidth="1"/>
    <col min="9730" max="9730" width="50.28515625" style="76" customWidth="1"/>
    <col min="9731" max="9731" width="12.85546875" style="76" customWidth="1"/>
    <col min="9732" max="9732" width="11.85546875" style="76" customWidth="1"/>
    <col min="9733" max="9733" width="10.28515625" style="76" customWidth="1"/>
    <col min="9734" max="9734" width="9.85546875" style="76" customWidth="1"/>
    <col min="9735" max="9984" width="9.140625" style="76"/>
    <col min="9985" max="9985" width="26.140625" style="76" customWidth="1"/>
    <col min="9986" max="9986" width="50.28515625" style="76" customWidth="1"/>
    <col min="9987" max="9987" width="12.85546875" style="76" customWidth="1"/>
    <col min="9988" max="9988" width="11.85546875" style="76" customWidth="1"/>
    <col min="9989" max="9989" width="10.28515625" style="76" customWidth="1"/>
    <col min="9990" max="9990" width="9.85546875" style="76" customWidth="1"/>
    <col min="9991" max="10240" width="9.140625" style="76"/>
    <col min="10241" max="10241" width="26.140625" style="76" customWidth="1"/>
    <col min="10242" max="10242" width="50.28515625" style="76" customWidth="1"/>
    <col min="10243" max="10243" width="12.85546875" style="76" customWidth="1"/>
    <col min="10244" max="10244" width="11.85546875" style="76" customWidth="1"/>
    <col min="10245" max="10245" width="10.28515625" style="76" customWidth="1"/>
    <col min="10246" max="10246" width="9.85546875" style="76" customWidth="1"/>
    <col min="10247" max="10496" width="9.140625" style="76"/>
    <col min="10497" max="10497" width="26.140625" style="76" customWidth="1"/>
    <col min="10498" max="10498" width="50.28515625" style="76" customWidth="1"/>
    <col min="10499" max="10499" width="12.85546875" style="76" customWidth="1"/>
    <col min="10500" max="10500" width="11.85546875" style="76" customWidth="1"/>
    <col min="10501" max="10501" width="10.28515625" style="76" customWidth="1"/>
    <col min="10502" max="10502" width="9.85546875" style="76" customWidth="1"/>
    <col min="10503" max="10752" width="9.140625" style="76"/>
    <col min="10753" max="10753" width="26.140625" style="76" customWidth="1"/>
    <col min="10754" max="10754" width="50.28515625" style="76" customWidth="1"/>
    <col min="10755" max="10755" width="12.85546875" style="76" customWidth="1"/>
    <col min="10756" max="10756" width="11.85546875" style="76" customWidth="1"/>
    <col min="10757" max="10757" width="10.28515625" style="76" customWidth="1"/>
    <col min="10758" max="10758" width="9.85546875" style="76" customWidth="1"/>
    <col min="10759" max="11008" width="9.140625" style="76"/>
    <col min="11009" max="11009" width="26.140625" style="76" customWidth="1"/>
    <col min="11010" max="11010" width="50.28515625" style="76" customWidth="1"/>
    <col min="11011" max="11011" width="12.85546875" style="76" customWidth="1"/>
    <col min="11012" max="11012" width="11.85546875" style="76" customWidth="1"/>
    <col min="11013" max="11013" width="10.28515625" style="76" customWidth="1"/>
    <col min="11014" max="11014" width="9.85546875" style="76" customWidth="1"/>
    <col min="11015" max="11264" width="9.140625" style="76"/>
    <col min="11265" max="11265" width="26.140625" style="76" customWidth="1"/>
    <col min="11266" max="11266" width="50.28515625" style="76" customWidth="1"/>
    <col min="11267" max="11267" width="12.85546875" style="76" customWidth="1"/>
    <col min="11268" max="11268" width="11.85546875" style="76" customWidth="1"/>
    <col min="11269" max="11269" width="10.28515625" style="76" customWidth="1"/>
    <col min="11270" max="11270" width="9.85546875" style="76" customWidth="1"/>
    <col min="11271" max="11520" width="9.140625" style="76"/>
    <col min="11521" max="11521" width="26.140625" style="76" customWidth="1"/>
    <col min="11522" max="11522" width="50.28515625" style="76" customWidth="1"/>
    <col min="11523" max="11523" width="12.85546875" style="76" customWidth="1"/>
    <col min="11524" max="11524" width="11.85546875" style="76" customWidth="1"/>
    <col min="11525" max="11525" width="10.28515625" style="76" customWidth="1"/>
    <col min="11526" max="11526" width="9.85546875" style="76" customWidth="1"/>
    <col min="11527" max="11776" width="9.140625" style="76"/>
    <col min="11777" max="11777" width="26.140625" style="76" customWidth="1"/>
    <col min="11778" max="11778" width="50.28515625" style="76" customWidth="1"/>
    <col min="11779" max="11779" width="12.85546875" style="76" customWidth="1"/>
    <col min="11780" max="11780" width="11.85546875" style="76" customWidth="1"/>
    <col min="11781" max="11781" width="10.28515625" style="76" customWidth="1"/>
    <col min="11782" max="11782" width="9.85546875" style="76" customWidth="1"/>
    <col min="11783" max="12032" width="9.140625" style="76"/>
    <col min="12033" max="12033" width="26.140625" style="76" customWidth="1"/>
    <col min="12034" max="12034" width="50.28515625" style="76" customWidth="1"/>
    <col min="12035" max="12035" width="12.85546875" style="76" customWidth="1"/>
    <col min="12036" max="12036" width="11.85546875" style="76" customWidth="1"/>
    <col min="12037" max="12037" width="10.28515625" style="76" customWidth="1"/>
    <col min="12038" max="12038" width="9.85546875" style="76" customWidth="1"/>
    <col min="12039" max="12288" width="9.140625" style="76"/>
    <col min="12289" max="12289" width="26.140625" style="76" customWidth="1"/>
    <col min="12290" max="12290" width="50.28515625" style="76" customWidth="1"/>
    <col min="12291" max="12291" width="12.85546875" style="76" customWidth="1"/>
    <col min="12292" max="12292" width="11.85546875" style="76" customWidth="1"/>
    <col min="12293" max="12293" width="10.28515625" style="76" customWidth="1"/>
    <col min="12294" max="12294" width="9.85546875" style="76" customWidth="1"/>
    <col min="12295" max="12544" width="9.140625" style="76"/>
    <col min="12545" max="12545" width="26.140625" style="76" customWidth="1"/>
    <col min="12546" max="12546" width="50.28515625" style="76" customWidth="1"/>
    <col min="12547" max="12547" width="12.85546875" style="76" customWidth="1"/>
    <col min="12548" max="12548" width="11.85546875" style="76" customWidth="1"/>
    <col min="12549" max="12549" width="10.28515625" style="76" customWidth="1"/>
    <col min="12550" max="12550" width="9.85546875" style="76" customWidth="1"/>
    <col min="12551" max="12800" width="9.140625" style="76"/>
    <col min="12801" max="12801" width="26.140625" style="76" customWidth="1"/>
    <col min="12802" max="12802" width="50.28515625" style="76" customWidth="1"/>
    <col min="12803" max="12803" width="12.85546875" style="76" customWidth="1"/>
    <col min="12804" max="12804" width="11.85546875" style="76" customWidth="1"/>
    <col min="12805" max="12805" width="10.28515625" style="76" customWidth="1"/>
    <col min="12806" max="12806" width="9.85546875" style="76" customWidth="1"/>
    <col min="12807" max="13056" width="9.140625" style="76"/>
    <col min="13057" max="13057" width="26.140625" style="76" customWidth="1"/>
    <col min="13058" max="13058" width="50.28515625" style="76" customWidth="1"/>
    <col min="13059" max="13059" width="12.85546875" style="76" customWidth="1"/>
    <col min="13060" max="13060" width="11.85546875" style="76" customWidth="1"/>
    <col min="13061" max="13061" width="10.28515625" style="76" customWidth="1"/>
    <col min="13062" max="13062" width="9.85546875" style="76" customWidth="1"/>
    <col min="13063" max="13312" width="9.140625" style="76"/>
    <col min="13313" max="13313" width="26.140625" style="76" customWidth="1"/>
    <col min="13314" max="13314" width="50.28515625" style="76" customWidth="1"/>
    <col min="13315" max="13315" width="12.85546875" style="76" customWidth="1"/>
    <col min="13316" max="13316" width="11.85546875" style="76" customWidth="1"/>
    <col min="13317" max="13317" width="10.28515625" style="76" customWidth="1"/>
    <col min="13318" max="13318" width="9.85546875" style="76" customWidth="1"/>
    <col min="13319" max="13568" width="9.140625" style="76"/>
    <col min="13569" max="13569" width="26.140625" style="76" customWidth="1"/>
    <col min="13570" max="13570" width="50.28515625" style="76" customWidth="1"/>
    <col min="13571" max="13571" width="12.85546875" style="76" customWidth="1"/>
    <col min="13572" max="13572" width="11.85546875" style="76" customWidth="1"/>
    <col min="13573" max="13573" width="10.28515625" style="76" customWidth="1"/>
    <col min="13574" max="13574" width="9.85546875" style="76" customWidth="1"/>
    <col min="13575" max="13824" width="9.140625" style="76"/>
    <col min="13825" max="13825" width="26.140625" style="76" customWidth="1"/>
    <col min="13826" max="13826" width="50.28515625" style="76" customWidth="1"/>
    <col min="13827" max="13827" width="12.85546875" style="76" customWidth="1"/>
    <col min="13828" max="13828" width="11.85546875" style="76" customWidth="1"/>
    <col min="13829" max="13829" width="10.28515625" style="76" customWidth="1"/>
    <col min="13830" max="13830" width="9.85546875" style="76" customWidth="1"/>
    <col min="13831" max="14080" width="9.140625" style="76"/>
    <col min="14081" max="14081" width="26.140625" style="76" customWidth="1"/>
    <col min="14082" max="14082" width="50.28515625" style="76" customWidth="1"/>
    <col min="14083" max="14083" width="12.85546875" style="76" customWidth="1"/>
    <col min="14084" max="14084" width="11.85546875" style="76" customWidth="1"/>
    <col min="14085" max="14085" width="10.28515625" style="76" customWidth="1"/>
    <col min="14086" max="14086" width="9.85546875" style="76" customWidth="1"/>
    <col min="14087" max="14336" width="9.140625" style="76"/>
    <col min="14337" max="14337" width="26.140625" style="76" customWidth="1"/>
    <col min="14338" max="14338" width="50.28515625" style="76" customWidth="1"/>
    <col min="14339" max="14339" width="12.85546875" style="76" customWidth="1"/>
    <col min="14340" max="14340" width="11.85546875" style="76" customWidth="1"/>
    <col min="14341" max="14341" width="10.28515625" style="76" customWidth="1"/>
    <col min="14342" max="14342" width="9.85546875" style="76" customWidth="1"/>
    <col min="14343" max="14592" width="9.140625" style="76"/>
    <col min="14593" max="14593" width="26.140625" style="76" customWidth="1"/>
    <col min="14594" max="14594" width="50.28515625" style="76" customWidth="1"/>
    <col min="14595" max="14595" width="12.85546875" style="76" customWidth="1"/>
    <col min="14596" max="14596" width="11.85546875" style="76" customWidth="1"/>
    <col min="14597" max="14597" width="10.28515625" style="76" customWidth="1"/>
    <col min="14598" max="14598" width="9.85546875" style="76" customWidth="1"/>
    <col min="14599" max="14848" width="9.140625" style="76"/>
    <col min="14849" max="14849" width="26.140625" style="76" customWidth="1"/>
    <col min="14850" max="14850" width="50.28515625" style="76" customWidth="1"/>
    <col min="14851" max="14851" width="12.85546875" style="76" customWidth="1"/>
    <col min="14852" max="14852" width="11.85546875" style="76" customWidth="1"/>
    <col min="14853" max="14853" width="10.28515625" style="76" customWidth="1"/>
    <col min="14854" max="14854" width="9.85546875" style="76" customWidth="1"/>
    <col min="14855" max="15104" width="9.140625" style="76"/>
    <col min="15105" max="15105" width="26.140625" style="76" customWidth="1"/>
    <col min="15106" max="15106" width="50.28515625" style="76" customWidth="1"/>
    <col min="15107" max="15107" width="12.85546875" style="76" customWidth="1"/>
    <col min="15108" max="15108" width="11.85546875" style="76" customWidth="1"/>
    <col min="15109" max="15109" width="10.28515625" style="76" customWidth="1"/>
    <col min="15110" max="15110" width="9.85546875" style="76" customWidth="1"/>
    <col min="15111" max="15360" width="9.140625" style="76"/>
    <col min="15361" max="15361" width="26.140625" style="76" customWidth="1"/>
    <col min="15362" max="15362" width="50.28515625" style="76" customWidth="1"/>
    <col min="15363" max="15363" width="12.85546875" style="76" customWidth="1"/>
    <col min="15364" max="15364" width="11.85546875" style="76" customWidth="1"/>
    <col min="15365" max="15365" width="10.28515625" style="76" customWidth="1"/>
    <col min="15366" max="15366" width="9.85546875" style="76" customWidth="1"/>
    <col min="15367" max="15616" width="9.140625" style="76"/>
    <col min="15617" max="15617" width="26.140625" style="76" customWidth="1"/>
    <col min="15618" max="15618" width="50.28515625" style="76" customWidth="1"/>
    <col min="15619" max="15619" width="12.85546875" style="76" customWidth="1"/>
    <col min="15620" max="15620" width="11.85546875" style="76" customWidth="1"/>
    <col min="15621" max="15621" width="10.28515625" style="76" customWidth="1"/>
    <col min="15622" max="15622" width="9.85546875" style="76" customWidth="1"/>
    <col min="15623" max="15872" width="9.140625" style="76"/>
    <col min="15873" max="15873" width="26.140625" style="76" customWidth="1"/>
    <col min="15874" max="15874" width="50.28515625" style="76" customWidth="1"/>
    <col min="15875" max="15875" width="12.85546875" style="76" customWidth="1"/>
    <col min="15876" max="15876" width="11.85546875" style="76" customWidth="1"/>
    <col min="15877" max="15877" width="10.28515625" style="76" customWidth="1"/>
    <col min="15878" max="15878" width="9.85546875" style="76" customWidth="1"/>
    <col min="15879" max="16128" width="9.140625" style="76"/>
    <col min="16129" max="16129" width="26.140625" style="76" customWidth="1"/>
    <col min="16130" max="16130" width="50.28515625" style="76" customWidth="1"/>
    <col min="16131" max="16131" width="12.85546875" style="76" customWidth="1"/>
    <col min="16132" max="16132" width="11.85546875" style="76" customWidth="1"/>
    <col min="16133" max="16133" width="10.28515625" style="76" customWidth="1"/>
    <col min="16134" max="16134" width="9.85546875" style="76" customWidth="1"/>
    <col min="16135" max="16384" width="9.140625" style="76"/>
  </cols>
  <sheetData>
    <row r="1" spans="1:256" s="75" customFormat="1" ht="12.75" customHeight="1" x14ac:dyDescent="0.2">
      <c r="A1" s="443" t="s">
        <v>216</v>
      </c>
      <c r="B1" s="443"/>
      <c r="C1" s="443"/>
      <c r="D1" s="443"/>
    </row>
    <row r="2" spans="1:256" s="75" customFormat="1" ht="12.75" customHeight="1" x14ac:dyDescent="0.2">
      <c r="A2" s="438" t="s">
        <v>1</v>
      </c>
      <c r="B2" s="438"/>
      <c r="C2" s="438"/>
      <c r="D2" s="438"/>
    </row>
    <row r="3" spans="1:256" s="75" customFormat="1" ht="12.75" customHeight="1" x14ac:dyDescent="0.2">
      <c r="A3" s="438" t="s">
        <v>217</v>
      </c>
      <c r="B3" s="438"/>
      <c r="C3" s="438"/>
      <c r="D3" s="438"/>
    </row>
    <row r="4" spans="1:256" s="75" customFormat="1" ht="12.75" customHeight="1" x14ac:dyDescent="0.2">
      <c r="A4" s="2"/>
      <c r="B4" s="3"/>
      <c r="C4" s="4"/>
      <c r="D4" s="1"/>
    </row>
    <row r="5" spans="1:256" s="75" customFormat="1" ht="37.5" customHeight="1" x14ac:dyDescent="0.25">
      <c r="A5" s="440" t="s">
        <v>218</v>
      </c>
      <c r="B5" s="440"/>
      <c r="C5" s="440"/>
      <c r="D5" s="444"/>
    </row>
    <row r="6" spans="1:256" s="75" customFormat="1" ht="13.5" x14ac:dyDescent="0.25">
      <c r="A6" s="445" t="s">
        <v>4</v>
      </c>
      <c r="B6" s="446"/>
      <c r="C6" s="446"/>
      <c r="D6" s="44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  <c r="IU6" s="76"/>
      <c r="IV6" s="76"/>
    </row>
    <row r="7" spans="1:256" s="75" customFormat="1" ht="30" x14ac:dyDescent="0.2">
      <c r="A7" s="8" t="s">
        <v>5</v>
      </c>
      <c r="B7" s="9" t="s">
        <v>6</v>
      </c>
      <c r="C7" s="77" t="s">
        <v>219</v>
      </c>
      <c r="D7" s="15" t="s">
        <v>220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6"/>
      <c r="IV7" s="76"/>
    </row>
    <row r="8" spans="1:256" s="75" customFormat="1" ht="29.25" customHeight="1" x14ac:dyDescent="0.25">
      <c r="A8" s="12"/>
      <c r="B8" s="13" t="s">
        <v>9</v>
      </c>
      <c r="C8" s="14"/>
      <c r="D8" s="78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  <c r="IV8" s="76"/>
    </row>
    <row r="9" spans="1:256" ht="16.5" customHeight="1" x14ac:dyDescent="0.2">
      <c r="A9" s="15" t="s">
        <v>10</v>
      </c>
      <c r="B9" s="16" t="s">
        <v>11</v>
      </c>
      <c r="C9" s="17">
        <f>SUM(C10+C20+C32+C42+C47+C58+C63+C72+C79+C82+C15)</f>
        <v>339535</v>
      </c>
      <c r="D9" s="17">
        <f>SUM(D10+D20+D32+D42+D47+D58+D63+D72+D79+D82+D15)</f>
        <v>342075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  <c r="IU9" s="79"/>
      <c r="IV9" s="79"/>
    </row>
    <row r="10" spans="1:256" x14ac:dyDescent="0.2">
      <c r="A10" s="8" t="s">
        <v>12</v>
      </c>
      <c r="B10" s="19" t="s">
        <v>13</v>
      </c>
      <c r="C10" s="17">
        <f>SUM(C11)</f>
        <v>197800</v>
      </c>
      <c r="D10" s="17">
        <f>SUM(D11)</f>
        <v>206500</v>
      </c>
      <c r="E10" s="80"/>
      <c r="F10" s="80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  <c r="IS10" s="81"/>
      <c r="IT10" s="81"/>
      <c r="IU10" s="81"/>
      <c r="IV10" s="81"/>
    </row>
    <row r="11" spans="1:256" x14ac:dyDescent="0.2">
      <c r="A11" s="8" t="s">
        <v>14</v>
      </c>
      <c r="B11" s="20" t="s">
        <v>15</v>
      </c>
      <c r="C11" s="21">
        <f>SUM(C12+C13+C14)</f>
        <v>197800</v>
      </c>
      <c r="D11" s="21">
        <f>SUM(D12+D13+D14)</f>
        <v>206500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  <c r="IT11" s="81"/>
      <c r="IU11" s="81"/>
      <c r="IV11" s="81"/>
    </row>
    <row r="12" spans="1:256" s="79" customFormat="1" ht="90" x14ac:dyDescent="0.2">
      <c r="A12" s="22" t="s">
        <v>16</v>
      </c>
      <c r="B12" s="23" t="s">
        <v>17</v>
      </c>
      <c r="C12" s="24">
        <v>195200</v>
      </c>
      <c r="D12" s="24">
        <v>203900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76"/>
    </row>
    <row r="13" spans="1:256" s="81" customFormat="1" ht="135" x14ac:dyDescent="0.2">
      <c r="A13" s="8" t="s">
        <v>18</v>
      </c>
      <c r="B13" s="25" t="s">
        <v>19</v>
      </c>
      <c r="C13" s="26">
        <v>1400</v>
      </c>
      <c r="D13" s="26">
        <v>1400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  <c r="IV13" s="76"/>
    </row>
    <row r="14" spans="1:256" s="81" customFormat="1" ht="60" x14ac:dyDescent="0.2">
      <c r="A14" s="8" t="s">
        <v>20</v>
      </c>
      <c r="B14" s="38" t="s">
        <v>21</v>
      </c>
      <c r="C14" s="26">
        <v>1200</v>
      </c>
      <c r="D14" s="26">
        <v>1200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  <c r="IV14" s="76"/>
    </row>
    <row r="15" spans="1:256" ht="36" customHeight="1" x14ac:dyDescent="0.2">
      <c r="A15" s="8" t="s">
        <v>22</v>
      </c>
      <c r="B15" s="82" t="s">
        <v>23</v>
      </c>
      <c r="C15" s="17">
        <f>SUM(C17:C19)</f>
        <v>8150</v>
      </c>
      <c r="D15" s="17">
        <f>SUM(D17:D19)</f>
        <v>8150</v>
      </c>
    </row>
    <row r="16" spans="1:256" ht="33" customHeight="1" x14ac:dyDescent="0.2">
      <c r="A16" s="8" t="s">
        <v>24</v>
      </c>
      <c r="B16" s="37" t="s">
        <v>25</v>
      </c>
      <c r="C16" s="21">
        <f>SUM(C17+C18+C19)</f>
        <v>8150</v>
      </c>
      <c r="D16" s="21">
        <f>SUM(D17+D18+D19)</f>
        <v>8150</v>
      </c>
    </row>
    <row r="17" spans="1:256" ht="92.25" customHeight="1" x14ac:dyDescent="0.2">
      <c r="A17" s="8" t="s">
        <v>26</v>
      </c>
      <c r="B17" s="25" t="s">
        <v>27</v>
      </c>
      <c r="C17" s="26">
        <v>3200</v>
      </c>
      <c r="D17" s="26">
        <v>3200</v>
      </c>
    </row>
    <row r="18" spans="1:256" ht="107.25" customHeight="1" x14ac:dyDescent="0.2">
      <c r="A18" s="8" t="s">
        <v>28</v>
      </c>
      <c r="B18" s="25" t="s">
        <v>29</v>
      </c>
      <c r="C18" s="26">
        <v>100</v>
      </c>
      <c r="D18" s="26">
        <v>100</v>
      </c>
    </row>
    <row r="19" spans="1:256" ht="93" customHeight="1" x14ac:dyDescent="0.2">
      <c r="A19" s="8" t="s">
        <v>30</v>
      </c>
      <c r="B19" s="25" t="s">
        <v>31</v>
      </c>
      <c r="C19" s="26">
        <v>4850</v>
      </c>
      <c r="D19" s="26">
        <v>4850</v>
      </c>
    </row>
    <row r="20" spans="1:256" ht="28.5" customHeight="1" x14ac:dyDescent="0.2">
      <c r="A20" s="8" t="s">
        <v>32</v>
      </c>
      <c r="B20" s="83" t="s">
        <v>33</v>
      </c>
      <c r="C20" s="17">
        <f>SUM(C21+C26+C28+C30)</f>
        <v>39925</v>
      </c>
      <c r="D20" s="17">
        <f>SUM(D21+D26+D28+D30)</f>
        <v>34105</v>
      </c>
    </row>
    <row r="21" spans="1:256" ht="30.75" customHeight="1" x14ac:dyDescent="0.2">
      <c r="A21" s="8" t="s">
        <v>34</v>
      </c>
      <c r="B21" s="28" t="s">
        <v>35</v>
      </c>
      <c r="C21" s="29">
        <f>SUM(C22+C24)</f>
        <v>33800</v>
      </c>
      <c r="D21" s="29">
        <f>SUM(D22+D24)</f>
        <v>33805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  <c r="IS21" s="81"/>
      <c r="IT21" s="81"/>
      <c r="IU21" s="81"/>
      <c r="IV21" s="81"/>
    </row>
    <row r="22" spans="1:256" ht="32.25" customHeight="1" x14ac:dyDescent="0.2">
      <c r="A22" s="8" t="s">
        <v>36</v>
      </c>
      <c r="B22" s="20" t="s">
        <v>37</v>
      </c>
      <c r="C22" s="29">
        <f>C23</f>
        <v>15200</v>
      </c>
      <c r="D22" s="29">
        <f>SUM(D23)</f>
        <v>15200</v>
      </c>
    </row>
    <row r="23" spans="1:256" ht="45.75" customHeight="1" x14ac:dyDescent="0.2">
      <c r="A23" s="15" t="s">
        <v>38</v>
      </c>
      <c r="B23" s="25" t="s">
        <v>39</v>
      </c>
      <c r="C23" s="30">
        <v>15200</v>
      </c>
      <c r="D23" s="30">
        <v>15200</v>
      </c>
    </row>
    <row r="24" spans="1:256" s="81" customFormat="1" ht="48.75" customHeight="1" x14ac:dyDescent="0.2">
      <c r="A24" s="8" t="s">
        <v>40</v>
      </c>
      <c r="B24" s="20" t="s">
        <v>41</v>
      </c>
      <c r="C24" s="29">
        <f>SUM(C25)</f>
        <v>18600</v>
      </c>
      <c r="D24" s="29">
        <f>SUM(D25)</f>
        <v>18605</v>
      </c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  <c r="IO24" s="84"/>
      <c r="IP24" s="84"/>
      <c r="IQ24" s="84"/>
      <c r="IR24" s="84"/>
      <c r="IS24" s="84"/>
      <c r="IT24" s="84"/>
      <c r="IU24" s="84"/>
      <c r="IV24" s="84"/>
    </row>
    <row r="25" spans="1:256" ht="76.5" customHeight="1" x14ac:dyDescent="0.2">
      <c r="A25" s="8" t="s">
        <v>42</v>
      </c>
      <c r="B25" s="32" t="s">
        <v>43</v>
      </c>
      <c r="C25" s="30">
        <v>18600</v>
      </c>
      <c r="D25" s="30">
        <v>18605</v>
      </c>
    </row>
    <row r="26" spans="1:256" ht="36" customHeight="1" x14ac:dyDescent="0.2">
      <c r="A26" s="8" t="s">
        <v>46</v>
      </c>
      <c r="B26" s="36" t="s">
        <v>47</v>
      </c>
      <c r="C26" s="29">
        <f>SUM(C27)</f>
        <v>5825</v>
      </c>
      <c r="D26" s="29">
        <f>SUM(D27)</f>
        <v>0</v>
      </c>
    </row>
    <row r="27" spans="1:256" s="84" customFormat="1" ht="41.25" customHeight="1" x14ac:dyDescent="0.2">
      <c r="A27" s="8" t="s">
        <v>48</v>
      </c>
      <c r="B27" s="38" t="s">
        <v>47</v>
      </c>
      <c r="C27" s="30">
        <v>5825</v>
      </c>
      <c r="D27" s="30">
        <v>0</v>
      </c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  <c r="IU27" s="76"/>
      <c r="IV27" s="76"/>
    </row>
    <row r="28" spans="1:256" ht="19.5" customHeight="1" x14ac:dyDescent="0.2">
      <c r="A28" s="8" t="s">
        <v>221</v>
      </c>
      <c r="B28" s="20" t="s">
        <v>222</v>
      </c>
      <c r="C28" s="29"/>
      <c r="D28" s="29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ht="46.9" customHeight="1" x14ac:dyDescent="0.2">
      <c r="A29" s="8" t="s">
        <v>223</v>
      </c>
      <c r="B29" s="25" t="s">
        <v>222</v>
      </c>
      <c r="C29" s="30">
        <v>125</v>
      </c>
      <c r="D29" s="30">
        <v>130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ht="33" customHeight="1" x14ac:dyDescent="0.2">
      <c r="A30" s="8" t="s">
        <v>49</v>
      </c>
      <c r="B30" s="37" t="s">
        <v>50</v>
      </c>
      <c r="C30" s="29">
        <f>SUM(C31)</f>
        <v>300</v>
      </c>
      <c r="D30" s="29">
        <f>SUM(D31)</f>
        <v>300</v>
      </c>
    </row>
    <row r="31" spans="1:256" ht="49.5" customHeight="1" x14ac:dyDescent="0.2">
      <c r="A31" s="8" t="s">
        <v>51</v>
      </c>
      <c r="B31" s="25" t="s">
        <v>52</v>
      </c>
      <c r="C31" s="30">
        <v>300</v>
      </c>
      <c r="D31" s="30">
        <v>300</v>
      </c>
    </row>
    <row r="32" spans="1:256" s="5" customFormat="1" x14ac:dyDescent="0.2">
      <c r="A32" s="8" t="s">
        <v>53</v>
      </c>
      <c r="B32" s="83" t="s">
        <v>54</v>
      </c>
      <c r="C32" s="17">
        <f>SUM(C33+C35+C37)</f>
        <v>69950</v>
      </c>
      <c r="D32" s="17">
        <f>SUM(D33+D35+D37)</f>
        <v>70700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</row>
    <row r="33" spans="1:256" s="5" customFormat="1" x14ac:dyDescent="0.2">
      <c r="A33" s="15" t="s">
        <v>55</v>
      </c>
      <c r="B33" s="37" t="s">
        <v>56</v>
      </c>
      <c r="C33" s="29">
        <f>SUM(C34)</f>
        <v>9000</v>
      </c>
      <c r="D33" s="29">
        <f>SUM(D34)</f>
        <v>9750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  <c r="IR33" s="76"/>
      <c r="IS33" s="76"/>
      <c r="IT33" s="76"/>
      <c r="IU33" s="76"/>
      <c r="IV33" s="76"/>
    </row>
    <row r="34" spans="1:256" ht="61.5" customHeight="1" x14ac:dyDescent="0.2">
      <c r="A34" s="8" t="s">
        <v>57</v>
      </c>
      <c r="B34" s="25" t="s">
        <v>58</v>
      </c>
      <c r="C34" s="30">
        <v>9000</v>
      </c>
      <c r="D34" s="30">
        <v>9750</v>
      </c>
    </row>
    <row r="35" spans="1:256" ht="27" customHeight="1" x14ac:dyDescent="0.2">
      <c r="A35" s="8" t="s">
        <v>59</v>
      </c>
      <c r="B35" s="37" t="s">
        <v>60</v>
      </c>
      <c r="C35" s="29">
        <f>SUM(C36)</f>
        <v>43200</v>
      </c>
      <c r="D35" s="29">
        <f>SUM(D36)</f>
        <v>43200</v>
      </c>
    </row>
    <row r="36" spans="1:256" ht="33" customHeight="1" x14ac:dyDescent="0.2">
      <c r="A36" s="15" t="s">
        <v>61</v>
      </c>
      <c r="B36" s="25" t="s">
        <v>62</v>
      </c>
      <c r="C36" s="26">
        <v>43200</v>
      </c>
      <c r="D36" s="26">
        <v>43200</v>
      </c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  <c r="GS36" s="81"/>
      <c r="GT36" s="81"/>
      <c r="GU36" s="81"/>
      <c r="GV36" s="81"/>
      <c r="GW36" s="81"/>
      <c r="GX36" s="81"/>
      <c r="GY36" s="81"/>
      <c r="GZ36" s="81"/>
      <c r="HA36" s="81"/>
      <c r="HB36" s="81"/>
      <c r="HC36" s="81"/>
      <c r="HD36" s="81"/>
      <c r="HE36" s="81"/>
      <c r="HF36" s="81"/>
      <c r="HG36" s="81"/>
      <c r="HH36" s="81"/>
      <c r="HI36" s="81"/>
      <c r="HJ36" s="81"/>
      <c r="HK36" s="81"/>
      <c r="HL36" s="81"/>
      <c r="HM36" s="81"/>
      <c r="HN36" s="81"/>
      <c r="HO36" s="81"/>
      <c r="HP36" s="81"/>
      <c r="HQ36" s="81"/>
      <c r="HR36" s="81"/>
      <c r="HS36" s="81"/>
      <c r="HT36" s="81"/>
      <c r="HU36" s="81"/>
      <c r="HV36" s="81"/>
      <c r="HW36" s="81"/>
      <c r="HX36" s="81"/>
      <c r="HY36" s="81"/>
      <c r="HZ36" s="81"/>
      <c r="IA36" s="81"/>
      <c r="IB36" s="81"/>
      <c r="IC36" s="81"/>
      <c r="ID36" s="81"/>
      <c r="IE36" s="81"/>
      <c r="IF36" s="81"/>
      <c r="IG36" s="81"/>
      <c r="IH36" s="81"/>
      <c r="II36" s="81"/>
      <c r="IJ36" s="81"/>
      <c r="IK36" s="81"/>
      <c r="IL36" s="81"/>
      <c r="IM36" s="81"/>
      <c r="IN36" s="81"/>
      <c r="IO36" s="81"/>
      <c r="IP36" s="81"/>
      <c r="IQ36" s="81"/>
      <c r="IR36" s="81"/>
      <c r="IS36" s="81"/>
      <c r="IT36" s="81"/>
      <c r="IU36" s="81"/>
      <c r="IV36" s="81"/>
    </row>
    <row r="37" spans="1:256" ht="18" customHeight="1" x14ac:dyDescent="0.2">
      <c r="A37" s="8" t="s">
        <v>63</v>
      </c>
      <c r="B37" s="28" t="s">
        <v>64</v>
      </c>
      <c r="C37" s="29">
        <f>SUM(C38+C40)</f>
        <v>17750</v>
      </c>
      <c r="D37" s="29">
        <f>SUM(D38+D40)</f>
        <v>17750</v>
      </c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56" ht="27.75" customHeight="1" x14ac:dyDescent="0.2">
      <c r="A38" s="8" t="s">
        <v>65</v>
      </c>
      <c r="B38" s="36" t="s">
        <v>66</v>
      </c>
      <c r="C38" s="29">
        <f>SUM(C39)</f>
        <v>14050</v>
      </c>
      <c r="D38" s="29">
        <f>SUM(D39)</f>
        <v>14050</v>
      </c>
    </row>
    <row r="39" spans="1:256" ht="45" customHeight="1" x14ac:dyDescent="0.2">
      <c r="A39" s="8" t="s">
        <v>67</v>
      </c>
      <c r="B39" s="25" t="s">
        <v>68</v>
      </c>
      <c r="C39" s="30">
        <v>14050</v>
      </c>
      <c r="D39" s="30">
        <v>14050</v>
      </c>
    </row>
    <row r="40" spans="1:256" s="81" customFormat="1" x14ac:dyDescent="0.25">
      <c r="A40" s="8" t="s">
        <v>69</v>
      </c>
      <c r="B40" s="20" t="s">
        <v>70</v>
      </c>
      <c r="C40" s="29">
        <f>SUM(C41)</f>
        <v>3700</v>
      </c>
      <c r="D40" s="29">
        <f>SUM(D41)</f>
        <v>3700</v>
      </c>
    </row>
    <row r="41" spans="1:256" s="85" customFormat="1" ht="45" x14ac:dyDescent="0.2">
      <c r="A41" s="8" t="s">
        <v>71</v>
      </c>
      <c r="B41" s="25" t="s">
        <v>72</v>
      </c>
      <c r="C41" s="30">
        <v>3700</v>
      </c>
      <c r="D41" s="30">
        <v>3700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  <c r="IL41" s="76"/>
      <c r="IM41" s="76"/>
      <c r="IN41" s="76"/>
      <c r="IO41" s="76"/>
      <c r="IP41" s="76"/>
      <c r="IQ41" s="76"/>
      <c r="IR41" s="76"/>
      <c r="IS41" s="76"/>
      <c r="IT41" s="76"/>
      <c r="IU41" s="76"/>
      <c r="IV41" s="76"/>
    </row>
    <row r="42" spans="1:256" ht="19.149999999999999" customHeight="1" x14ac:dyDescent="0.2">
      <c r="A42" s="8" t="s">
        <v>73</v>
      </c>
      <c r="B42" s="83" t="s">
        <v>74</v>
      </c>
      <c r="C42" s="17">
        <f>SUM(C43+C45)</f>
        <v>4420</v>
      </c>
      <c r="D42" s="17">
        <f>SUM(D43+D45)</f>
        <v>4450</v>
      </c>
    </row>
    <row r="43" spans="1:256" ht="44.25" customHeight="1" x14ac:dyDescent="0.2">
      <c r="A43" s="8" t="s">
        <v>75</v>
      </c>
      <c r="B43" s="37" t="s">
        <v>76</v>
      </c>
      <c r="C43" s="29">
        <f>SUM(C44)</f>
        <v>4200</v>
      </c>
      <c r="D43" s="29">
        <f>SUM(D44)</f>
        <v>4200</v>
      </c>
    </row>
    <row r="44" spans="1:256" s="81" customFormat="1" ht="60" x14ac:dyDescent="0.2">
      <c r="A44" s="8" t="s">
        <v>77</v>
      </c>
      <c r="B44" s="25" t="s">
        <v>78</v>
      </c>
      <c r="C44" s="30">
        <v>4200</v>
      </c>
      <c r="D44" s="30">
        <v>4200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  <c r="IQ44" s="76"/>
      <c r="IR44" s="76"/>
      <c r="IS44" s="76"/>
      <c r="IT44" s="76"/>
      <c r="IU44" s="76"/>
      <c r="IV44" s="76"/>
    </row>
    <row r="45" spans="1:256" ht="45" x14ac:dyDescent="0.2">
      <c r="A45" s="8" t="s">
        <v>79</v>
      </c>
      <c r="B45" s="28" t="s">
        <v>80</v>
      </c>
      <c r="C45" s="21">
        <f>SUM(C46)</f>
        <v>220</v>
      </c>
      <c r="D45" s="21">
        <f>SUM(D46)</f>
        <v>250</v>
      </c>
    </row>
    <row r="46" spans="1:256" ht="30" customHeight="1" x14ac:dyDescent="0.2">
      <c r="A46" s="8" t="s">
        <v>81</v>
      </c>
      <c r="B46" s="25" t="s">
        <v>82</v>
      </c>
      <c r="C46" s="26">
        <v>220</v>
      </c>
      <c r="D46" s="26">
        <v>250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  <c r="FH46" s="81"/>
      <c r="FI46" s="81"/>
      <c r="FJ46" s="81"/>
      <c r="FK46" s="81"/>
      <c r="FL46" s="81"/>
      <c r="FM46" s="81"/>
      <c r="FN46" s="81"/>
      <c r="FO46" s="81"/>
      <c r="FP46" s="81"/>
      <c r="FQ46" s="81"/>
      <c r="FR46" s="81"/>
      <c r="FS46" s="81"/>
      <c r="FT46" s="81"/>
      <c r="FU46" s="81"/>
      <c r="FV46" s="81"/>
      <c r="FW46" s="81"/>
      <c r="FX46" s="81"/>
      <c r="FY46" s="81"/>
      <c r="FZ46" s="81"/>
      <c r="GA46" s="81"/>
      <c r="GB46" s="81"/>
      <c r="GC46" s="81"/>
      <c r="GD46" s="81"/>
      <c r="GE46" s="81"/>
      <c r="GF46" s="81"/>
      <c r="GG46" s="81"/>
      <c r="GH46" s="81"/>
      <c r="GI46" s="81"/>
      <c r="GJ46" s="81"/>
      <c r="GK46" s="81"/>
      <c r="GL46" s="81"/>
      <c r="GM46" s="81"/>
      <c r="GN46" s="81"/>
      <c r="GO46" s="81"/>
      <c r="GP46" s="81"/>
      <c r="GQ46" s="81"/>
      <c r="GR46" s="81"/>
      <c r="GS46" s="81"/>
      <c r="GT46" s="81"/>
      <c r="GU46" s="81"/>
      <c r="GV46" s="81"/>
      <c r="GW46" s="81"/>
      <c r="GX46" s="81"/>
      <c r="GY46" s="81"/>
      <c r="GZ46" s="81"/>
      <c r="HA46" s="81"/>
      <c r="HB46" s="81"/>
      <c r="HC46" s="81"/>
      <c r="HD46" s="81"/>
      <c r="HE46" s="81"/>
      <c r="HF46" s="81"/>
      <c r="HG46" s="81"/>
      <c r="HH46" s="81"/>
      <c r="HI46" s="81"/>
      <c r="HJ46" s="81"/>
      <c r="HK46" s="81"/>
      <c r="HL46" s="81"/>
      <c r="HM46" s="81"/>
      <c r="HN46" s="81"/>
      <c r="HO46" s="81"/>
      <c r="HP46" s="81"/>
      <c r="HQ46" s="81"/>
      <c r="HR46" s="81"/>
      <c r="HS46" s="81"/>
      <c r="HT46" s="81"/>
      <c r="HU46" s="81"/>
      <c r="HV46" s="81"/>
      <c r="HW46" s="81"/>
      <c r="HX46" s="81"/>
      <c r="HY46" s="81"/>
      <c r="HZ46" s="81"/>
      <c r="IA46" s="81"/>
      <c r="IB46" s="81"/>
      <c r="IC46" s="81"/>
      <c r="ID46" s="81"/>
      <c r="IE46" s="81"/>
      <c r="IF46" s="81"/>
      <c r="IG46" s="81"/>
      <c r="IH46" s="81"/>
      <c r="II46" s="81"/>
      <c r="IJ46" s="81"/>
      <c r="IK46" s="81"/>
      <c r="IL46" s="81"/>
      <c r="IM46" s="81"/>
      <c r="IN46" s="81"/>
      <c r="IO46" s="81"/>
      <c r="IP46" s="81"/>
      <c r="IQ46" s="81"/>
      <c r="IR46" s="81"/>
      <c r="IS46" s="81"/>
      <c r="IT46" s="81"/>
      <c r="IU46" s="81"/>
      <c r="IV46" s="81"/>
    </row>
    <row r="47" spans="1:256" ht="45" customHeight="1" x14ac:dyDescent="0.2">
      <c r="A47" s="8" t="s">
        <v>83</v>
      </c>
      <c r="B47" s="19" t="s">
        <v>84</v>
      </c>
      <c r="C47" s="17">
        <f>SUM(C48+C51+C54)</f>
        <v>13860</v>
      </c>
      <c r="D47" s="17">
        <f>SUM(D48+D51+D54)</f>
        <v>12860</v>
      </c>
      <c r="E47" s="86"/>
      <c r="F47" s="86"/>
    </row>
    <row r="48" spans="1:256" ht="106.5" customHeight="1" x14ac:dyDescent="0.2">
      <c r="A48" s="8" t="s">
        <v>85</v>
      </c>
      <c r="B48" s="20" t="s">
        <v>86</v>
      </c>
      <c r="C48" s="29">
        <f>SUM(C49)</f>
        <v>10000</v>
      </c>
      <c r="D48" s="29">
        <f>SUM(D49)</f>
        <v>9000</v>
      </c>
    </row>
    <row r="49" spans="1:256" ht="43.9" customHeight="1" x14ac:dyDescent="0.2">
      <c r="A49" s="8" t="s">
        <v>87</v>
      </c>
      <c r="B49" s="20" t="s">
        <v>88</v>
      </c>
      <c r="C49" s="29">
        <f>SUM(C50)</f>
        <v>10000</v>
      </c>
      <c r="D49" s="29">
        <f>SUM(D50)</f>
        <v>9000</v>
      </c>
    </row>
    <row r="50" spans="1:256" s="81" customFormat="1" ht="105" x14ac:dyDescent="0.2">
      <c r="A50" s="8" t="s">
        <v>89</v>
      </c>
      <c r="B50" s="25" t="s">
        <v>90</v>
      </c>
      <c r="C50" s="30">
        <v>10000</v>
      </c>
      <c r="D50" s="30">
        <v>9000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7"/>
      <c r="FL50" s="87"/>
      <c r="FM50" s="87"/>
      <c r="FN50" s="87"/>
      <c r="FO50" s="87"/>
      <c r="FP50" s="87"/>
      <c r="FQ50" s="87"/>
      <c r="FR50" s="87"/>
      <c r="FS50" s="87"/>
      <c r="FT50" s="87"/>
      <c r="FU50" s="87"/>
      <c r="FV50" s="87"/>
      <c r="FW50" s="87"/>
      <c r="FX50" s="87"/>
      <c r="FY50" s="87"/>
      <c r="FZ50" s="87"/>
      <c r="GA50" s="87"/>
      <c r="GB50" s="87"/>
      <c r="GC50" s="87"/>
      <c r="GD50" s="87"/>
      <c r="GE50" s="87"/>
      <c r="GF50" s="87"/>
      <c r="GG50" s="87"/>
      <c r="GH50" s="87"/>
      <c r="GI50" s="87"/>
      <c r="GJ50" s="87"/>
      <c r="GK50" s="87"/>
      <c r="GL50" s="87"/>
      <c r="GM50" s="87"/>
      <c r="GN50" s="87"/>
      <c r="GO50" s="87"/>
      <c r="GP50" s="87"/>
      <c r="GQ50" s="87"/>
      <c r="GR50" s="87"/>
      <c r="GS50" s="87"/>
      <c r="GT50" s="87"/>
      <c r="GU50" s="87"/>
      <c r="GV50" s="87"/>
      <c r="GW50" s="87"/>
      <c r="GX50" s="87"/>
      <c r="GY50" s="87"/>
      <c r="GZ50" s="87"/>
      <c r="HA50" s="87"/>
      <c r="HB50" s="87"/>
      <c r="HC50" s="87"/>
      <c r="HD50" s="87"/>
      <c r="HE50" s="87"/>
      <c r="HF50" s="87"/>
      <c r="HG50" s="87"/>
      <c r="HH50" s="87"/>
      <c r="HI50" s="87"/>
      <c r="HJ50" s="87"/>
      <c r="HK50" s="87"/>
      <c r="HL50" s="87"/>
      <c r="HM50" s="87"/>
      <c r="HN50" s="87"/>
      <c r="HO50" s="87"/>
      <c r="HP50" s="87"/>
      <c r="HQ50" s="87"/>
      <c r="HR50" s="87"/>
      <c r="HS50" s="87"/>
      <c r="HT50" s="87"/>
      <c r="HU50" s="87"/>
      <c r="HV50" s="87"/>
      <c r="HW50" s="87"/>
      <c r="HX50" s="87"/>
      <c r="HY50" s="87"/>
      <c r="HZ50" s="87"/>
      <c r="IA50" s="87"/>
      <c r="IB50" s="87"/>
      <c r="IC50" s="87"/>
      <c r="ID50" s="87"/>
      <c r="IE50" s="87"/>
      <c r="IF50" s="87"/>
      <c r="IG50" s="87"/>
      <c r="IH50" s="87"/>
      <c r="II50" s="87"/>
      <c r="IJ50" s="87"/>
      <c r="IK50" s="87"/>
      <c r="IL50" s="87"/>
      <c r="IM50" s="87"/>
      <c r="IN50" s="87"/>
      <c r="IO50" s="87"/>
      <c r="IP50" s="87"/>
      <c r="IQ50" s="87"/>
      <c r="IR50" s="87"/>
      <c r="IS50" s="87"/>
      <c r="IT50" s="87"/>
      <c r="IU50" s="87"/>
      <c r="IV50" s="87"/>
    </row>
    <row r="51" spans="1:256" ht="28.9" customHeight="1" x14ac:dyDescent="0.2">
      <c r="A51" s="8" t="s">
        <v>224</v>
      </c>
      <c r="B51" s="37" t="s">
        <v>92</v>
      </c>
      <c r="C51" s="29">
        <f>SUM(C52)</f>
        <v>50</v>
      </c>
      <c r="D51" s="29">
        <f>SUM(D52)</f>
        <v>50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  <c r="FF51" s="87"/>
      <c r="FG51" s="87"/>
      <c r="FH51" s="87"/>
      <c r="FI51" s="87"/>
      <c r="FJ51" s="87"/>
      <c r="FK51" s="87"/>
      <c r="FL51" s="87"/>
      <c r="FM51" s="87"/>
      <c r="FN51" s="87"/>
      <c r="FO51" s="87"/>
      <c r="FP51" s="87"/>
      <c r="FQ51" s="87"/>
      <c r="FR51" s="87"/>
      <c r="FS51" s="87"/>
      <c r="FT51" s="87"/>
      <c r="FU51" s="87"/>
      <c r="FV51" s="87"/>
      <c r="FW51" s="87"/>
      <c r="FX51" s="87"/>
      <c r="FY51" s="87"/>
      <c r="FZ51" s="87"/>
      <c r="GA51" s="87"/>
      <c r="GB51" s="87"/>
      <c r="GC51" s="87"/>
      <c r="GD51" s="87"/>
      <c r="GE51" s="87"/>
      <c r="GF51" s="87"/>
      <c r="GG51" s="87"/>
      <c r="GH51" s="87"/>
      <c r="GI51" s="87"/>
      <c r="GJ51" s="87"/>
      <c r="GK51" s="87"/>
      <c r="GL51" s="87"/>
      <c r="GM51" s="87"/>
      <c r="GN51" s="87"/>
      <c r="GO51" s="87"/>
      <c r="GP51" s="87"/>
      <c r="GQ51" s="87"/>
      <c r="GR51" s="87"/>
      <c r="GS51" s="87"/>
      <c r="GT51" s="87"/>
      <c r="GU51" s="87"/>
      <c r="GV51" s="87"/>
      <c r="GW51" s="87"/>
      <c r="GX51" s="87"/>
      <c r="GY51" s="87"/>
      <c r="GZ51" s="87"/>
      <c r="HA51" s="87"/>
      <c r="HB51" s="87"/>
      <c r="HC51" s="87"/>
      <c r="HD51" s="87"/>
      <c r="HE51" s="87"/>
      <c r="HF51" s="87"/>
      <c r="HG51" s="87"/>
      <c r="HH51" s="87"/>
      <c r="HI51" s="87"/>
      <c r="HJ51" s="87"/>
      <c r="HK51" s="87"/>
      <c r="HL51" s="87"/>
      <c r="HM51" s="87"/>
      <c r="HN51" s="87"/>
      <c r="HO51" s="87"/>
      <c r="HP51" s="87"/>
      <c r="HQ51" s="87"/>
      <c r="HR51" s="87"/>
      <c r="HS51" s="87"/>
      <c r="HT51" s="87"/>
      <c r="HU51" s="87"/>
      <c r="HV51" s="87"/>
      <c r="HW51" s="87"/>
      <c r="HX51" s="87"/>
      <c r="HY51" s="87"/>
      <c r="HZ51" s="87"/>
      <c r="IA51" s="87"/>
      <c r="IB51" s="87"/>
      <c r="IC51" s="87"/>
      <c r="ID51" s="87"/>
      <c r="IE51" s="87"/>
      <c r="IF51" s="87"/>
      <c r="IG51" s="87"/>
      <c r="IH51" s="87"/>
      <c r="II51" s="87"/>
      <c r="IJ51" s="87"/>
      <c r="IK51" s="87"/>
      <c r="IL51" s="87"/>
      <c r="IM51" s="87"/>
      <c r="IN51" s="87"/>
      <c r="IO51" s="87"/>
      <c r="IP51" s="87"/>
      <c r="IQ51" s="87"/>
      <c r="IR51" s="87"/>
      <c r="IS51" s="87"/>
      <c r="IT51" s="87"/>
      <c r="IU51" s="87"/>
      <c r="IV51" s="87"/>
    </row>
    <row r="52" spans="1:256" ht="64.5" customHeight="1" x14ac:dyDescent="0.2">
      <c r="A52" s="8" t="s">
        <v>93</v>
      </c>
      <c r="B52" s="20" t="s">
        <v>94</v>
      </c>
      <c r="C52" s="29">
        <f>SUM(C53)</f>
        <v>50</v>
      </c>
      <c r="D52" s="29">
        <f>SUM(D53)</f>
        <v>50</v>
      </c>
    </row>
    <row r="53" spans="1:256" ht="77.25" customHeight="1" x14ac:dyDescent="0.2">
      <c r="A53" s="8" t="s">
        <v>95</v>
      </c>
      <c r="B53" s="38" t="s">
        <v>96</v>
      </c>
      <c r="C53" s="30">
        <v>50</v>
      </c>
      <c r="D53" s="30">
        <v>50</v>
      </c>
    </row>
    <row r="54" spans="1:256" s="87" customFormat="1" ht="93.75" customHeight="1" x14ac:dyDescent="0.2">
      <c r="A54" s="8" t="s">
        <v>97</v>
      </c>
      <c r="B54" s="20" t="s">
        <v>98</v>
      </c>
      <c r="C54" s="29">
        <f>C55</f>
        <v>3810</v>
      </c>
      <c r="D54" s="29">
        <f>D55</f>
        <v>3810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/>
      <c r="IN54" s="76"/>
      <c r="IO54" s="76"/>
      <c r="IP54" s="76"/>
      <c r="IQ54" s="76"/>
      <c r="IR54" s="76"/>
      <c r="IS54" s="76"/>
      <c r="IT54" s="76"/>
      <c r="IU54" s="76"/>
      <c r="IV54" s="76"/>
    </row>
    <row r="55" spans="1:256" s="87" customFormat="1" ht="90" customHeight="1" x14ac:dyDescent="0.2">
      <c r="A55" s="8" t="s">
        <v>99</v>
      </c>
      <c r="B55" s="20" t="s">
        <v>100</v>
      </c>
      <c r="C55" s="29">
        <f>SUM(C56:C57)</f>
        <v>3810</v>
      </c>
      <c r="D55" s="29">
        <f>SUM(D56:D57)</f>
        <v>3810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/>
      <c r="HN55" s="76"/>
      <c r="HO55" s="76"/>
      <c r="HP55" s="76"/>
      <c r="HQ55" s="76"/>
      <c r="HR55" s="76"/>
      <c r="HS55" s="76"/>
      <c r="HT55" s="76"/>
      <c r="HU55" s="76"/>
      <c r="HV55" s="76"/>
      <c r="HW55" s="76"/>
      <c r="HX55" s="76"/>
      <c r="HY55" s="76"/>
      <c r="HZ55" s="76"/>
      <c r="IA55" s="76"/>
      <c r="IB55" s="76"/>
      <c r="IC55" s="76"/>
      <c r="ID55" s="76"/>
      <c r="IE55" s="76"/>
      <c r="IF55" s="76"/>
      <c r="IG55" s="76"/>
      <c r="IH55" s="76"/>
      <c r="II55" s="76"/>
      <c r="IJ55" s="76"/>
      <c r="IK55" s="76"/>
      <c r="IL55" s="76"/>
      <c r="IM55" s="76"/>
      <c r="IN55" s="76"/>
      <c r="IO55" s="76"/>
      <c r="IP55" s="76"/>
      <c r="IQ55" s="76"/>
      <c r="IR55" s="76"/>
      <c r="IS55" s="76"/>
      <c r="IT55" s="76"/>
      <c r="IU55" s="76"/>
      <c r="IV55" s="76"/>
    </row>
    <row r="56" spans="1:256" ht="92.25" customHeight="1" x14ac:dyDescent="0.2">
      <c r="A56" s="8" t="s">
        <v>101</v>
      </c>
      <c r="B56" s="25" t="s">
        <v>102</v>
      </c>
      <c r="C56" s="30">
        <v>1010</v>
      </c>
      <c r="D56" s="30">
        <v>1010</v>
      </c>
    </row>
    <row r="57" spans="1:256" ht="62.25" customHeight="1" x14ac:dyDescent="0.2">
      <c r="A57" s="8" t="s">
        <v>103</v>
      </c>
      <c r="B57" s="25" t="s">
        <v>104</v>
      </c>
      <c r="C57" s="30">
        <v>2800</v>
      </c>
      <c r="D57" s="30">
        <v>2800</v>
      </c>
    </row>
    <row r="58" spans="1:256" ht="33.75" customHeight="1" x14ac:dyDescent="0.2">
      <c r="A58" s="8" t="s">
        <v>105</v>
      </c>
      <c r="B58" s="83" t="s">
        <v>106</v>
      </c>
      <c r="C58" s="17">
        <f>SUM(C59)</f>
        <v>1450</v>
      </c>
      <c r="D58" s="17">
        <f>SUM(D59)</f>
        <v>1500</v>
      </c>
    </row>
    <row r="59" spans="1:256" ht="36.75" customHeight="1" x14ac:dyDescent="0.2">
      <c r="A59" s="8" t="s">
        <v>107</v>
      </c>
      <c r="B59" s="36" t="s">
        <v>108</v>
      </c>
      <c r="C59" s="29">
        <f>SUM(C60:C62)</f>
        <v>1450</v>
      </c>
      <c r="D59" s="29">
        <f>SUM(D60:D62)</f>
        <v>1500</v>
      </c>
    </row>
    <row r="60" spans="1:256" ht="41.25" customHeight="1" x14ac:dyDescent="0.2">
      <c r="A60" s="15" t="s">
        <v>109</v>
      </c>
      <c r="B60" s="38" t="s">
        <v>110</v>
      </c>
      <c r="C60" s="30">
        <v>120</v>
      </c>
      <c r="D60" s="30">
        <v>130</v>
      </c>
    </row>
    <row r="61" spans="1:256" ht="30" customHeight="1" x14ac:dyDescent="0.2">
      <c r="A61" s="15" t="s">
        <v>111</v>
      </c>
      <c r="B61" s="38" t="s">
        <v>112</v>
      </c>
      <c r="C61" s="30">
        <v>1060</v>
      </c>
      <c r="D61" s="30">
        <v>1070</v>
      </c>
    </row>
    <row r="62" spans="1:256" ht="27.75" customHeight="1" x14ac:dyDescent="0.2">
      <c r="A62" s="15" t="s">
        <v>113</v>
      </c>
      <c r="B62" s="38" t="s">
        <v>114</v>
      </c>
      <c r="C62" s="30">
        <v>270</v>
      </c>
      <c r="D62" s="30">
        <v>300</v>
      </c>
    </row>
    <row r="63" spans="1:256" ht="33" customHeight="1" x14ac:dyDescent="0.2">
      <c r="A63" s="8" t="s">
        <v>115</v>
      </c>
      <c r="B63" s="27" t="s">
        <v>116</v>
      </c>
      <c r="C63" s="17">
        <f>C64+C67</f>
        <v>1870</v>
      </c>
      <c r="D63" s="17">
        <f>D64+D67</f>
        <v>2050</v>
      </c>
    </row>
    <row r="64" spans="1:256" ht="28.5" customHeight="1" x14ac:dyDescent="0.2">
      <c r="A64" s="8" t="s">
        <v>117</v>
      </c>
      <c r="B64" s="37" t="s">
        <v>118</v>
      </c>
      <c r="C64" s="29">
        <f>SUM(C65)</f>
        <v>220</v>
      </c>
      <c r="D64" s="29">
        <f>SUM(D65)</f>
        <v>250</v>
      </c>
    </row>
    <row r="65" spans="1:256" ht="28.15" customHeight="1" x14ac:dyDescent="0.2">
      <c r="A65" s="8" t="s">
        <v>119</v>
      </c>
      <c r="B65" s="37" t="s">
        <v>120</v>
      </c>
      <c r="C65" s="29">
        <f>SUM(C66)</f>
        <v>220</v>
      </c>
      <c r="D65" s="29">
        <f>SUM(D66)</f>
        <v>250</v>
      </c>
    </row>
    <row r="66" spans="1:256" ht="45.75" customHeight="1" x14ac:dyDescent="0.2">
      <c r="A66" s="8" t="s">
        <v>225</v>
      </c>
      <c r="B66" s="25" t="s">
        <v>122</v>
      </c>
      <c r="C66" s="30">
        <v>220</v>
      </c>
      <c r="D66" s="30">
        <v>250</v>
      </c>
    </row>
    <row r="67" spans="1:256" ht="24.75" customHeight="1" x14ac:dyDescent="0.2">
      <c r="A67" s="8" t="s">
        <v>123</v>
      </c>
      <c r="B67" s="20" t="s">
        <v>124</v>
      </c>
      <c r="C67" s="29">
        <f>SUM(C70+C68)</f>
        <v>1650</v>
      </c>
      <c r="D67" s="29">
        <f>SUM(D70+D68)</f>
        <v>1800</v>
      </c>
    </row>
    <row r="68" spans="1:256" ht="43.5" customHeight="1" x14ac:dyDescent="0.2">
      <c r="A68" s="8" t="s">
        <v>125</v>
      </c>
      <c r="B68" s="37" t="s">
        <v>126</v>
      </c>
      <c r="C68" s="29">
        <f>SUM(C69)</f>
        <v>550</v>
      </c>
      <c r="D68" s="29">
        <f>SUM(D69)</f>
        <v>600</v>
      </c>
    </row>
    <row r="69" spans="1:256" ht="54" customHeight="1" x14ac:dyDescent="0.2">
      <c r="A69" s="8" t="s">
        <v>127</v>
      </c>
      <c r="B69" s="38" t="s">
        <v>128</v>
      </c>
      <c r="C69" s="30">
        <v>550</v>
      </c>
      <c r="D69" s="30">
        <v>600</v>
      </c>
    </row>
    <row r="70" spans="1:256" ht="31.9" customHeight="1" x14ac:dyDescent="0.2">
      <c r="A70" s="8" t="s">
        <v>129</v>
      </c>
      <c r="B70" s="37" t="s">
        <v>130</v>
      </c>
      <c r="C70" s="29">
        <f>SUM(C71)</f>
        <v>1100</v>
      </c>
      <c r="D70" s="29">
        <f>SUM(D71)</f>
        <v>1200</v>
      </c>
    </row>
    <row r="71" spans="1:256" ht="30" x14ac:dyDescent="0.2">
      <c r="A71" s="8" t="s">
        <v>131</v>
      </c>
      <c r="B71" s="25" t="s">
        <v>132</v>
      </c>
      <c r="C71" s="30">
        <v>1100</v>
      </c>
      <c r="D71" s="30">
        <v>1200</v>
      </c>
    </row>
    <row r="72" spans="1:256" ht="30" customHeight="1" x14ac:dyDescent="0.2">
      <c r="A72" s="8" t="s">
        <v>133</v>
      </c>
      <c r="B72" s="19" t="s">
        <v>134</v>
      </c>
      <c r="C72" s="17">
        <f>SUM(C73+C76)</f>
        <v>1750</v>
      </c>
      <c r="D72" s="17">
        <f>SUM(D73+D76)</f>
        <v>1400</v>
      </c>
    </row>
    <row r="73" spans="1:256" ht="91.5" customHeight="1" x14ac:dyDescent="0.2">
      <c r="A73" s="8" t="s">
        <v>135</v>
      </c>
      <c r="B73" s="20" t="s">
        <v>136</v>
      </c>
      <c r="C73" s="29">
        <f>SUM(C74)</f>
        <v>800</v>
      </c>
      <c r="D73" s="29">
        <f>SUM(D74)</f>
        <v>500</v>
      </c>
    </row>
    <row r="74" spans="1:256" ht="105.75" customHeight="1" x14ac:dyDescent="0.2">
      <c r="A74" s="8" t="s">
        <v>137</v>
      </c>
      <c r="B74" s="20" t="s">
        <v>138</v>
      </c>
      <c r="C74" s="29">
        <f>SUM(C75)</f>
        <v>800</v>
      </c>
      <c r="D74" s="29">
        <f>SUM(D75)</f>
        <v>500</v>
      </c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1"/>
      <c r="FF74" s="81"/>
      <c r="FG74" s="81"/>
      <c r="FH74" s="81"/>
      <c r="FI74" s="81"/>
      <c r="FJ74" s="81"/>
      <c r="FK74" s="81"/>
      <c r="FL74" s="81"/>
      <c r="FM74" s="81"/>
      <c r="FN74" s="81"/>
      <c r="FO74" s="81"/>
      <c r="FP74" s="81"/>
      <c r="FQ74" s="81"/>
      <c r="FR74" s="81"/>
      <c r="FS74" s="81"/>
      <c r="FT74" s="81"/>
      <c r="FU74" s="81"/>
      <c r="FV74" s="81"/>
      <c r="FW74" s="81"/>
      <c r="FX74" s="81"/>
      <c r="FY74" s="81"/>
      <c r="FZ74" s="81"/>
      <c r="GA74" s="81"/>
      <c r="GB74" s="81"/>
      <c r="GC74" s="81"/>
      <c r="GD74" s="81"/>
      <c r="GE74" s="81"/>
      <c r="GF74" s="81"/>
      <c r="GG74" s="81"/>
      <c r="GH74" s="81"/>
      <c r="GI74" s="81"/>
      <c r="GJ74" s="81"/>
      <c r="GK74" s="81"/>
      <c r="GL74" s="81"/>
      <c r="GM74" s="81"/>
      <c r="GN74" s="81"/>
      <c r="GO74" s="81"/>
      <c r="GP74" s="81"/>
      <c r="GQ74" s="81"/>
      <c r="GR74" s="81"/>
      <c r="GS74" s="81"/>
      <c r="GT74" s="81"/>
      <c r="GU74" s="81"/>
      <c r="GV74" s="81"/>
      <c r="GW74" s="81"/>
      <c r="GX74" s="81"/>
      <c r="GY74" s="81"/>
      <c r="GZ74" s="81"/>
      <c r="HA74" s="81"/>
      <c r="HB74" s="81"/>
      <c r="HC74" s="81"/>
      <c r="HD74" s="81"/>
      <c r="HE74" s="81"/>
      <c r="HF74" s="81"/>
      <c r="HG74" s="81"/>
      <c r="HH74" s="81"/>
      <c r="HI74" s="81"/>
      <c r="HJ74" s="81"/>
      <c r="HK74" s="81"/>
      <c r="HL74" s="81"/>
      <c r="HM74" s="81"/>
      <c r="HN74" s="81"/>
      <c r="HO74" s="81"/>
      <c r="HP74" s="81"/>
      <c r="HQ74" s="81"/>
      <c r="HR74" s="81"/>
      <c r="HS74" s="81"/>
      <c r="HT74" s="81"/>
      <c r="HU74" s="81"/>
      <c r="HV74" s="81"/>
      <c r="HW74" s="81"/>
      <c r="HX74" s="81"/>
      <c r="HY74" s="81"/>
      <c r="HZ74" s="81"/>
      <c r="IA74" s="81"/>
      <c r="IB74" s="81"/>
      <c r="IC74" s="81"/>
      <c r="ID74" s="81"/>
      <c r="IE74" s="81"/>
      <c r="IF74" s="81"/>
      <c r="IG74" s="81"/>
      <c r="IH74" s="81"/>
      <c r="II74" s="81"/>
      <c r="IJ74" s="81"/>
      <c r="IK74" s="81"/>
      <c r="IL74" s="81"/>
      <c r="IM74" s="81"/>
      <c r="IN74" s="81"/>
      <c r="IO74" s="81"/>
      <c r="IP74" s="81"/>
      <c r="IQ74" s="81"/>
      <c r="IR74" s="81"/>
      <c r="IS74" s="81"/>
      <c r="IT74" s="81"/>
      <c r="IU74" s="81"/>
      <c r="IV74" s="81"/>
    </row>
    <row r="75" spans="1:256" ht="30" customHeight="1" x14ac:dyDescent="0.2">
      <c r="A75" s="8" t="s">
        <v>139</v>
      </c>
      <c r="B75" s="25" t="s">
        <v>140</v>
      </c>
      <c r="C75" s="30">
        <v>800</v>
      </c>
      <c r="D75" s="30">
        <v>500</v>
      </c>
    </row>
    <row r="76" spans="1:256" ht="29.45" customHeight="1" x14ac:dyDescent="0.2">
      <c r="A76" s="8" t="s">
        <v>141</v>
      </c>
      <c r="B76" s="37" t="s">
        <v>142</v>
      </c>
      <c r="C76" s="21">
        <f>SUM(C77)</f>
        <v>950</v>
      </c>
      <c r="D76" s="21">
        <f>SUM(D77)</f>
        <v>900</v>
      </c>
    </row>
    <row r="77" spans="1:256" ht="45" x14ac:dyDescent="0.2">
      <c r="A77" s="8" t="s">
        <v>143</v>
      </c>
      <c r="B77" s="37" t="s">
        <v>144</v>
      </c>
      <c r="C77" s="29">
        <f>SUM(C78)</f>
        <v>950</v>
      </c>
      <c r="D77" s="29">
        <f>SUM(D78)</f>
        <v>900</v>
      </c>
    </row>
    <row r="78" spans="1:256" s="81" customFormat="1" ht="66.75" customHeight="1" x14ac:dyDescent="0.2">
      <c r="A78" s="8" t="s">
        <v>145</v>
      </c>
      <c r="B78" s="38" t="s">
        <v>146</v>
      </c>
      <c r="C78" s="30">
        <v>950</v>
      </c>
      <c r="D78" s="30">
        <v>900</v>
      </c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6"/>
      <c r="FF78" s="76"/>
      <c r="FG78" s="76"/>
      <c r="FH78" s="76"/>
      <c r="FI78" s="76"/>
      <c r="FJ78" s="76"/>
      <c r="FK78" s="76"/>
      <c r="FL78" s="76"/>
      <c r="FM78" s="76"/>
      <c r="FN78" s="76"/>
      <c r="FO78" s="76"/>
      <c r="FP78" s="76"/>
      <c r="FQ78" s="76"/>
      <c r="FR78" s="76"/>
      <c r="FS78" s="76"/>
      <c r="FT78" s="76"/>
      <c r="FU78" s="76"/>
      <c r="FV78" s="76"/>
      <c r="FW78" s="76"/>
      <c r="FX78" s="76"/>
      <c r="FY78" s="76"/>
      <c r="FZ78" s="76"/>
      <c r="GA78" s="76"/>
      <c r="GB78" s="76"/>
      <c r="GC78" s="76"/>
      <c r="GD78" s="76"/>
      <c r="GE78" s="76"/>
      <c r="GF78" s="76"/>
      <c r="GG78" s="76"/>
      <c r="GH78" s="76"/>
      <c r="GI78" s="76"/>
      <c r="GJ78" s="76"/>
      <c r="GK78" s="76"/>
      <c r="GL78" s="76"/>
      <c r="GM78" s="76"/>
      <c r="GN78" s="76"/>
      <c r="GO78" s="76"/>
      <c r="GP78" s="76"/>
      <c r="GQ78" s="76"/>
      <c r="GR78" s="76"/>
      <c r="GS78" s="76"/>
      <c r="GT78" s="76"/>
      <c r="GU78" s="76"/>
      <c r="GV78" s="76"/>
      <c r="GW78" s="76"/>
      <c r="GX78" s="76"/>
      <c r="GY78" s="76"/>
      <c r="GZ78" s="76"/>
      <c r="HA78" s="76"/>
      <c r="HB78" s="76"/>
      <c r="HC78" s="76"/>
      <c r="HD78" s="76"/>
      <c r="HE78" s="76"/>
      <c r="HF78" s="76"/>
      <c r="HG78" s="76"/>
      <c r="HH78" s="76"/>
      <c r="HI78" s="76"/>
      <c r="HJ78" s="76"/>
      <c r="HK78" s="76"/>
      <c r="HL78" s="76"/>
      <c r="HM78" s="76"/>
      <c r="HN78" s="76"/>
      <c r="HO78" s="76"/>
      <c r="HP78" s="76"/>
      <c r="HQ78" s="76"/>
      <c r="HR78" s="76"/>
      <c r="HS78" s="76"/>
      <c r="HT78" s="76"/>
      <c r="HU78" s="76"/>
      <c r="HV78" s="76"/>
      <c r="HW78" s="76"/>
      <c r="HX78" s="76"/>
      <c r="HY78" s="76"/>
      <c r="HZ78" s="76"/>
      <c r="IA78" s="76"/>
      <c r="IB78" s="76"/>
      <c r="IC78" s="76"/>
      <c r="ID78" s="76"/>
      <c r="IE78" s="76"/>
      <c r="IF78" s="76"/>
      <c r="IG78" s="76"/>
      <c r="IH78" s="76"/>
      <c r="II78" s="76"/>
      <c r="IJ78" s="76"/>
      <c r="IK78" s="76"/>
      <c r="IL78" s="76"/>
      <c r="IM78" s="76"/>
      <c r="IN78" s="76"/>
      <c r="IO78" s="76"/>
      <c r="IP78" s="76"/>
      <c r="IQ78" s="76"/>
      <c r="IR78" s="76"/>
      <c r="IS78" s="76"/>
      <c r="IT78" s="76"/>
      <c r="IU78" s="76"/>
      <c r="IV78" s="76"/>
    </row>
    <row r="79" spans="1:256" ht="21.75" customHeight="1" x14ac:dyDescent="0.2">
      <c r="A79" s="8" t="s">
        <v>147</v>
      </c>
      <c r="B79" s="83" t="s">
        <v>148</v>
      </c>
      <c r="C79" s="17">
        <f>SUM(C80)</f>
        <v>200</v>
      </c>
      <c r="D79" s="17">
        <f>SUM(D80)</f>
        <v>200</v>
      </c>
    </row>
    <row r="80" spans="1:256" s="5" customFormat="1" ht="33" customHeight="1" x14ac:dyDescent="0.2">
      <c r="A80" s="8" t="s">
        <v>149</v>
      </c>
      <c r="B80" s="36" t="s">
        <v>150</v>
      </c>
      <c r="C80" s="29">
        <f>SUM(C81)</f>
        <v>200</v>
      </c>
      <c r="D80" s="29">
        <f>SUM(D81)</f>
        <v>200</v>
      </c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  <c r="DY80" s="76"/>
      <c r="DZ80" s="76"/>
      <c r="EA80" s="76"/>
      <c r="EB80" s="76"/>
      <c r="EC80" s="76"/>
      <c r="ED80" s="76"/>
      <c r="EE80" s="76"/>
      <c r="EF80" s="76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6"/>
      <c r="ES80" s="76"/>
      <c r="ET80" s="76"/>
      <c r="EU80" s="76"/>
      <c r="EV80" s="76"/>
      <c r="EW80" s="76"/>
      <c r="EX80" s="76"/>
      <c r="EY80" s="76"/>
      <c r="EZ80" s="76"/>
      <c r="FA80" s="76"/>
      <c r="FB80" s="76"/>
      <c r="FC80" s="76"/>
      <c r="FD80" s="76"/>
      <c r="FE80" s="76"/>
      <c r="FF80" s="76"/>
      <c r="FG80" s="76"/>
      <c r="FH80" s="76"/>
      <c r="FI80" s="76"/>
      <c r="FJ80" s="76"/>
      <c r="FK80" s="76"/>
      <c r="FL80" s="76"/>
      <c r="FM80" s="76"/>
      <c r="FN80" s="76"/>
      <c r="FO80" s="76"/>
      <c r="FP80" s="76"/>
      <c r="FQ80" s="76"/>
      <c r="FR80" s="76"/>
      <c r="FS80" s="76"/>
      <c r="FT80" s="76"/>
      <c r="FU80" s="76"/>
      <c r="FV80" s="76"/>
      <c r="FW80" s="76"/>
      <c r="FX80" s="76"/>
      <c r="FY80" s="76"/>
      <c r="FZ80" s="76"/>
      <c r="GA80" s="76"/>
      <c r="GB80" s="76"/>
      <c r="GC80" s="76"/>
      <c r="GD80" s="76"/>
      <c r="GE80" s="76"/>
      <c r="GF80" s="76"/>
      <c r="GG80" s="76"/>
      <c r="GH80" s="76"/>
      <c r="GI80" s="76"/>
      <c r="GJ80" s="76"/>
      <c r="GK80" s="76"/>
      <c r="GL80" s="76"/>
      <c r="GM80" s="76"/>
      <c r="GN80" s="76"/>
      <c r="GO80" s="76"/>
      <c r="GP80" s="76"/>
      <c r="GQ80" s="76"/>
      <c r="GR80" s="76"/>
      <c r="GS80" s="76"/>
      <c r="GT80" s="76"/>
      <c r="GU80" s="76"/>
      <c r="GV80" s="76"/>
      <c r="GW80" s="76"/>
      <c r="GX80" s="76"/>
      <c r="GY80" s="76"/>
      <c r="GZ80" s="76"/>
      <c r="HA80" s="76"/>
      <c r="HB80" s="76"/>
      <c r="HC80" s="76"/>
      <c r="HD80" s="76"/>
      <c r="HE80" s="76"/>
      <c r="HF80" s="76"/>
      <c r="HG80" s="76"/>
      <c r="HH80" s="76"/>
      <c r="HI80" s="76"/>
      <c r="HJ80" s="76"/>
      <c r="HK80" s="76"/>
      <c r="HL80" s="76"/>
      <c r="HM80" s="76"/>
      <c r="HN80" s="76"/>
      <c r="HO80" s="76"/>
      <c r="HP80" s="76"/>
      <c r="HQ80" s="76"/>
      <c r="HR80" s="76"/>
      <c r="HS80" s="76"/>
      <c r="HT80" s="76"/>
      <c r="HU80" s="76"/>
      <c r="HV80" s="76"/>
      <c r="HW80" s="76"/>
      <c r="HX80" s="76"/>
      <c r="HY80" s="76"/>
      <c r="HZ80" s="76"/>
      <c r="IA80" s="76"/>
      <c r="IB80" s="76"/>
      <c r="IC80" s="76"/>
      <c r="ID80" s="76"/>
      <c r="IE80" s="76"/>
      <c r="IF80" s="76"/>
      <c r="IG80" s="76"/>
      <c r="IH80" s="76"/>
      <c r="II80" s="76"/>
      <c r="IJ80" s="76"/>
      <c r="IK80" s="76"/>
      <c r="IL80" s="76"/>
      <c r="IM80" s="76"/>
      <c r="IN80" s="76"/>
      <c r="IO80" s="76"/>
      <c r="IP80" s="76"/>
      <c r="IQ80" s="76"/>
      <c r="IR80" s="76"/>
      <c r="IS80" s="76"/>
      <c r="IT80" s="76"/>
      <c r="IU80" s="76"/>
      <c r="IV80" s="76"/>
    </row>
    <row r="81" spans="1:256" ht="53.25" customHeight="1" x14ac:dyDescent="0.2">
      <c r="A81" s="8" t="s">
        <v>151</v>
      </c>
      <c r="B81" s="38" t="s">
        <v>152</v>
      </c>
      <c r="C81" s="30">
        <v>200</v>
      </c>
      <c r="D81" s="30">
        <v>200</v>
      </c>
    </row>
    <row r="82" spans="1:256" ht="30.6" customHeight="1" x14ac:dyDescent="0.2">
      <c r="A82" s="8" t="s">
        <v>153</v>
      </c>
      <c r="B82" s="83" t="s">
        <v>154</v>
      </c>
      <c r="C82" s="17">
        <f>SUM(C83)</f>
        <v>160</v>
      </c>
      <c r="D82" s="17">
        <f>SUM(D83)</f>
        <v>160</v>
      </c>
    </row>
    <row r="83" spans="1:256" s="33" customFormat="1" ht="24.75" customHeight="1" x14ac:dyDescent="0.2">
      <c r="A83" s="8" t="s">
        <v>155</v>
      </c>
      <c r="B83" s="37" t="s">
        <v>156</v>
      </c>
      <c r="C83" s="29">
        <f>SUM(C84)</f>
        <v>160</v>
      </c>
      <c r="D83" s="29">
        <f>SUM(D84)</f>
        <v>160</v>
      </c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  <c r="DU83" s="81"/>
      <c r="DV83" s="81"/>
      <c r="DW83" s="81"/>
      <c r="DX83" s="81"/>
      <c r="DY83" s="81"/>
      <c r="DZ83" s="81"/>
      <c r="EA83" s="81"/>
      <c r="EB83" s="81"/>
      <c r="EC83" s="81"/>
      <c r="ED83" s="81"/>
      <c r="EE83" s="81"/>
      <c r="EF83" s="81"/>
      <c r="EG83" s="81"/>
      <c r="EH83" s="81"/>
      <c r="EI83" s="81"/>
      <c r="EJ83" s="81"/>
      <c r="EK83" s="81"/>
      <c r="EL83" s="81"/>
      <c r="EM83" s="81"/>
      <c r="EN83" s="81"/>
      <c r="EO83" s="81"/>
      <c r="EP83" s="81"/>
      <c r="EQ83" s="81"/>
      <c r="ER83" s="81"/>
      <c r="ES83" s="81"/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  <c r="FF83" s="81"/>
      <c r="FG83" s="81"/>
      <c r="FH83" s="81"/>
      <c r="FI83" s="81"/>
      <c r="FJ83" s="81"/>
      <c r="FK83" s="81"/>
      <c r="FL83" s="81"/>
      <c r="FM83" s="81"/>
      <c r="FN83" s="81"/>
      <c r="FO83" s="81"/>
      <c r="FP83" s="81"/>
      <c r="FQ83" s="81"/>
      <c r="FR83" s="81"/>
      <c r="FS83" s="81"/>
      <c r="FT83" s="81"/>
      <c r="FU83" s="81"/>
      <c r="FV83" s="81"/>
      <c r="FW83" s="81"/>
      <c r="FX83" s="81"/>
      <c r="FY83" s="81"/>
      <c r="FZ83" s="81"/>
      <c r="GA83" s="81"/>
      <c r="GB83" s="81"/>
      <c r="GC83" s="81"/>
      <c r="GD83" s="81"/>
      <c r="GE83" s="81"/>
      <c r="GF83" s="81"/>
      <c r="GG83" s="81"/>
      <c r="GH83" s="81"/>
      <c r="GI83" s="81"/>
      <c r="GJ83" s="81"/>
      <c r="GK83" s="81"/>
      <c r="GL83" s="81"/>
      <c r="GM83" s="81"/>
      <c r="GN83" s="81"/>
      <c r="GO83" s="81"/>
      <c r="GP83" s="81"/>
      <c r="GQ83" s="81"/>
      <c r="GR83" s="81"/>
      <c r="GS83" s="81"/>
      <c r="GT83" s="81"/>
      <c r="GU83" s="81"/>
      <c r="GV83" s="81"/>
      <c r="GW83" s="81"/>
      <c r="GX83" s="81"/>
      <c r="GY83" s="81"/>
      <c r="GZ83" s="81"/>
      <c r="HA83" s="81"/>
      <c r="HB83" s="81"/>
      <c r="HC83" s="81"/>
      <c r="HD83" s="81"/>
      <c r="HE83" s="81"/>
      <c r="HF83" s="81"/>
      <c r="HG83" s="81"/>
      <c r="HH83" s="81"/>
      <c r="HI83" s="81"/>
      <c r="HJ83" s="81"/>
      <c r="HK83" s="81"/>
      <c r="HL83" s="81"/>
      <c r="HM83" s="81"/>
      <c r="HN83" s="81"/>
      <c r="HO83" s="81"/>
      <c r="HP83" s="81"/>
      <c r="HQ83" s="81"/>
      <c r="HR83" s="81"/>
      <c r="HS83" s="81"/>
      <c r="HT83" s="81"/>
      <c r="HU83" s="81"/>
      <c r="HV83" s="81"/>
      <c r="HW83" s="81"/>
      <c r="HX83" s="81"/>
      <c r="HY83" s="81"/>
      <c r="HZ83" s="81"/>
      <c r="IA83" s="81"/>
      <c r="IB83" s="81"/>
      <c r="IC83" s="81"/>
      <c r="ID83" s="81"/>
      <c r="IE83" s="81"/>
      <c r="IF83" s="81"/>
      <c r="IG83" s="81"/>
      <c r="IH83" s="81"/>
      <c r="II83" s="81"/>
      <c r="IJ83" s="81"/>
      <c r="IK83" s="81"/>
      <c r="IL83" s="81"/>
      <c r="IM83" s="81"/>
      <c r="IN83" s="81"/>
      <c r="IO83" s="81"/>
      <c r="IP83" s="81"/>
      <c r="IQ83" s="81"/>
      <c r="IR83" s="81"/>
      <c r="IS83" s="81"/>
      <c r="IT83" s="81"/>
      <c r="IU83" s="81"/>
      <c r="IV83" s="81"/>
    </row>
    <row r="84" spans="1:256" ht="33" customHeight="1" x14ac:dyDescent="0.2">
      <c r="A84" s="8" t="s">
        <v>157</v>
      </c>
      <c r="B84" s="38" t="s">
        <v>158</v>
      </c>
      <c r="C84" s="30">
        <v>160</v>
      </c>
      <c r="D84" s="30">
        <v>160</v>
      </c>
    </row>
    <row r="85" spans="1:256" ht="43.15" customHeight="1" x14ac:dyDescent="0.2">
      <c r="A85" s="88"/>
      <c r="B85" s="89"/>
      <c r="C85" s="90"/>
      <c r="D85" s="90"/>
    </row>
    <row r="86" spans="1:256" ht="18" customHeight="1" x14ac:dyDescent="0.25">
      <c r="A86" s="6"/>
      <c r="B86" s="5"/>
      <c r="C86" s="41"/>
      <c r="D86" s="41"/>
      <c r="E86" s="86"/>
      <c r="F86" s="86"/>
    </row>
    <row r="87" spans="1:256" s="81" customFormat="1" ht="18.600000000000001" customHeight="1" x14ac:dyDescent="0.25">
      <c r="A87" s="6"/>
      <c r="B87" s="5"/>
      <c r="C87" s="41"/>
      <c r="D87" s="5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/>
      <c r="EH87" s="76"/>
      <c r="EI87" s="76"/>
      <c r="EJ87" s="76"/>
      <c r="EK87" s="76"/>
      <c r="EL87" s="76"/>
      <c r="EM87" s="76"/>
      <c r="EN87" s="76"/>
      <c r="EO87" s="76"/>
      <c r="EP87" s="76"/>
      <c r="EQ87" s="76"/>
      <c r="ER87" s="76"/>
      <c r="ES87" s="76"/>
      <c r="ET87" s="76"/>
      <c r="EU87" s="76"/>
      <c r="EV87" s="76"/>
      <c r="EW87" s="76"/>
      <c r="EX87" s="76"/>
      <c r="EY87" s="76"/>
      <c r="EZ87" s="76"/>
      <c r="FA87" s="76"/>
      <c r="FB87" s="76"/>
      <c r="FC87" s="76"/>
      <c r="FD87" s="76"/>
      <c r="FE87" s="76"/>
      <c r="FF87" s="76"/>
      <c r="FG87" s="76"/>
      <c r="FH87" s="76"/>
      <c r="FI87" s="76"/>
      <c r="FJ87" s="76"/>
      <c r="FK87" s="76"/>
      <c r="FL87" s="76"/>
      <c r="FM87" s="76"/>
      <c r="FN87" s="76"/>
      <c r="FO87" s="76"/>
      <c r="FP87" s="76"/>
      <c r="FQ87" s="76"/>
      <c r="FR87" s="76"/>
      <c r="FS87" s="76"/>
      <c r="FT87" s="76"/>
      <c r="FU87" s="76"/>
      <c r="FV87" s="76"/>
      <c r="FW87" s="76"/>
      <c r="FX87" s="76"/>
      <c r="FY87" s="76"/>
      <c r="FZ87" s="76"/>
      <c r="GA87" s="76"/>
      <c r="GB87" s="76"/>
      <c r="GC87" s="76"/>
      <c r="GD87" s="76"/>
      <c r="GE87" s="76"/>
      <c r="GF87" s="76"/>
      <c r="GG87" s="76"/>
      <c r="GH87" s="76"/>
      <c r="GI87" s="76"/>
      <c r="GJ87" s="76"/>
      <c r="GK87" s="76"/>
      <c r="GL87" s="76"/>
      <c r="GM87" s="76"/>
      <c r="GN87" s="76"/>
      <c r="GO87" s="76"/>
      <c r="GP87" s="76"/>
      <c r="GQ87" s="76"/>
      <c r="GR87" s="76"/>
      <c r="GS87" s="76"/>
      <c r="GT87" s="76"/>
      <c r="GU87" s="76"/>
      <c r="GV87" s="76"/>
      <c r="GW87" s="76"/>
      <c r="GX87" s="76"/>
      <c r="GY87" s="76"/>
      <c r="GZ87" s="76"/>
      <c r="HA87" s="76"/>
      <c r="HB87" s="76"/>
      <c r="HC87" s="76"/>
      <c r="HD87" s="76"/>
      <c r="HE87" s="76"/>
      <c r="HF87" s="76"/>
      <c r="HG87" s="76"/>
      <c r="HH87" s="76"/>
      <c r="HI87" s="76"/>
      <c r="HJ87" s="76"/>
      <c r="HK87" s="76"/>
      <c r="HL87" s="76"/>
      <c r="HM87" s="76"/>
      <c r="HN87" s="76"/>
      <c r="HO87" s="76"/>
      <c r="HP87" s="76"/>
      <c r="HQ87" s="76"/>
      <c r="HR87" s="76"/>
      <c r="HS87" s="76"/>
      <c r="HT87" s="76"/>
      <c r="HU87" s="76"/>
      <c r="HV87" s="76"/>
      <c r="HW87" s="76"/>
      <c r="HX87" s="76"/>
      <c r="HY87" s="76"/>
      <c r="HZ87" s="76"/>
      <c r="IA87" s="76"/>
      <c r="IB87" s="76"/>
      <c r="IC87" s="76"/>
      <c r="ID87" s="76"/>
      <c r="IE87" s="76"/>
      <c r="IF87" s="76"/>
      <c r="IG87" s="76"/>
      <c r="IH87" s="76"/>
      <c r="II87" s="76"/>
      <c r="IJ87" s="76"/>
      <c r="IK87" s="76"/>
      <c r="IL87" s="76"/>
      <c r="IM87" s="76"/>
      <c r="IN87" s="76"/>
      <c r="IO87" s="76"/>
      <c r="IP87" s="76"/>
      <c r="IQ87" s="76"/>
      <c r="IR87" s="76"/>
      <c r="IS87" s="76"/>
      <c r="IT87" s="76"/>
      <c r="IU87" s="76"/>
      <c r="IV87" s="76"/>
    </row>
    <row r="88" spans="1:256" ht="27" customHeight="1" x14ac:dyDescent="0.25">
      <c r="A88" s="6"/>
      <c r="B88" s="5"/>
      <c r="C88" s="41"/>
      <c r="D88" s="5"/>
    </row>
    <row r="89" spans="1:256" ht="26.45" customHeight="1" x14ac:dyDescent="0.25">
      <c r="A89" s="6"/>
      <c r="B89" s="5"/>
      <c r="C89" s="39"/>
      <c r="D89" s="5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4"/>
      <c r="DM89" s="84"/>
      <c r="DN89" s="84"/>
      <c r="DO89" s="84"/>
      <c r="DP89" s="84"/>
      <c r="DQ89" s="84"/>
      <c r="DR89" s="84"/>
      <c r="DS89" s="84"/>
      <c r="DT89" s="84"/>
      <c r="DU89" s="84"/>
      <c r="DV89" s="84"/>
      <c r="DW89" s="84"/>
      <c r="DX89" s="84"/>
      <c r="DY89" s="84"/>
      <c r="DZ89" s="84"/>
      <c r="EA89" s="84"/>
      <c r="EB89" s="84"/>
      <c r="EC89" s="84"/>
      <c r="ED89" s="84"/>
      <c r="EE89" s="84"/>
      <c r="EF89" s="84"/>
      <c r="EG89" s="84"/>
      <c r="EH89" s="84"/>
      <c r="EI89" s="84"/>
      <c r="EJ89" s="84"/>
      <c r="EK89" s="84"/>
      <c r="EL89" s="84"/>
      <c r="EM89" s="84"/>
      <c r="EN89" s="84"/>
      <c r="EO89" s="84"/>
      <c r="EP89" s="84"/>
      <c r="EQ89" s="84"/>
      <c r="ER89" s="84"/>
      <c r="ES89" s="84"/>
      <c r="ET89" s="84"/>
      <c r="EU89" s="84"/>
      <c r="EV89" s="84"/>
      <c r="EW89" s="84"/>
      <c r="EX89" s="84"/>
      <c r="EY89" s="84"/>
      <c r="EZ89" s="84"/>
      <c r="FA89" s="84"/>
      <c r="FB89" s="84"/>
      <c r="FC89" s="84"/>
      <c r="FD89" s="84"/>
      <c r="FE89" s="84"/>
      <c r="FF89" s="84"/>
      <c r="FG89" s="84"/>
      <c r="FH89" s="84"/>
      <c r="FI89" s="84"/>
      <c r="FJ89" s="84"/>
      <c r="FK89" s="84"/>
      <c r="FL89" s="84"/>
      <c r="FM89" s="84"/>
      <c r="FN89" s="84"/>
      <c r="FO89" s="84"/>
      <c r="FP89" s="84"/>
      <c r="FQ89" s="84"/>
      <c r="FR89" s="84"/>
      <c r="FS89" s="84"/>
      <c r="FT89" s="84"/>
      <c r="FU89" s="84"/>
      <c r="FV89" s="84"/>
      <c r="FW89" s="84"/>
      <c r="FX89" s="84"/>
      <c r="FY89" s="84"/>
      <c r="FZ89" s="84"/>
      <c r="GA89" s="84"/>
      <c r="GB89" s="84"/>
      <c r="GC89" s="84"/>
      <c r="GD89" s="84"/>
      <c r="GE89" s="84"/>
      <c r="GF89" s="84"/>
      <c r="GG89" s="84"/>
      <c r="GH89" s="84"/>
      <c r="GI89" s="84"/>
      <c r="GJ89" s="84"/>
      <c r="GK89" s="84"/>
      <c r="GL89" s="84"/>
      <c r="GM89" s="84"/>
      <c r="GN89" s="84"/>
      <c r="GO89" s="84"/>
      <c r="GP89" s="84"/>
      <c r="GQ89" s="84"/>
      <c r="GR89" s="84"/>
      <c r="GS89" s="84"/>
      <c r="GT89" s="84"/>
      <c r="GU89" s="84"/>
      <c r="GV89" s="84"/>
      <c r="GW89" s="84"/>
      <c r="GX89" s="84"/>
      <c r="GY89" s="84"/>
      <c r="GZ89" s="84"/>
      <c r="HA89" s="84"/>
      <c r="HB89" s="84"/>
      <c r="HC89" s="84"/>
      <c r="HD89" s="84"/>
      <c r="HE89" s="84"/>
      <c r="HF89" s="84"/>
      <c r="HG89" s="84"/>
      <c r="HH89" s="84"/>
      <c r="HI89" s="84"/>
      <c r="HJ89" s="84"/>
      <c r="HK89" s="84"/>
      <c r="HL89" s="84"/>
      <c r="HM89" s="84"/>
      <c r="HN89" s="84"/>
      <c r="HO89" s="84"/>
      <c r="HP89" s="84"/>
      <c r="HQ89" s="84"/>
      <c r="HR89" s="84"/>
      <c r="HS89" s="84"/>
      <c r="HT89" s="84"/>
      <c r="HU89" s="84"/>
      <c r="HV89" s="84"/>
      <c r="HW89" s="84"/>
      <c r="HX89" s="84"/>
      <c r="HY89" s="84"/>
      <c r="HZ89" s="84"/>
      <c r="IA89" s="84"/>
      <c r="IB89" s="84"/>
      <c r="IC89" s="84"/>
      <c r="ID89" s="84"/>
      <c r="IE89" s="84"/>
      <c r="IF89" s="84"/>
      <c r="IG89" s="84"/>
      <c r="IH89" s="84"/>
      <c r="II89" s="84"/>
      <c r="IJ89" s="84"/>
      <c r="IK89" s="84"/>
      <c r="IL89" s="84"/>
      <c r="IM89" s="84"/>
      <c r="IN89" s="84"/>
      <c r="IO89" s="84"/>
      <c r="IP89" s="84"/>
      <c r="IQ89" s="84"/>
      <c r="IR89" s="84"/>
      <c r="IS89" s="84"/>
      <c r="IT89" s="84"/>
      <c r="IU89" s="84"/>
      <c r="IV89" s="84"/>
    </row>
    <row r="90" spans="1:256" ht="19.899999999999999" customHeight="1" x14ac:dyDescent="0.25">
      <c r="A90" s="6"/>
      <c r="B90" s="5"/>
      <c r="C90" s="39"/>
      <c r="D90" s="5"/>
    </row>
    <row r="91" spans="1:256" ht="22.9" customHeight="1" x14ac:dyDescent="0.25">
      <c r="A91" s="6"/>
      <c r="B91" s="5"/>
      <c r="C91" s="39"/>
      <c r="D91" s="5"/>
    </row>
    <row r="92" spans="1:256" ht="27" customHeight="1" x14ac:dyDescent="0.25">
      <c r="A92" s="6"/>
      <c r="B92" s="5"/>
      <c r="C92" s="39"/>
      <c r="D92" s="5"/>
    </row>
    <row r="93" spans="1:256" s="84" customFormat="1" ht="46.15" customHeight="1" x14ac:dyDescent="0.25">
      <c r="A93" s="6"/>
      <c r="B93" s="5"/>
      <c r="C93" s="39"/>
      <c r="D93" s="5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1"/>
      <c r="DE93" s="81"/>
      <c r="DF93" s="81"/>
      <c r="DG93" s="81"/>
      <c r="DH93" s="81"/>
      <c r="DI93" s="81"/>
      <c r="DJ93" s="81"/>
      <c r="DK93" s="81"/>
      <c r="DL93" s="81"/>
      <c r="DM93" s="81"/>
      <c r="DN93" s="81"/>
      <c r="DO93" s="81"/>
      <c r="DP93" s="81"/>
      <c r="DQ93" s="81"/>
      <c r="DR93" s="81"/>
      <c r="DS93" s="81"/>
      <c r="DT93" s="81"/>
      <c r="DU93" s="81"/>
      <c r="DV93" s="81"/>
      <c r="DW93" s="81"/>
      <c r="DX93" s="81"/>
      <c r="DY93" s="81"/>
      <c r="DZ93" s="81"/>
      <c r="EA93" s="81"/>
      <c r="EB93" s="81"/>
      <c r="EC93" s="81"/>
      <c r="ED93" s="81"/>
      <c r="EE93" s="81"/>
      <c r="EF93" s="81"/>
      <c r="EG93" s="81"/>
      <c r="EH93" s="81"/>
      <c r="EI93" s="81"/>
      <c r="EJ93" s="81"/>
      <c r="EK93" s="81"/>
      <c r="EL93" s="81"/>
      <c r="EM93" s="81"/>
      <c r="EN93" s="81"/>
      <c r="EO93" s="81"/>
      <c r="EP93" s="81"/>
      <c r="EQ93" s="81"/>
      <c r="ER93" s="81"/>
      <c r="ES93" s="81"/>
      <c r="ET93" s="81"/>
      <c r="EU93" s="81"/>
      <c r="EV93" s="81"/>
      <c r="EW93" s="81"/>
      <c r="EX93" s="81"/>
      <c r="EY93" s="81"/>
      <c r="EZ93" s="81"/>
      <c r="FA93" s="81"/>
      <c r="FB93" s="81"/>
      <c r="FC93" s="81"/>
      <c r="FD93" s="81"/>
      <c r="FE93" s="81"/>
      <c r="FF93" s="81"/>
      <c r="FG93" s="81"/>
      <c r="FH93" s="81"/>
      <c r="FI93" s="81"/>
      <c r="FJ93" s="81"/>
      <c r="FK93" s="81"/>
      <c r="FL93" s="81"/>
      <c r="FM93" s="81"/>
      <c r="FN93" s="81"/>
      <c r="FO93" s="81"/>
      <c r="FP93" s="81"/>
      <c r="FQ93" s="81"/>
      <c r="FR93" s="81"/>
      <c r="FS93" s="81"/>
      <c r="FT93" s="81"/>
      <c r="FU93" s="81"/>
      <c r="FV93" s="81"/>
      <c r="FW93" s="81"/>
      <c r="FX93" s="81"/>
      <c r="FY93" s="81"/>
      <c r="FZ93" s="81"/>
      <c r="GA93" s="81"/>
      <c r="GB93" s="81"/>
      <c r="GC93" s="81"/>
      <c r="GD93" s="81"/>
      <c r="GE93" s="81"/>
      <c r="GF93" s="81"/>
      <c r="GG93" s="81"/>
      <c r="GH93" s="81"/>
      <c r="GI93" s="81"/>
      <c r="GJ93" s="81"/>
      <c r="GK93" s="81"/>
      <c r="GL93" s="81"/>
      <c r="GM93" s="81"/>
      <c r="GN93" s="81"/>
      <c r="GO93" s="81"/>
      <c r="GP93" s="81"/>
      <c r="GQ93" s="81"/>
      <c r="GR93" s="81"/>
      <c r="GS93" s="81"/>
      <c r="GT93" s="81"/>
      <c r="GU93" s="81"/>
      <c r="GV93" s="81"/>
      <c r="GW93" s="81"/>
      <c r="GX93" s="81"/>
      <c r="GY93" s="81"/>
      <c r="GZ93" s="81"/>
      <c r="HA93" s="81"/>
      <c r="HB93" s="81"/>
      <c r="HC93" s="81"/>
      <c r="HD93" s="81"/>
      <c r="HE93" s="81"/>
      <c r="HF93" s="81"/>
      <c r="HG93" s="81"/>
      <c r="HH93" s="81"/>
      <c r="HI93" s="81"/>
      <c r="HJ93" s="81"/>
      <c r="HK93" s="81"/>
      <c r="HL93" s="81"/>
      <c r="HM93" s="81"/>
      <c r="HN93" s="81"/>
      <c r="HO93" s="81"/>
      <c r="HP93" s="81"/>
      <c r="HQ93" s="81"/>
      <c r="HR93" s="81"/>
      <c r="HS93" s="81"/>
      <c r="HT93" s="81"/>
      <c r="HU93" s="81"/>
      <c r="HV93" s="81"/>
      <c r="HW93" s="81"/>
      <c r="HX93" s="81"/>
      <c r="HY93" s="81"/>
      <c r="HZ93" s="81"/>
      <c r="IA93" s="81"/>
      <c r="IB93" s="81"/>
      <c r="IC93" s="81"/>
      <c r="ID93" s="81"/>
      <c r="IE93" s="81"/>
      <c r="IF93" s="81"/>
      <c r="IG93" s="81"/>
      <c r="IH93" s="81"/>
      <c r="II93" s="81"/>
      <c r="IJ93" s="81"/>
      <c r="IK93" s="81"/>
      <c r="IL93" s="81"/>
      <c r="IM93" s="81"/>
      <c r="IN93" s="81"/>
      <c r="IO93" s="81"/>
      <c r="IP93" s="81"/>
      <c r="IQ93" s="81"/>
      <c r="IR93" s="81"/>
      <c r="IS93" s="81"/>
      <c r="IT93" s="81"/>
      <c r="IU93" s="81"/>
      <c r="IV93" s="81"/>
    </row>
    <row r="94" spans="1:256" ht="31.15" customHeight="1" x14ac:dyDescent="0.25">
      <c r="A94" s="6"/>
      <c r="B94" s="5"/>
      <c r="C94" s="39"/>
      <c r="D94" s="5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  <c r="CT94" s="81"/>
      <c r="CU94" s="81"/>
      <c r="CV94" s="81"/>
      <c r="CW94" s="81"/>
      <c r="CX94" s="81"/>
      <c r="CY94" s="81"/>
      <c r="CZ94" s="81"/>
      <c r="DA94" s="81"/>
      <c r="DB94" s="81"/>
      <c r="DC94" s="81"/>
      <c r="DD94" s="81"/>
      <c r="DE94" s="81"/>
      <c r="DF94" s="81"/>
      <c r="DG94" s="81"/>
      <c r="DH94" s="81"/>
      <c r="DI94" s="81"/>
      <c r="DJ94" s="81"/>
      <c r="DK94" s="81"/>
      <c r="DL94" s="81"/>
      <c r="DM94" s="81"/>
      <c r="DN94" s="81"/>
      <c r="DO94" s="81"/>
      <c r="DP94" s="81"/>
      <c r="DQ94" s="81"/>
      <c r="DR94" s="81"/>
      <c r="DS94" s="81"/>
      <c r="DT94" s="81"/>
      <c r="DU94" s="81"/>
      <c r="DV94" s="81"/>
      <c r="DW94" s="81"/>
      <c r="DX94" s="81"/>
      <c r="DY94" s="81"/>
      <c r="DZ94" s="81"/>
      <c r="EA94" s="81"/>
      <c r="EB94" s="81"/>
      <c r="EC94" s="81"/>
      <c r="ED94" s="81"/>
      <c r="EE94" s="81"/>
      <c r="EF94" s="81"/>
      <c r="EG94" s="81"/>
      <c r="EH94" s="81"/>
      <c r="EI94" s="81"/>
      <c r="EJ94" s="81"/>
      <c r="EK94" s="81"/>
      <c r="EL94" s="81"/>
      <c r="EM94" s="81"/>
      <c r="EN94" s="81"/>
      <c r="EO94" s="81"/>
      <c r="EP94" s="81"/>
      <c r="EQ94" s="81"/>
      <c r="ER94" s="81"/>
      <c r="ES94" s="81"/>
      <c r="ET94" s="81"/>
      <c r="EU94" s="81"/>
      <c r="EV94" s="81"/>
      <c r="EW94" s="81"/>
      <c r="EX94" s="81"/>
      <c r="EY94" s="81"/>
      <c r="EZ94" s="81"/>
      <c r="FA94" s="81"/>
      <c r="FB94" s="81"/>
      <c r="FC94" s="81"/>
      <c r="FD94" s="81"/>
      <c r="FE94" s="81"/>
      <c r="FF94" s="81"/>
      <c r="FG94" s="81"/>
      <c r="FH94" s="81"/>
      <c r="FI94" s="81"/>
      <c r="FJ94" s="81"/>
      <c r="FK94" s="81"/>
      <c r="FL94" s="81"/>
      <c r="FM94" s="81"/>
      <c r="FN94" s="81"/>
      <c r="FO94" s="81"/>
      <c r="FP94" s="81"/>
      <c r="FQ94" s="81"/>
      <c r="FR94" s="81"/>
      <c r="FS94" s="81"/>
      <c r="FT94" s="81"/>
      <c r="FU94" s="81"/>
      <c r="FV94" s="81"/>
      <c r="FW94" s="81"/>
      <c r="FX94" s="81"/>
      <c r="FY94" s="81"/>
      <c r="FZ94" s="81"/>
      <c r="GA94" s="81"/>
      <c r="GB94" s="81"/>
      <c r="GC94" s="81"/>
      <c r="GD94" s="81"/>
      <c r="GE94" s="81"/>
      <c r="GF94" s="81"/>
      <c r="GG94" s="81"/>
      <c r="GH94" s="81"/>
      <c r="GI94" s="81"/>
      <c r="GJ94" s="81"/>
      <c r="GK94" s="81"/>
      <c r="GL94" s="81"/>
      <c r="GM94" s="81"/>
      <c r="GN94" s="81"/>
      <c r="GO94" s="81"/>
      <c r="GP94" s="81"/>
      <c r="GQ94" s="81"/>
      <c r="GR94" s="81"/>
      <c r="GS94" s="81"/>
      <c r="GT94" s="81"/>
      <c r="GU94" s="81"/>
      <c r="GV94" s="81"/>
      <c r="GW94" s="81"/>
      <c r="GX94" s="81"/>
      <c r="GY94" s="81"/>
      <c r="GZ94" s="81"/>
      <c r="HA94" s="81"/>
      <c r="HB94" s="81"/>
      <c r="HC94" s="81"/>
      <c r="HD94" s="81"/>
      <c r="HE94" s="81"/>
      <c r="HF94" s="81"/>
      <c r="HG94" s="81"/>
      <c r="HH94" s="81"/>
      <c r="HI94" s="81"/>
      <c r="HJ94" s="81"/>
      <c r="HK94" s="81"/>
      <c r="HL94" s="81"/>
      <c r="HM94" s="81"/>
      <c r="HN94" s="81"/>
      <c r="HO94" s="81"/>
      <c r="HP94" s="81"/>
      <c r="HQ94" s="81"/>
      <c r="HR94" s="81"/>
      <c r="HS94" s="81"/>
      <c r="HT94" s="81"/>
      <c r="HU94" s="81"/>
      <c r="HV94" s="81"/>
      <c r="HW94" s="81"/>
      <c r="HX94" s="81"/>
      <c r="HY94" s="81"/>
      <c r="HZ94" s="81"/>
      <c r="IA94" s="81"/>
      <c r="IB94" s="81"/>
      <c r="IC94" s="81"/>
      <c r="ID94" s="81"/>
      <c r="IE94" s="81"/>
      <c r="IF94" s="81"/>
      <c r="IG94" s="81"/>
      <c r="IH94" s="81"/>
      <c r="II94" s="81"/>
      <c r="IJ94" s="81"/>
      <c r="IK94" s="81"/>
      <c r="IL94" s="81"/>
      <c r="IM94" s="81"/>
      <c r="IN94" s="81"/>
      <c r="IO94" s="81"/>
      <c r="IP94" s="81"/>
      <c r="IQ94" s="81"/>
      <c r="IR94" s="81"/>
      <c r="IS94" s="81"/>
      <c r="IT94" s="81"/>
      <c r="IU94" s="81"/>
      <c r="IV94" s="81"/>
    </row>
    <row r="95" spans="1:256" ht="31.15" customHeight="1" x14ac:dyDescent="0.25">
      <c r="A95" s="6"/>
      <c r="B95" s="5"/>
      <c r="C95" s="39"/>
      <c r="D95" s="5"/>
    </row>
    <row r="96" spans="1:256" ht="46.15" customHeight="1" x14ac:dyDescent="0.25">
      <c r="A96" s="6"/>
      <c r="B96" s="5"/>
      <c r="C96" s="39"/>
      <c r="D96" s="5"/>
    </row>
    <row r="97" spans="1:256" s="81" customFormat="1" x14ac:dyDescent="0.25">
      <c r="A97" s="6"/>
      <c r="B97" s="5"/>
      <c r="C97" s="39"/>
      <c r="D97" s="5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  <c r="DT97" s="76"/>
      <c r="DU97" s="76"/>
      <c r="DV97" s="76"/>
      <c r="DW97" s="76"/>
      <c r="DX97" s="76"/>
      <c r="DY97" s="76"/>
      <c r="DZ97" s="76"/>
      <c r="EA97" s="76"/>
      <c r="EB97" s="76"/>
      <c r="EC97" s="76"/>
      <c r="ED97" s="76"/>
      <c r="EE97" s="76"/>
      <c r="EF97" s="76"/>
      <c r="EG97" s="76"/>
      <c r="EH97" s="76"/>
      <c r="EI97" s="76"/>
      <c r="EJ97" s="76"/>
      <c r="EK97" s="76"/>
      <c r="EL97" s="76"/>
      <c r="EM97" s="76"/>
      <c r="EN97" s="76"/>
      <c r="EO97" s="76"/>
      <c r="EP97" s="76"/>
      <c r="EQ97" s="76"/>
      <c r="ER97" s="76"/>
      <c r="ES97" s="76"/>
      <c r="ET97" s="76"/>
      <c r="EU97" s="76"/>
      <c r="EV97" s="76"/>
      <c r="EW97" s="76"/>
      <c r="EX97" s="76"/>
      <c r="EY97" s="76"/>
      <c r="EZ97" s="76"/>
      <c r="FA97" s="76"/>
      <c r="FB97" s="76"/>
      <c r="FC97" s="76"/>
      <c r="FD97" s="76"/>
      <c r="FE97" s="76"/>
      <c r="FF97" s="76"/>
      <c r="FG97" s="76"/>
      <c r="FH97" s="76"/>
      <c r="FI97" s="76"/>
      <c r="FJ97" s="76"/>
      <c r="FK97" s="76"/>
      <c r="FL97" s="76"/>
      <c r="FM97" s="76"/>
      <c r="FN97" s="76"/>
      <c r="FO97" s="76"/>
      <c r="FP97" s="76"/>
      <c r="FQ97" s="76"/>
      <c r="FR97" s="76"/>
      <c r="FS97" s="76"/>
      <c r="FT97" s="76"/>
      <c r="FU97" s="76"/>
      <c r="FV97" s="76"/>
      <c r="FW97" s="76"/>
      <c r="FX97" s="76"/>
      <c r="FY97" s="76"/>
      <c r="FZ97" s="76"/>
      <c r="GA97" s="76"/>
      <c r="GB97" s="76"/>
      <c r="GC97" s="76"/>
      <c r="GD97" s="76"/>
      <c r="GE97" s="76"/>
      <c r="GF97" s="76"/>
      <c r="GG97" s="76"/>
      <c r="GH97" s="76"/>
      <c r="GI97" s="76"/>
      <c r="GJ97" s="76"/>
      <c r="GK97" s="76"/>
      <c r="GL97" s="76"/>
      <c r="GM97" s="76"/>
      <c r="GN97" s="76"/>
      <c r="GO97" s="76"/>
      <c r="GP97" s="76"/>
      <c r="GQ97" s="76"/>
      <c r="GR97" s="76"/>
      <c r="GS97" s="76"/>
      <c r="GT97" s="76"/>
      <c r="GU97" s="76"/>
      <c r="GV97" s="76"/>
      <c r="GW97" s="76"/>
      <c r="GX97" s="76"/>
      <c r="GY97" s="76"/>
      <c r="GZ97" s="76"/>
      <c r="HA97" s="76"/>
      <c r="HB97" s="76"/>
      <c r="HC97" s="76"/>
      <c r="HD97" s="76"/>
      <c r="HE97" s="76"/>
      <c r="HF97" s="76"/>
      <c r="HG97" s="76"/>
      <c r="HH97" s="76"/>
      <c r="HI97" s="76"/>
      <c r="HJ97" s="76"/>
      <c r="HK97" s="76"/>
      <c r="HL97" s="76"/>
      <c r="HM97" s="76"/>
      <c r="HN97" s="76"/>
      <c r="HO97" s="76"/>
      <c r="HP97" s="76"/>
      <c r="HQ97" s="76"/>
      <c r="HR97" s="76"/>
      <c r="HS97" s="76"/>
      <c r="HT97" s="76"/>
      <c r="HU97" s="76"/>
      <c r="HV97" s="76"/>
      <c r="HW97" s="76"/>
      <c r="HX97" s="76"/>
      <c r="HY97" s="76"/>
      <c r="HZ97" s="76"/>
      <c r="IA97" s="76"/>
      <c r="IB97" s="76"/>
      <c r="IC97" s="76"/>
      <c r="ID97" s="76"/>
      <c r="IE97" s="76"/>
      <c r="IF97" s="76"/>
      <c r="IG97" s="76"/>
      <c r="IH97" s="76"/>
      <c r="II97" s="76"/>
      <c r="IJ97" s="76"/>
      <c r="IK97" s="76"/>
      <c r="IL97" s="76"/>
      <c r="IM97" s="76"/>
      <c r="IN97" s="76"/>
      <c r="IO97" s="76"/>
      <c r="IP97" s="76"/>
      <c r="IQ97" s="76"/>
      <c r="IR97" s="76"/>
      <c r="IS97" s="76"/>
      <c r="IT97" s="76"/>
      <c r="IU97" s="76"/>
      <c r="IV97" s="76"/>
    </row>
    <row r="98" spans="1:256" s="81" customFormat="1" x14ac:dyDescent="0.25">
      <c r="A98" s="6"/>
      <c r="B98" s="5"/>
      <c r="C98" s="39"/>
      <c r="D98" s="5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/>
      <c r="DR98" s="76"/>
      <c r="DS98" s="76"/>
      <c r="DT98" s="76"/>
      <c r="DU98" s="76"/>
      <c r="DV98" s="76"/>
      <c r="DW98" s="76"/>
      <c r="DX98" s="76"/>
      <c r="DY98" s="76"/>
      <c r="DZ98" s="76"/>
      <c r="EA98" s="76"/>
      <c r="EB98" s="76"/>
      <c r="EC98" s="76"/>
      <c r="ED98" s="76"/>
      <c r="EE98" s="76"/>
      <c r="EF98" s="76"/>
      <c r="EG98" s="76"/>
      <c r="EH98" s="76"/>
      <c r="EI98" s="76"/>
      <c r="EJ98" s="76"/>
      <c r="EK98" s="76"/>
      <c r="EL98" s="76"/>
      <c r="EM98" s="76"/>
      <c r="EN98" s="76"/>
      <c r="EO98" s="76"/>
      <c r="EP98" s="76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  <c r="FF98" s="76"/>
      <c r="FG98" s="76"/>
      <c r="FH98" s="76"/>
      <c r="FI98" s="76"/>
      <c r="FJ98" s="76"/>
      <c r="FK98" s="76"/>
      <c r="FL98" s="76"/>
      <c r="FM98" s="76"/>
      <c r="FN98" s="76"/>
      <c r="FO98" s="76"/>
      <c r="FP98" s="76"/>
      <c r="FQ98" s="76"/>
      <c r="FR98" s="76"/>
      <c r="FS98" s="76"/>
      <c r="FT98" s="76"/>
      <c r="FU98" s="76"/>
      <c r="FV98" s="76"/>
      <c r="FW98" s="76"/>
      <c r="FX98" s="76"/>
      <c r="FY98" s="76"/>
      <c r="FZ98" s="76"/>
      <c r="GA98" s="76"/>
      <c r="GB98" s="76"/>
      <c r="GC98" s="76"/>
      <c r="GD98" s="76"/>
      <c r="GE98" s="76"/>
      <c r="GF98" s="76"/>
      <c r="GG98" s="76"/>
      <c r="GH98" s="76"/>
      <c r="GI98" s="76"/>
      <c r="GJ98" s="76"/>
      <c r="GK98" s="76"/>
      <c r="GL98" s="76"/>
      <c r="GM98" s="76"/>
      <c r="GN98" s="76"/>
      <c r="GO98" s="76"/>
      <c r="GP98" s="76"/>
      <c r="GQ98" s="76"/>
      <c r="GR98" s="76"/>
      <c r="GS98" s="76"/>
      <c r="GT98" s="76"/>
      <c r="GU98" s="76"/>
      <c r="GV98" s="76"/>
      <c r="GW98" s="76"/>
      <c r="GX98" s="76"/>
      <c r="GY98" s="76"/>
      <c r="GZ98" s="76"/>
      <c r="HA98" s="76"/>
      <c r="HB98" s="76"/>
      <c r="HC98" s="76"/>
      <c r="HD98" s="76"/>
      <c r="HE98" s="76"/>
      <c r="HF98" s="76"/>
      <c r="HG98" s="76"/>
      <c r="HH98" s="76"/>
      <c r="HI98" s="76"/>
      <c r="HJ98" s="76"/>
      <c r="HK98" s="76"/>
      <c r="HL98" s="76"/>
      <c r="HM98" s="76"/>
      <c r="HN98" s="76"/>
      <c r="HO98" s="76"/>
      <c r="HP98" s="76"/>
      <c r="HQ98" s="76"/>
      <c r="HR98" s="76"/>
      <c r="HS98" s="76"/>
      <c r="HT98" s="76"/>
      <c r="HU98" s="76"/>
      <c r="HV98" s="76"/>
      <c r="HW98" s="76"/>
      <c r="HX98" s="76"/>
      <c r="HY98" s="76"/>
      <c r="HZ98" s="76"/>
      <c r="IA98" s="76"/>
      <c r="IB98" s="76"/>
      <c r="IC98" s="76"/>
      <c r="ID98" s="76"/>
      <c r="IE98" s="76"/>
      <c r="IF98" s="76"/>
      <c r="IG98" s="76"/>
      <c r="IH98" s="76"/>
      <c r="II98" s="76"/>
      <c r="IJ98" s="76"/>
      <c r="IK98" s="76"/>
      <c r="IL98" s="76"/>
      <c r="IM98" s="76"/>
      <c r="IN98" s="76"/>
      <c r="IO98" s="76"/>
      <c r="IP98" s="76"/>
      <c r="IQ98" s="76"/>
      <c r="IR98" s="76"/>
      <c r="IS98" s="76"/>
      <c r="IT98" s="76"/>
      <c r="IU98" s="76"/>
      <c r="IV98" s="76"/>
    </row>
    <row r="99" spans="1:256" ht="28.9" customHeight="1" x14ac:dyDescent="0.25">
      <c r="A99" s="6"/>
      <c r="B99" s="5"/>
      <c r="C99" s="39"/>
      <c r="D99" s="5"/>
    </row>
    <row r="100" spans="1:256" ht="18" customHeight="1" x14ac:dyDescent="0.25">
      <c r="A100" s="6"/>
      <c r="B100" s="5"/>
      <c r="C100" s="39"/>
      <c r="D100" s="5"/>
    </row>
    <row r="101" spans="1:256" x14ac:dyDescent="0.25">
      <c r="A101" s="6"/>
      <c r="B101" s="5"/>
      <c r="C101" s="39"/>
      <c r="D101" s="5"/>
    </row>
    <row r="102" spans="1:256" x14ac:dyDescent="0.25">
      <c r="A102" s="6"/>
      <c r="B102" s="5"/>
      <c r="C102" s="39"/>
      <c r="D102" s="5"/>
    </row>
    <row r="103" spans="1:256" x14ac:dyDescent="0.25">
      <c r="A103" s="6"/>
      <c r="B103" s="5"/>
      <c r="C103" s="39"/>
      <c r="D103" s="5"/>
    </row>
    <row r="104" spans="1:256" x14ac:dyDescent="0.25">
      <c r="A104" s="6"/>
      <c r="B104" s="5"/>
      <c r="C104" s="39"/>
      <c r="D104" s="5"/>
    </row>
    <row r="105" spans="1:256" x14ac:dyDescent="0.25">
      <c r="A105" s="6"/>
      <c r="B105" s="5"/>
      <c r="C105" s="39"/>
      <c r="D105" s="5"/>
    </row>
    <row r="106" spans="1:256" x14ac:dyDescent="0.25">
      <c r="A106" s="6"/>
      <c r="B106" s="5"/>
      <c r="C106" s="39"/>
      <c r="D106" s="5"/>
    </row>
    <row r="107" spans="1:256" x14ac:dyDescent="0.25">
      <c r="A107" s="6"/>
      <c r="B107" s="5"/>
      <c r="C107" s="39"/>
      <c r="D107" s="5"/>
    </row>
    <row r="108" spans="1:256" x14ac:dyDescent="0.25">
      <c r="A108" s="6"/>
      <c r="B108" s="5"/>
      <c r="C108" s="39"/>
      <c r="D108" s="5"/>
    </row>
    <row r="109" spans="1:256" x14ac:dyDescent="0.25">
      <c r="A109" s="6"/>
      <c r="B109" s="5"/>
      <c r="C109" s="39"/>
      <c r="D109" s="5"/>
    </row>
    <row r="110" spans="1:256" x14ac:dyDescent="0.25">
      <c r="A110" s="6"/>
      <c r="B110" s="5"/>
      <c r="C110" s="39"/>
      <c r="D110" s="5"/>
    </row>
    <row r="111" spans="1:256" x14ac:dyDescent="0.25">
      <c r="A111" s="6"/>
      <c r="B111" s="5"/>
      <c r="C111" s="39"/>
      <c r="D111" s="5"/>
    </row>
    <row r="112" spans="1:256" x14ac:dyDescent="0.25">
      <c r="A112" s="6"/>
      <c r="B112" s="5"/>
      <c r="C112" s="39"/>
      <c r="D112" s="5"/>
    </row>
    <row r="113" spans="1:4" x14ac:dyDescent="0.25">
      <c r="C113" s="92"/>
      <c r="D113" s="92"/>
    </row>
    <row r="114" spans="1:4" x14ac:dyDescent="0.25">
      <c r="C114" s="92"/>
      <c r="D114" s="92"/>
    </row>
    <row r="115" spans="1:4" x14ac:dyDescent="0.25">
      <c r="C115" s="92"/>
      <c r="D115" s="92"/>
    </row>
    <row r="116" spans="1:4" x14ac:dyDescent="0.25">
      <c r="C116" s="92"/>
      <c r="D116" s="92"/>
    </row>
    <row r="117" spans="1:4" x14ac:dyDescent="0.25">
      <c r="C117" s="92"/>
      <c r="D117" s="92"/>
    </row>
    <row r="118" spans="1:4" x14ac:dyDescent="0.25">
      <c r="C118" s="92"/>
      <c r="D118" s="92"/>
    </row>
    <row r="119" spans="1:4" x14ac:dyDescent="0.25">
      <c r="C119" s="92"/>
      <c r="D119" s="92"/>
    </row>
    <row r="120" spans="1:4" x14ac:dyDescent="0.25">
      <c r="A120" s="76"/>
      <c r="C120" s="92"/>
      <c r="D120" s="92"/>
    </row>
    <row r="121" spans="1:4" x14ac:dyDescent="0.25">
      <c r="A121" s="76"/>
      <c r="C121" s="92"/>
      <c r="D121" s="92"/>
    </row>
    <row r="122" spans="1:4" x14ac:dyDescent="0.25">
      <c r="A122" s="76"/>
      <c r="C122" s="92"/>
      <c r="D122" s="92"/>
    </row>
    <row r="123" spans="1:4" x14ac:dyDescent="0.25">
      <c r="A123" s="76"/>
      <c r="C123" s="92"/>
      <c r="D123" s="92"/>
    </row>
    <row r="124" spans="1:4" x14ac:dyDescent="0.25">
      <c r="A124" s="76"/>
      <c r="C124" s="92"/>
      <c r="D124" s="92"/>
    </row>
    <row r="125" spans="1:4" x14ac:dyDescent="0.25">
      <c r="A125" s="76"/>
      <c r="C125" s="92"/>
      <c r="D125" s="92"/>
    </row>
    <row r="126" spans="1:4" x14ac:dyDescent="0.25">
      <c r="A126" s="76"/>
      <c r="C126" s="92"/>
      <c r="D126" s="92"/>
    </row>
    <row r="127" spans="1:4" x14ac:dyDescent="0.25">
      <c r="A127" s="76"/>
      <c r="C127" s="92"/>
      <c r="D127" s="92"/>
    </row>
    <row r="128" spans="1:4" x14ac:dyDescent="0.25">
      <c r="A128" s="76"/>
      <c r="C128" s="92"/>
      <c r="D128" s="92"/>
    </row>
    <row r="129" spans="1:4" x14ac:dyDescent="0.25">
      <c r="A129" s="76"/>
      <c r="C129" s="92"/>
      <c r="D129" s="92"/>
    </row>
    <row r="130" spans="1:4" x14ac:dyDescent="0.25">
      <c r="A130" s="76"/>
      <c r="C130" s="92"/>
      <c r="D130" s="92"/>
    </row>
    <row r="131" spans="1:4" x14ac:dyDescent="0.25">
      <c r="A131" s="76"/>
      <c r="C131" s="92"/>
      <c r="D131" s="92"/>
    </row>
    <row r="132" spans="1:4" x14ac:dyDescent="0.25">
      <c r="A132" s="76"/>
      <c r="C132" s="92"/>
      <c r="D132" s="92"/>
    </row>
    <row r="133" spans="1:4" x14ac:dyDescent="0.25">
      <c r="A133" s="76"/>
      <c r="C133" s="92"/>
      <c r="D133" s="92"/>
    </row>
    <row r="134" spans="1:4" x14ac:dyDescent="0.25">
      <c r="A134" s="76"/>
      <c r="C134" s="92"/>
      <c r="D134" s="92"/>
    </row>
    <row r="135" spans="1:4" x14ac:dyDescent="0.25">
      <c r="A135" s="76"/>
      <c r="C135" s="92"/>
      <c r="D135" s="92"/>
    </row>
    <row r="136" spans="1:4" x14ac:dyDescent="0.25">
      <c r="A136" s="76"/>
      <c r="C136" s="92"/>
      <c r="D136" s="92"/>
    </row>
    <row r="137" spans="1:4" x14ac:dyDescent="0.25">
      <c r="A137" s="76"/>
      <c r="C137" s="92"/>
      <c r="D137" s="92"/>
    </row>
    <row r="138" spans="1:4" x14ac:dyDescent="0.25">
      <c r="A138" s="76"/>
      <c r="C138" s="92"/>
      <c r="D138" s="92"/>
    </row>
    <row r="139" spans="1:4" x14ac:dyDescent="0.25">
      <c r="A139" s="76"/>
      <c r="C139" s="92"/>
      <c r="D139" s="92"/>
    </row>
    <row r="140" spans="1:4" x14ac:dyDescent="0.25">
      <c r="A140" s="76"/>
      <c r="C140" s="92"/>
      <c r="D140" s="92"/>
    </row>
    <row r="141" spans="1:4" x14ac:dyDescent="0.25">
      <c r="A141" s="76"/>
      <c r="C141" s="92"/>
      <c r="D141" s="92"/>
    </row>
    <row r="142" spans="1:4" x14ac:dyDescent="0.25">
      <c r="A142" s="76"/>
      <c r="C142" s="92"/>
      <c r="D142" s="92"/>
    </row>
    <row r="143" spans="1:4" x14ac:dyDescent="0.25">
      <c r="A143" s="76"/>
      <c r="C143" s="92"/>
      <c r="D143" s="92"/>
    </row>
    <row r="144" spans="1:4" x14ac:dyDescent="0.25">
      <c r="A144" s="76"/>
      <c r="C144" s="92"/>
      <c r="D144" s="92"/>
    </row>
    <row r="145" spans="1:4" x14ac:dyDescent="0.25">
      <c r="A145" s="76"/>
      <c r="C145" s="92"/>
      <c r="D145" s="92"/>
    </row>
    <row r="146" spans="1:4" x14ac:dyDescent="0.25">
      <c r="A146" s="76"/>
      <c r="C146" s="92"/>
      <c r="D146" s="92"/>
    </row>
    <row r="147" spans="1:4" x14ac:dyDescent="0.25">
      <c r="A147" s="76"/>
      <c r="C147" s="92"/>
      <c r="D147" s="92"/>
    </row>
    <row r="148" spans="1:4" x14ac:dyDescent="0.25">
      <c r="A148" s="76"/>
      <c r="C148" s="92"/>
      <c r="D148" s="92"/>
    </row>
    <row r="149" spans="1:4" x14ac:dyDescent="0.25">
      <c r="A149" s="76"/>
      <c r="C149" s="92"/>
      <c r="D149" s="92"/>
    </row>
    <row r="150" spans="1:4" x14ac:dyDescent="0.25">
      <c r="A150" s="76"/>
      <c r="C150" s="92"/>
      <c r="D150" s="92"/>
    </row>
    <row r="151" spans="1:4" x14ac:dyDescent="0.25">
      <c r="A151" s="76"/>
      <c r="C151" s="92"/>
      <c r="D151" s="92"/>
    </row>
    <row r="152" spans="1:4" x14ac:dyDescent="0.25">
      <c r="A152" s="76"/>
      <c r="C152" s="92"/>
      <c r="D152" s="92"/>
    </row>
    <row r="153" spans="1:4" x14ac:dyDescent="0.25">
      <c r="A153" s="76"/>
      <c r="C153" s="92"/>
      <c r="D153" s="92"/>
    </row>
    <row r="154" spans="1:4" x14ac:dyDescent="0.25">
      <c r="A154" s="76"/>
      <c r="C154" s="92"/>
      <c r="D154" s="92"/>
    </row>
    <row r="155" spans="1:4" x14ac:dyDescent="0.25">
      <c r="A155" s="76"/>
      <c r="C155" s="92"/>
      <c r="D155" s="92"/>
    </row>
    <row r="156" spans="1:4" x14ac:dyDescent="0.25">
      <c r="A156" s="76"/>
      <c r="C156" s="92"/>
      <c r="D156" s="92"/>
    </row>
    <row r="157" spans="1:4" x14ac:dyDescent="0.25">
      <c r="A157" s="76"/>
      <c r="C157" s="92"/>
      <c r="D157" s="92"/>
    </row>
    <row r="158" spans="1:4" x14ac:dyDescent="0.25">
      <c r="A158" s="76"/>
      <c r="C158" s="92"/>
      <c r="D158" s="92"/>
    </row>
    <row r="159" spans="1:4" x14ac:dyDescent="0.25">
      <c r="A159" s="76"/>
      <c r="C159" s="92"/>
      <c r="D159" s="92"/>
    </row>
    <row r="160" spans="1:4" x14ac:dyDescent="0.25">
      <c r="A160" s="76"/>
      <c r="C160" s="92"/>
      <c r="D160" s="92"/>
    </row>
    <row r="161" spans="1:4" x14ac:dyDescent="0.25">
      <c r="A161" s="76"/>
      <c r="C161" s="92"/>
      <c r="D161" s="92"/>
    </row>
    <row r="162" spans="1:4" x14ac:dyDescent="0.25">
      <c r="A162" s="76"/>
      <c r="C162" s="92"/>
      <c r="D162" s="92"/>
    </row>
    <row r="163" spans="1:4" x14ac:dyDescent="0.25">
      <c r="A163" s="76"/>
      <c r="C163" s="92"/>
      <c r="D163" s="92"/>
    </row>
    <row r="164" spans="1:4" x14ac:dyDescent="0.25">
      <c r="A164" s="76"/>
      <c r="C164" s="92"/>
      <c r="D164" s="92"/>
    </row>
    <row r="165" spans="1:4" x14ac:dyDescent="0.25">
      <c r="A165" s="76"/>
      <c r="C165" s="92"/>
      <c r="D165" s="92"/>
    </row>
    <row r="166" spans="1:4" x14ac:dyDescent="0.25">
      <c r="A166" s="76"/>
      <c r="C166" s="92"/>
      <c r="D166" s="92"/>
    </row>
    <row r="167" spans="1:4" x14ac:dyDescent="0.25">
      <c r="A167" s="76"/>
      <c r="C167" s="92"/>
      <c r="D167" s="92"/>
    </row>
    <row r="168" spans="1:4" x14ac:dyDescent="0.25">
      <c r="A168" s="76"/>
      <c r="C168" s="92"/>
      <c r="D168" s="92"/>
    </row>
    <row r="169" spans="1:4" x14ac:dyDescent="0.25">
      <c r="A169" s="76"/>
      <c r="C169" s="92"/>
      <c r="D169" s="92"/>
    </row>
    <row r="170" spans="1:4" x14ac:dyDescent="0.25">
      <c r="A170" s="76"/>
      <c r="C170" s="92"/>
      <c r="D170" s="92"/>
    </row>
    <row r="171" spans="1:4" x14ac:dyDescent="0.25">
      <c r="A171" s="76"/>
      <c r="C171" s="92"/>
      <c r="D171" s="92"/>
    </row>
    <row r="172" spans="1:4" x14ac:dyDescent="0.25">
      <c r="A172" s="76"/>
      <c r="C172" s="92"/>
      <c r="D172" s="92"/>
    </row>
    <row r="173" spans="1:4" x14ac:dyDescent="0.25">
      <c r="A173" s="76"/>
      <c r="C173" s="92"/>
      <c r="D173" s="92"/>
    </row>
    <row r="174" spans="1:4" x14ac:dyDescent="0.25">
      <c r="A174" s="76"/>
      <c r="C174" s="92"/>
      <c r="D174" s="92"/>
    </row>
    <row r="175" spans="1:4" x14ac:dyDescent="0.25">
      <c r="A175" s="76"/>
      <c r="C175" s="92"/>
      <c r="D175" s="92"/>
    </row>
    <row r="176" spans="1:4" x14ac:dyDescent="0.25">
      <c r="A176" s="76"/>
      <c r="C176" s="92"/>
      <c r="D176" s="92"/>
    </row>
    <row r="177" spans="1:4" x14ac:dyDescent="0.25">
      <c r="A177" s="76"/>
      <c r="C177" s="92"/>
      <c r="D177" s="92"/>
    </row>
    <row r="178" spans="1:4" x14ac:dyDescent="0.25">
      <c r="A178" s="76"/>
      <c r="C178" s="92"/>
      <c r="D178" s="92"/>
    </row>
    <row r="179" spans="1:4" x14ac:dyDescent="0.25">
      <c r="A179" s="76"/>
      <c r="C179" s="92"/>
      <c r="D179" s="92"/>
    </row>
    <row r="180" spans="1:4" x14ac:dyDescent="0.25">
      <c r="A180" s="76"/>
      <c r="C180" s="92"/>
      <c r="D180" s="92"/>
    </row>
    <row r="181" spans="1:4" x14ac:dyDescent="0.25">
      <c r="A181" s="76"/>
      <c r="C181" s="92"/>
      <c r="D181" s="92"/>
    </row>
    <row r="182" spans="1:4" x14ac:dyDescent="0.25">
      <c r="A182" s="76"/>
      <c r="C182" s="92"/>
      <c r="D182" s="92"/>
    </row>
    <row r="183" spans="1:4" x14ac:dyDescent="0.25">
      <c r="A183" s="76"/>
      <c r="C183" s="92"/>
      <c r="D183" s="92"/>
    </row>
    <row r="184" spans="1:4" x14ac:dyDescent="0.25">
      <c r="A184" s="76"/>
      <c r="C184" s="92"/>
      <c r="D184" s="92"/>
    </row>
    <row r="185" spans="1:4" x14ac:dyDescent="0.25">
      <c r="A185" s="76"/>
      <c r="C185" s="92"/>
      <c r="D185" s="92"/>
    </row>
    <row r="186" spans="1:4" x14ac:dyDescent="0.25">
      <c r="A186" s="76"/>
      <c r="C186" s="92"/>
      <c r="D186" s="92"/>
    </row>
    <row r="187" spans="1:4" x14ac:dyDescent="0.25">
      <c r="A187" s="76"/>
      <c r="C187" s="92"/>
      <c r="D187" s="92"/>
    </row>
    <row r="188" spans="1:4" x14ac:dyDescent="0.25">
      <c r="A188" s="76"/>
      <c r="C188" s="92"/>
      <c r="D188" s="92"/>
    </row>
    <row r="189" spans="1:4" x14ac:dyDescent="0.25">
      <c r="A189" s="76"/>
      <c r="C189" s="92"/>
      <c r="D189" s="92"/>
    </row>
    <row r="190" spans="1:4" x14ac:dyDescent="0.25">
      <c r="A190" s="76"/>
      <c r="C190" s="92"/>
      <c r="D190" s="92"/>
    </row>
    <row r="191" spans="1:4" x14ac:dyDescent="0.25">
      <c r="A191" s="76"/>
      <c r="C191" s="92"/>
      <c r="D191" s="92"/>
    </row>
    <row r="192" spans="1:4" x14ac:dyDescent="0.25">
      <c r="A192" s="76"/>
      <c r="C192" s="92"/>
      <c r="D192" s="92"/>
    </row>
    <row r="193" spans="1:4" x14ac:dyDescent="0.25">
      <c r="A193" s="76"/>
      <c r="C193" s="92"/>
      <c r="D193" s="92"/>
    </row>
    <row r="194" spans="1:4" x14ac:dyDescent="0.25">
      <c r="A194" s="76"/>
      <c r="C194" s="92"/>
      <c r="D194" s="92"/>
    </row>
    <row r="195" spans="1:4" x14ac:dyDescent="0.25">
      <c r="A195" s="76"/>
      <c r="C195" s="92"/>
      <c r="D195" s="92"/>
    </row>
    <row r="196" spans="1:4" x14ac:dyDescent="0.25">
      <c r="A196" s="76"/>
      <c r="C196" s="92"/>
      <c r="D196" s="92"/>
    </row>
    <row r="197" spans="1:4" x14ac:dyDescent="0.25">
      <c r="A197" s="76"/>
      <c r="C197" s="92"/>
      <c r="D197" s="92"/>
    </row>
    <row r="198" spans="1:4" x14ac:dyDescent="0.25">
      <c r="A198" s="76"/>
      <c r="C198" s="92"/>
      <c r="D198" s="92"/>
    </row>
    <row r="199" spans="1:4" x14ac:dyDescent="0.25">
      <c r="A199" s="76"/>
      <c r="C199" s="92"/>
      <c r="D199" s="92"/>
    </row>
    <row r="200" spans="1:4" x14ac:dyDescent="0.25">
      <c r="A200" s="76"/>
      <c r="C200" s="92"/>
      <c r="D200" s="92"/>
    </row>
    <row r="201" spans="1:4" x14ac:dyDescent="0.25">
      <c r="A201" s="76"/>
      <c r="C201" s="92"/>
      <c r="D201" s="92"/>
    </row>
    <row r="202" spans="1:4" x14ac:dyDescent="0.25">
      <c r="A202" s="76"/>
      <c r="C202" s="92"/>
      <c r="D202" s="92"/>
    </row>
    <row r="203" spans="1:4" x14ac:dyDescent="0.25">
      <c r="A203" s="76"/>
      <c r="C203" s="92"/>
      <c r="D203" s="92"/>
    </row>
    <row r="204" spans="1:4" x14ac:dyDescent="0.25">
      <c r="A204" s="76"/>
      <c r="C204" s="92"/>
      <c r="D204" s="92"/>
    </row>
    <row r="205" spans="1:4" x14ac:dyDescent="0.25">
      <c r="A205" s="76"/>
      <c r="C205" s="92"/>
      <c r="D205" s="92"/>
    </row>
    <row r="206" spans="1:4" x14ac:dyDescent="0.25">
      <c r="A206" s="76"/>
      <c r="C206" s="92"/>
      <c r="D206" s="92"/>
    </row>
    <row r="207" spans="1:4" x14ac:dyDescent="0.25">
      <c r="A207" s="76"/>
      <c r="C207" s="92"/>
      <c r="D207" s="92"/>
    </row>
    <row r="208" spans="1:4" x14ac:dyDescent="0.25">
      <c r="A208" s="76"/>
      <c r="C208" s="92"/>
      <c r="D208" s="92"/>
    </row>
    <row r="209" spans="1:4" x14ac:dyDescent="0.25">
      <c r="A209" s="76"/>
      <c r="C209" s="92"/>
      <c r="D209" s="92"/>
    </row>
    <row r="210" spans="1:4" x14ac:dyDescent="0.25">
      <c r="A210" s="76"/>
      <c r="C210" s="92"/>
      <c r="D210" s="92"/>
    </row>
    <row r="211" spans="1:4" x14ac:dyDescent="0.25">
      <c r="A211" s="76"/>
      <c r="C211" s="92"/>
      <c r="D211" s="92"/>
    </row>
    <row r="212" spans="1:4" x14ac:dyDescent="0.25">
      <c r="A212" s="76"/>
      <c r="C212" s="92"/>
      <c r="D212" s="92"/>
    </row>
    <row r="213" spans="1:4" x14ac:dyDescent="0.25">
      <c r="A213" s="76"/>
      <c r="C213" s="92"/>
      <c r="D213" s="92"/>
    </row>
    <row r="214" spans="1:4" x14ac:dyDescent="0.25">
      <c r="A214" s="76"/>
      <c r="C214" s="92"/>
      <c r="D214" s="92"/>
    </row>
    <row r="215" spans="1:4" x14ac:dyDescent="0.25">
      <c r="A215" s="76"/>
      <c r="C215" s="92"/>
      <c r="D215" s="92"/>
    </row>
    <row r="216" spans="1:4" x14ac:dyDescent="0.25">
      <c r="A216" s="76"/>
      <c r="C216" s="92"/>
      <c r="D216" s="92"/>
    </row>
    <row r="217" spans="1:4" x14ac:dyDescent="0.25">
      <c r="A217" s="76"/>
      <c r="C217" s="92"/>
      <c r="D217" s="92"/>
    </row>
    <row r="218" spans="1:4" x14ac:dyDescent="0.25">
      <c r="A218" s="76"/>
      <c r="C218" s="92"/>
      <c r="D218" s="92"/>
    </row>
    <row r="219" spans="1:4" x14ac:dyDescent="0.25">
      <c r="A219" s="76"/>
      <c r="C219" s="92"/>
      <c r="D219" s="92"/>
    </row>
    <row r="220" spans="1:4" x14ac:dyDescent="0.25">
      <c r="A220" s="76"/>
      <c r="C220" s="92"/>
      <c r="D220" s="92"/>
    </row>
    <row r="221" spans="1:4" x14ac:dyDescent="0.25">
      <c r="A221" s="76"/>
      <c r="C221" s="92"/>
      <c r="D221" s="92"/>
    </row>
    <row r="222" spans="1:4" x14ac:dyDescent="0.25">
      <c r="A222" s="76"/>
      <c r="C222" s="92"/>
      <c r="D222" s="92"/>
    </row>
    <row r="223" spans="1:4" x14ac:dyDescent="0.25">
      <c r="A223" s="76"/>
      <c r="C223" s="92"/>
      <c r="D223" s="92"/>
    </row>
    <row r="224" spans="1:4" x14ac:dyDescent="0.25">
      <c r="A224" s="76"/>
      <c r="C224" s="92"/>
      <c r="D224" s="92"/>
    </row>
    <row r="225" spans="1:4" x14ac:dyDescent="0.25">
      <c r="A225" s="76"/>
      <c r="C225" s="92"/>
      <c r="D225" s="92"/>
    </row>
    <row r="226" spans="1:4" x14ac:dyDescent="0.25">
      <c r="A226" s="76"/>
      <c r="C226" s="92"/>
      <c r="D226" s="92"/>
    </row>
    <row r="227" spans="1:4" x14ac:dyDescent="0.25">
      <c r="A227" s="76"/>
      <c r="C227" s="92"/>
      <c r="D227" s="92"/>
    </row>
    <row r="228" spans="1:4" x14ac:dyDescent="0.25">
      <c r="A228" s="76"/>
      <c r="C228" s="92"/>
      <c r="D228" s="92"/>
    </row>
    <row r="229" spans="1:4" x14ac:dyDescent="0.25">
      <c r="A229" s="76"/>
      <c r="C229" s="92"/>
      <c r="D229" s="92"/>
    </row>
    <row r="230" spans="1:4" x14ac:dyDescent="0.25">
      <c r="A230" s="76"/>
      <c r="C230" s="92"/>
      <c r="D230" s="92"/>
    </row>
    <row r="231" spans="1:4" x14ac:dyDescent="0.25">
      <c r="A231" s="76"/>
      <c r="C231" s="92"/>
      <c r="D231" s="92"/>
    </row>
    <row r="232" spans="1:4" x14ac:dyDescent="0.25">
      <c r="A232" s="76"/>
      <c r="C232" s="92"/>
      <c r="D232" s="92"/>
    </row>
    <row r="233" spans="1:4" x14ac:dyDescent="0.25">
      <c r="A233" s="76"/>
      <c r="C233" s="92"/>
      <c r="D233" s="92"/>
    </row>
    <row r="234" spans="1:4" x14ac:dyDescent="0.25">
      <c r="A234" s="76"/>
      <c r="C234" s="92"/>
      <c r="D234" s="92"/>
    </row>
    <row r="235" spans="1:4" x14ac:dyDescent="0.25">
      <c r="A235" s="76"/>
      <c r="C235" s="92"/>
      <c r="D235" s="92"/>
    </row>
    <row r="236" spans="1:4" x14ac:dyDescent="0.25">
      <c r="A236" s="76"/>
      <c r="C236" s="92"/>
      <c r="D236" s="92"/>
    </row>
    <row r="237" spans="1:4" x14ac:dyDescent="0.25">
      <c r="A237" s="76"/>
      <c r="C237" s="92"/>
      <c r="D237" s="92"/>
    </row>
    <row r="238" spans="1:4" x14ac:dyDescent="0.25">
      <c r="A238" s="76"/>
      <c r="C238" s="92"/>
      <c r="D238" s="92"/>
    </row>
    <row r="239" spans="1:4" x14ac:dyDescent="0.25">
      <c r="A239" s="76"/>
      <c r="C239" s="92"/>
      <c r="D239" s="92"/>
    </row>
    <row r="240" spans="1:4" x14ac:dyDescent="0.25">
      <c r="A240" s="76"/>
      <c r="C240" s="92"/>
      <c r="D240" s="92"/>
    </row>
    <row r="241" spans="1:4" x14ac:dyDescent="0.25">
      <c r="A241" s="76"/>
      <c r="C241" s="92"/>
      <c r="D241" s="92"/>
    </row>
    <row r="242" spans="1:4" x14ac:dyDescent="0.25">
      <c r="A242" s="76"/>
      <c r="C242" s="92"/>
      <c r="D242" s="92"/>
    </row>
    <row r="243" spans="1:4" x14ac:dyDescent="0.25">
      <c r="A243" s="76"/>
      <c r="C243" s="92"/>
      <c r="D243" s="92"/>
    </row>
    <row r="244" spans="1:4" x14ac:dyDescent="0.25">
      <c r="A244" s="76"/>
      <c r="C244" s="92"/>
      <c r="D244" s="92"/>
    </row>
    <row r="245" spans="1:4" x14ac:dyDescent="0.25">
      <c r="A245" s="76"/>
      <c r="C245" s="92"/>
      <c r="D245" s="92"/>
    </row>
    <row r="246" spans="1:4" x14ac:dyDescent="0.25">
      <c r="A246" s="76"/>
      <c r="C246" s="92"/>
      <c r="D246" s="92"/>
    </row>
    <row r="247" spans="1:4" x14ac:dyDescent="0.25">
      <c r="A247" s="76"/>
      <c r="C247" s="92"/>
      <c r="D247" s="92"/>
    </row>
    <row r="248" spans="1:4" x14ac:dyDescent="0.25">
      <c r="A248" s="76"/>
      <c r="C248" s="92"/>
      <c r="D248" s="92"/>
    </row>
    <row r="249" spans="1:4" x14ac:dyDescent="0.25">
      <c r="A249" s="76"/>
      <c r="C249" s="92"/>
      <c r="D249" s="92"/>
    </row>
    <row r="250" spans="1:4" x14ac:dyDescent="0.25">
      <c r="A250" s="76"/>
      <c r="C250" s="92"/>
      <c r="D250" s="92"/>
    </row>
    <row r="251" spans="1:4" x14ac:dyDescent="0.25">
      <c r="A251" s="76"/>
      <c r="C251" s="92"/>
      <c r="D251" s="92"/>
    </row>
    <row r="252" spans="1:4" x14ac:dyDescent="0.25">
      <c r="A252" s="76"/>
      <c r="C252" s="92"/>
      <c r="D252" s="92"/>
    </row>
    <row r="253" spans="1:4" x14ac:dyDescent="0.25">
      <c r="A253" s="76"/>
      <c r="C253" s="92"/>
      <c r="D253" s="92"/>
    </row>
    <row r="254" spans="1:4" x14ac:dyDescent="0.25">
      <c r="A254" s="76"/>
      <c r="C254" s="92"/>
      <c r="D254" s="92"/>
    </row>
    <row r="255" spans="1:4" x14ac:dyDescent="0.25">
      <c r="A255" s="76"/>
      <c r="C255" s="92"/>
      <c r="D255" s="92"/>
    </row>
    <row r="256" spans="1:4" x14ac:dyDescent="0.25">
      <c r="A256" s="76"/>
      <c r="C256" s="92"/>
      <c r="D256" s="92"/>
    </row>
    <row r="257" spans="1:4" x14ac:dyDescent="0.25">
      <c r="A257" s="76"/>
      <c r="C257" s="92"/>
      <c r="D257" s="92"/>
    </row>
    <row r="258" spans="1:4" x14ac:dyDescent="0.25">
      <c r="A258" s="76"/>
      <c r="C258" s="92"/>
      <c r="D258" s="92"/>
    </row>
    <row r="259" spans="1:4" x14ac:dyDescent="0.25">
      <c r="A259" s="76"/>
      <c r="C259" s="92"/>
      <c r="D259" s="92"/>
    </row>
    <row r="260" spans="1:4" x14ac:dyDescent="0.25">
      <c r="A260" s="76"/>
      <c r="C260" s="92"/>
      <c r="D260" s="92"/>
    </row>
    <row r="261" spans="1:4" x14ac:dyDescent="0.25">
      <c r="A261" s="76"/>
      <c r="C261" s="92"/>
      <c r="D261" s="92"/>
    </row>
    <row r="262" spans="1:4" x14ac:dyDescent="0.25">
      <c r="A262" s="76"/>
      <c r="C262" s="92"/>
      <c r="D262" s="92"/>
    </row>
    <row r="263" spans="1:4" x14ac:dyDescent="0.25">
      <c r="A263" s="76"/>
      <c r="C263" s="92"/>
      <c r="D263" s="92"/>
    </row>
    <row r="264" spans="1:4" x14ac:dyDescent="0.25">
      <c r="A264" s="76"/>
      <c r="C264" s="92"/>
      <c r="D264" s="92"/>
    </row>
    <row r="265" spans="1:4" x14ac:dyDescent="0.25">
      <c r="A265" s="76"/>
      <c r="C265" s="92"/>
      <c r="D265" s="92"/>
    </row>
    <row r="266" spans="1:4" x14ac:dyDescent="0.25">
      <c r="A266" s="76"/>
      <c r="C266" s="92"/>
      <c r="D266" s="92"/>
    </row>
    <row r="267" spans="1:4" x14ac:dyDescent="0.25">
      <c r="A267" s="76"/>
      <c r="C267" s="92"/>
      <c r="D267" s="92"/>
    </row>
    <row r="268" spans="1:4" x14ac:dyDescent="0.25">
      <c r="A268" s="76"/>
      <c r="C268" s="92"/>
      <c r="D268" s="92"/>
    </row>
    <row r="269" spans="1:4" x14ac:dyDescent="0.25">
      <c r="A269" s="76"/>
      <c r="C269" s="92"/>
      <c r="D269" s="92"/>
    </row>
    <row r="270" spans="1:4" x14ac:dyDescent="0.25">
      <c r="A270" s="76"/>
      <c r="C270" s="92"/>
      <c r="D270" s="92"/>
    </row>
    <row r="271" spans="1:4" x14ac:dyDescent="0.25">
      <c r="A271" s="76"/>
      <c r="C271" s="92"/>
      <c r="D271" s="92"/>
    </row>
    <row r="272" spans="1:4" x14ac:dyDescent="0.25">
      <c r="A272" s="76"/>
      <c r="C272" s="92"/>
      <c r="D272" s="92"/>
    </row>
    <row r="273" spans="1:4" x14ac:dyDescent="0.25">
      <c r="A273" s="76"/>
      <c r="C273" s="92"/>
      <c r="D273" s="92"/>
    </row>
    <row r="274" spans="1:4" x14ac:dyDescent="0.25">
      <c r="A274" s="76"/>
      <c r="C274" s="92"/>
      <c r="D274" s="92"/>
    </row>
    <row r="275" spans="1:4" x14ac:dyDescent="0.25">
      <c r="A275" s="76"/>
      <c r="C275" s="92"/>
      <c r="D275" s="92"/>
    </row>
    <row r="276" spans="1:4" x14ac:dyDescent="0.25">
      <c r="A276" s="76"/>
      <c r="C276" s="92"/>
      <c r="D276" s="92"/>
    </row>
    <row r="277" spans="1:4" x14ac:dyDescent="0.25">
      <c r="A277" s="76"/>
      <c r="C277" s="92"/>
      <c r="D277" s="92"/>
    </row>
    <row r="278" spans="1:4" x14ac:dyDescent="0.25">
      <c r="A278" s="76"/>
      <c r="C278" s="92"/>
      <c r="D278" s="92"/>
    </row>
    <row r="279" spans="1:4" x14ac:dyDescent="0.25">
      <c r="A279" s="76"/>
      <c r="C279" s="92"/>
      <c r="D279" s="92"/>
    </row>
    <row r="280" spans="1:4" x14ac:dyDescent="0.25">
      <c r="A280" s="76"/>
      <c r="C280" s="92"/>
      <c r="D280" s="92"/>
    </row>
    <row r="281" spans="1:4" x14ac:dyDescent="0.25">
      <c r="A281" s="76"/>
      <c r="C281" s="92"/>
      <c r="D281" s="92"/>
    </row>
    <row r="282" spans="1:4" x14ac:dyDescent="0.25">
      <c r="A282" s="76"/>
      <c r="C282" s="92"/>
      <c r="D282" s="92"/>
    </row>
    <row r="283" spans="1:4" x14ac:dyDescent="0.25">
      <c r="A283" s="76"/>
      <c r="C283" s="92"/>
      <c r="D283" s="92"/>
    </row>
    <row r="284" spans="1:4" x14ac:dyDescent="0.25">
      <c r="A284" s="76"/>
      <c r="C284" s="92"/>
      <c r="D284" s="92"/>
    </row>
    <row r="285" spans="1:4" x14ac:dyDescent="0.25">
      <c r="A285" s="76"/>
      <c r="C285" s="92"/>
      <c r="D285" s="92"/>
    </row>
    <row r="286" spans="1:4" x14ac:dyDescent="0.25">
      <c r="A286" s="76"/>
      <c r="C286" s="92"/>
      <c r="D286" s="92"/>
    </row>
    <row r="287" spans="1:4" x14ac:dyDescent="0.25">
      <c r="A287" s="76"/>
      <c r="C287" s="92"/>
      <c r="D287" s="92"/>
    </row>
    <row r="288" spans="1:4" x14ac:dyDescent="0.25">
      <c r="A288" s="76"/>
      <c r="C288" s="92"/>
      <c r="D288" s="92"/>
    </row>
    <row r="289" spans="1:4" x14ac:dyDescent="0.25">
      <c r="A289" s="76"/>
      <c r="C289" s="92"/>
      <c r="D289" s="92"/>
    </row>
    <row r="290" spans="1:4" x14ac:dyDescent="0.25">
      <c r="A290" s="76"/>
      <c r="C290" s="92"/>
      <c r="D290" s="92"/>
    </row>
    <row r="291" spans="1:4" x14ac:dyDescent="0.25">
      <c r="A291" s="76"/>
      <c r="C291" s="92"/>
      <c r="D291" s="92"/>
    </row>
    <row r="292" spans="1:4" x14ac:dyDescent="0.25">
      <c r="A292" s="76"/>
      <c r="C292" s="92"/>
      <c r="D292" s="92"/>
    </row>
    <row r="293" spans="1:4" x14ac:dyDescent="0.25">
      <c r="A293" s="76"/>
      <c r="C293" s="92"/>
      <c r="D293" s="92"/>
    </row>
    <row r="294" spans="1:4" x14ac:dyDescent="0.25">
      <c r="A294" s="76"/>
      <c r="C294" s="92"/>
      <c r="D294" s="92"/>
    </row>
    <row r="295" spans="1:4" x14ac:dyDescent="0.25">
      <c r="A295" s="76"/>
      <c r="C295" s="92"/>
      <c r="D295" s="92"/>
    </row>
    <row r="296" spans="1:4" x14ac:dyDescent="0.25">
      <c r="A296" s="76"/>
      <c r="C296" s="92"/>
      <c r="D296" s="92"/>
    </row>
    <row r="297" spans="1:4" x14ac:dyDescent="0.25">
      <c r="A297" s="76"/>
      <c r="C297" s="92"/>
      <c r="D297" s="92"/>
    </row>
    <row r="298" spans="1:4" x14ac:dyDescent="0.25">
      <c r="A298" s="76"/>
      <c r="C298" s="92"/>
      <c r="D298" s="92"/>
    </row>
    <row r="299" spans="1:4" x14ac:dyDescent="0.25">
      <c r="A299" s="76"/>
      <c r="C299" s="92"/>
      <c r="D299" s="92"/>
    </row>
    <row r="300" spans="1:4" x14ac:dyDescent="0.25">
      <c r="A300" s="76"/>
      <c r="C300" s="92"/>
      <c r="D300" s="92"/>
    </row>
    <row r="301" spans="1:4" x14ac:dyDescent="0.25">
      <c r="A301" s="76"/>
      <c r="C301" s="92"/>
      <c r="D301" s="92"/>
    </row>
    <row r="302" spans="1:4" x14ac:dyDescent="0.25">
      <c r="A302" s="76"/>
      <c r="C302" s="92"/>
      <c r="D302" s="92"/>
    </row>
    <row r="303" spans="1:4" x14ac:dyDescent="0.25">
      <c r="A303" s="76"/>
      <c r="C303" s="92"/>
      <c r="D303" s="92"/>
    </row>
    <row r="304" spans="1:4" x14ac:dyDescent="0.25">
      <c r="A304" s="76"/>
      <c r="C304" s="92"/>
      <c r="D304" s="92"/>
    </row>
    <row r="305" spans="1:4" x14ac:dyDescent="0.25">
      <c r="A305" s="76"/>
      <c r="C305" s="92"/>
      <c r="D305" s="92"/>
    </row>
    <row r="306" spans="1:4" x14ac:dyDescent="0.25">
      <c r="A306" s="76"/>
      <c r="C306" s="92"/>
      <c r="D306" s="92"/>
    </row>
    <row r="307" spans="1:4" x14ac:dyDescent="0.25">
      <c r="A307" s="76"/>
      <c r="C307" s="92"/>
      <c r="D307" s="92"/>
    </row>
    <row r="308" spans="1:4" x14ac:dyDescent="0.25">
      <c r="A308" s="76"/>
      <c r="C308" s="92"/>
      <c r="D308" s="92"/>
    </row>
    <row r="309" spans="1:4" x14ac:dyDescent="0.25">
      <c r="A309" s="76"/>
      <c r="C309" s="92"/>
      <c r="D309" s="92"/>
    </row>
    <row r="310" spans="1:4" x14ac:dyDescent="0.25">
      <c r="A310" s="76"/>
      <c r="C310" s="92"/>
      <c r="D310" s="92"/>
    </row>
    <row r="311" spans="1:4" x14ac:dyDescent="0.25">
      <c r="A311" s="76"/>
      <c r="C311" s="92"/>
      <c r="D311" s="92"/>
    </row>
    <row r="312" spans="1:4" x14ac:dyDescent="0.25">
      <c r="A312" s="76"/>
      <c r="C312" s="92"/>
      <c r="D312" s="92"/>
    </row>
    <row r="313" spans="1:4" x14ac:dyDescent="0.25">
      <c r="A313" s="76"/>
      <c r="C313" s="92"/>
      <c r="D313" s="92"/>
    </row>
    <row r="314" spans="1:4" x14ac:dyDescent="0.25">
      <c r="A314" s="76"/>
      <c r="C314" s="92"/>
      <c r="D314" s="92"/>
    </row>
    <row r="315" spans="1:4" x14ac:dyDescent="0.25">
      <c r="A315" s="76"/>
      <c r="C315" s="92"/>
      <c r="D315" s="92"/>
    </row>
    <row r="316" spans="1:4" x14ac:dyDescent="0.25">
      <c r="A316" s="76"/>
      <c r="C316" s="92"/>
      <c r="D316" s="92"/>
    </row>
    <row r="317" spans="1:4" x14ac:dyDescent="0.25">
      <c r="A317" s="76"/>
      <c r="C317" s="92"/>
      <c r="D317" s="92"/>
    </row>
    <row r="318" spans="1:4" x14ac:dyDescent="0.25">
      <c r="A318" s="76"/>
      <c r="C318" s="92"/>
      <c r="D318" s="92"/>
    </row>
    <row r="319" spans="1:4" x14ac:dyDescent="0.25">
      <c r="A319" s="76"/>
      <c r="C319" s="92"/>
      <c r="D319" s="92"/>
    </row>
    <row r="320" spans="1:4" x14ac:dyDescent="0.25">
      <c r="A320" s="76"/>
      <c r="C320" s="92"/>
      <c r="D320" s="92"/>
    </row>
    <row r="321" spans="1:4" x14ac:dyDescent="0.25">
      <c r="A321" s="76"/>
      <c r="C321" s="92"/>
      <c r="D321" s="92"/>
    </row>
    <row r="322" spans="1:4" x14ac:dyDescent="0.25">
      <c r="A322" s="76"/>
      <c r="C322" s="92"/>
      <c r="D322" s="92"/>
    </row>
    <row r="323" spans="1:4" x14ac:dyDescent="0.25">
      <c r="A323" s="76"/>
      <c r="C323" s="92"/>
      <c r="D323" s="92"/>
    </row>
    <row r="324" spans="1:4" x14ac:dyDescent="0.25">
      <c r="A324" s="76"/>
      <c r="C324" s="92"/>
      <c r="D324" s="92"/>
    </row>
    <row r="325" spans="1:4" x14ac:dyDescent="0.25">
      <c r="A325" s="76"/>
      <c r="C325" s="92"/>
      <c r="D325" s="92"/>
    </row>
    <row r="326" spans="1:4" x14ac:dyDescent="0.25">
      <c r="A326" s="76"/>
      <c r="C326" s="92"/>
      <c r="D326" s="92"/>
    </row>
    <row r="327" spans="1:4" x14ac:dyDescent="0.25">
      <c r="A327" s="76"/>
      <c r="C327" s="92"/>
      <c r="D327" s="92"/>
    </row>
    <row r="328" spans="1:4" x14ac:dyDescent="0.25">
      <c r="A328" s="76"/>
      <c r="C328" s="92"/>
      <c r="D328" s="92"/>
    </row>
    <row r="329" spans="1:4" x14ac:dyDescent="0.25">
      <c r="A329" s="76"/>
      <c r="C329" s="92"/>
      <c r="D329" s="92"/>
    </row>
    <row r="330" spans="1:4" x14ac:dyDescent="0.25">
      <c r="A330" s="76"/>
      <c r="C330" s="92"/>
      <c r="D330" s="92"/>
    </row>
    <row r="331" spans="1:4" x14ac:dyDescent="0.25">
      <c r="A331" s="76"/>
      <c r="C331" s="92"/>
      <c r="D331" s="92"/>
    </row>
    <row r="332" spans="1:4" x14ac:dyDescent="0.25">
      <c r="A332" s="76"/>
      <c r="C332" s="92"/>
      <c r="D332" s="92"/>
    </row>
    <row r="333" spans="1:4" x14ac:dyDescent="0.25">
      <c r="A333" s="76"/>
      <c r="C333" s="92"/>
      <c r="D333" s="92"/>
    </row>
    <row r="334" spans="1:4" x14ac:dyDescent="0.25">
      <c r="A334" s="76"/>
      <c r="C334" s="92"/>
      <c r="D334" s="92"/>
    </row>
    <row r="335" spans="1:4" x14ac:dyDescent="0.25">
      <c r="A335" s="76"/>
      <c r="C335" s="92"/>
      <c r="D335" s="92"/>
    </row>
    <row r="336" spans="1:4" x14ac:dyDescent="0.25">
      <c r="A336" s="76"/>
      <c r="C336" s="92"/>
      <c r="D336" s="92"/>
    </row>
    <row r="337" spans="1:4" x14ac:dyDescent="0.25">
      <c r="A337" s="76"/>
      <c r="C337" s="92"/>
      <c r="D337" s="92"/>
    </row>
    <row r="338" spans="1:4" x14ac:dyDescent="0.25">
      <c r="A338" s="76"/>
      <c r="C338" s="92"/>
      <c r="D338" s="92"/>
    </row>
    <row r="339" spans="1:4" x14ac:dyDescent="0.25">
      <c r="A339" s="76"/>
      <c r="C339" s="92"/>
      <c r="D339" s="92"/>
    </row>
    <row r="340" spans="1:4" x14ac:dyDescent="0.25">
      <c r="A340" s="76"/>
      <c r="C340" s="92"/>
      <c r="D340" s="92"/>
    </row>
    <row r="341" spans="1:4" x14ac:dyDescent="0.25">
      <c r="A341" s="76"/>
      <c r="C341" s="92"/>
      <c r="D341" s="92"/>
    </row>
    <row r="342" spans="1:4" x14ac:dyDescent="0.25">
      <c r="A342" s="76"/>
      <c r="C342" s="92"/>
      <c r="D342" s="92"/>
    </row>
    <row r="343" spans="1:4" x14ac:dyDescent="0.25">
      <c r="A343" s="76"/>
      <c r="C343" s="92"/>
      <c r="D343" s="92"/>
    </row>
    <row r="344" spans="1:4" x14ac:dyDescent="0.25">
      <c r="A344" s="76"/>
      <c r="C344" s="92"/>
      <c r="D344" s="92"/>
    </row>
    <row r="345" spans="1:4" x14ac:dyDescent="0.25">
      <c r="A345" s="76"/>
      <c r="C345" s="92"/>
      <c r="D345" s="92"/>
    </row>
    <row r="346" spans="1:4" x14ac:dyDescent="0.25">
      <c r="A346" s="76"/>
      <c r="C346" s="92"/>
      <c r="D346" s="92"/>
    </row>
    <row r="347" spans="1:4" x14ac:dyDescent="0.25">
      <c r="A347" s="76"/>
      <c r="C347" s="92"/>
      <c r="D347" s="92"/>
    </row>
    <row r="348" spans="1:4" x14ac:dyDescent="0.25">
      <c r="A348" s="76"/>
      <c r="C348" s="92"/>
      <c r="D348" s="92"/>
    </row>
    <row r="349" spans="1:4" x14ac:dyDescent="0.25">
      <c r="A349" s="76"/>
      <c r="C349" s="92"/>
      <c r="D349" s="92"/>
    </row>
    <row r="350" spans="1:4" x14ac:dyDescent="0.25">
      <c r="A350" s="76"/>
      <c r="C350" s="92"/>
      <c r="D350" s="92"/>
    </row>
    <row r="351" spans="1:4" x14ac:dyDescent="0.25">
      <c r="A351" s="76"/>
      <c r="C351" s="92"/>
      <c r="D351" s="92"/>
    </row>
    <row r="352" spans="1:4" x14ac:dyDescent="0.25">
      <c r="A352" s="76"/>
      <c r="C352" s="92"/>
      <c r="D352" s="92"/>
    </row>
    <row r="353" spans="1:4" x14ac:dyDescent="0.25">
      <c r="A353" s="76"/>
      <c r="C353" s="92"/>
      <c r="D353" s="92"/>
    </row>
    <row r="354" spans="1:4" x14ac:dyDescent="0.25">
      <c r="A354" s="76"/>
      <c r="C354" s="92"/>
      <c r="D354" s="92"/>
    </row>
    <row r="355" spans="1:4" x14ac:dyDescent="0.25">
      <c r="A355" s="76"/>
      <c r="C355" s="92"/>
      <c r="D355" s="92"/>
    </row>
    <row r="356" spans="1:4" x14ac:dyDescent="0.25">
      <c r="A356" s="76"/>
      <c r="C356" s="92"/>
      <c r="D356" s="92"/>
    </row>
    <row r="357" spans="1:4" x14ac:dyDescent="0.25">
      <c r="A357" s="76"/>
      <c r="C357" s="92"/>
      <c r="D357" s="92"/>
    </row>
    <row r="358" spans="1:4" x14ac:dyDescent="0.25">
      <c r="A358" s="76"/>
      <c r="C358" s="92"/>
      <c r="D358" s="92"/>
    </row>
    <row r="359" spans="1:4" x14ac:dyDescent="0.25">
      <c r="A359" s="76"/>
      <c r="C359" s="92"/>
      <c r="D359" s="92"/>
    </row>
    <row r="360" spans="1:4" x14ac:dyDescent="0.25">
      <c r="A360" s="76"/>
      <c r="C360" s="92"/>
      <c r="D360" s="92"/>
    </row>
    <row r="361" spans="1:4" x14ac:dyDescent="0.25">
      <c r="A361" s="76"/>
      <c r="C361" s="92"/>
      <c r="D361" s="92"/>
    </row>
    <row r="362" spans="1:4" x14ac:dyDescent="0.25">
      <c r="A362" s="76"/>
      <c r="C362" s="92"/>
      <c r="D362" s="92"/>
    </row>
    <row r="363" spans="1:4" x14ac:dyDescent="0.25">
      <c r="A363" s="76"/>
      <c r="C363" s="92"/>
      <c r="D363" s="92"/>
    </row>
    <row r="364" spans="1:4" x14ac:dyDescent="0.25">
      <c r="A364" s="76"/>
      <c r="C364" s="92"/>
      <c r="D364" s="92"/>
    </row>
    <row r="365" spans="1:4" x14ac:dyDescent="0.25">
      <c r="A365" s="76"/>
      <c r="C365" s="92"/>
      <c r="D365" s="92"/>
    </row>
    <row r="366" spans="1:4" x14ac:dyDescent="0.25">
      <c r="A366" s="76"/>
      <c r="C366" s="92"/>
      <c r="D366" s="92"/>
    </row>
    <row r="367" spans="1:4" x14ac:dyDescent="0.25">
      <c r="A367" s="76"/>
      <c r="C367" s="92"/>
      <c r="D367" s="92"/>
    </row>
    <row r="368" spans="1:4" x14ac:dyDescent="0.25">
      <c r="A368" s="76"/>
      <c r="C368" s="92"/>
      <c r="D368" s="92"/>
    </row>
    <row r="369" spans="1:4" x14ac:dyDescent="0.25">
      <c r="A369" s="76"/>
      <c r="C369" s="92"/>
      <c r="D369" s="92"/>
    </row>
    <row r="370" spans="1:4" x14ac:dyDescent="0.25">
      <c r="A370" s="76"/>
      <c r="C370" s="92"/>
      <c r="D370" s="92"/>
    </row>
    <row r="371" spans="1:4" x14ac:dyDescent="0.25">
      <c r="A371" s="76"/>
      <c r="C371" s="92"/>
      <c r="D371" s="92"/>
    </row>
    <row r="372" spans="1:4" x14ac:dyDescent="0.25">
      <c r="A372" s="76"/>
      <c r="C372" s="92"/>
      <c r="D372" s="92"/>
    </row>
    <row r="373" spans="1:4" x14ac:dyDescent="0.25">
      <c r="A373" s="76"/>
      <c r="C373" s="92"/>
      <c r="D373" s="92"/>
    </row>
    <row r="374" spans="1:4" x14ac:dyDescent="0.25">
      <c r="A374" s="76"/>
      <c r="C374" s="92"/>
      <c r="D374" s="92"/>
    </row>
    <row r="375" spans="1:4" x14ac:dyDescent="0.25">
      <c r="A375" s="76"/>
      <c r="C375" s="92"/>
      <c r="D375" s="92"/>
    </row>
    <row r="376" spans="1:4" x14ac:dyDescent="0.25">
      <c r="A376" s="76"/>
      <c r="C376" s="92"/>
      <c r="D376" s="92"/>
    </row>
    <row r="377" spans="1:4" x14ac:dyDescent="0.25">
      <c r="A377" s="76"/>
      <c r="C377" s="92"/>
      <c r="D377" s="92"/>
    </row>
    <row r="378" spans="1:4" x14ac:dyDescent="0.25">
      <c r="A378" s="76"/>
      <c r="C378" s="92"/>
      <c r="D378" s="92"/>
    </row>
    <row r="379" spans="1:4" x14ac:dyDescent="0.25">
      <c r="A379" s="76"/>
      <c r="C379" s="92"/>
      <c r="D379" s="92"/>
    </row>
    <row r="380" spans="1:4" x14ac:dyDescent="0.25">
      <c r="A380" s="76"/>
      <c r="C380" s="92"/>
      <c r="D380" s="92"/>
    </row>
    <row r="381" spans="1:4" x14ac:dyDescent="0.25">
      <c r="A381" s="76"/>
      <c r="C381" s="92"/>
      <c r="D381" s="92"/>
    </row>
    <row r="382" spans="1:4" x14ac:dyDescent="0.25">
      <c r="A382" s="76"/>
      <c r="C382" s="92"/>
      <c r="D382" s="92"/>
    </row>
    <row r="383" spans="1:4" x14ac:dyDescent="0.25">
      <c r="A383" s="76"/>
      <c r="C383" s="92"/>
      <c r="D383" s="92"/>
    </row>
    <row r="384" spans="1:4" x14ac:dyDescent="0.25">
      <c r="A384" s="76"/>
      <c r="C384" s="92"/>
      <c r="D384" s="92"/>
    </row>
    <row r="385" spans="1:4" x14ac:dyDescent="0.25">
      <c r="A385" s="76"/>
      <c r="C385" s="92"/>
      <c r="D385" s="92"/>
    </row>
    <row r="386" spans="1:4" x14ac:dyDescent="0.25">
      <c r="A386" s="76"/>
      <c r="C386" s="92"/>
      <c r="D386" s="92"/>
    </row>
    <row r="387" spans="1:4" x14ac:dyDescent="0.25">
      <c r="A387" s="76"/>
      <c r="C387" s="92"/>
      <c r="D387" s="92"/>
    </row>
    <row r="388" spans="1:4" x14ac:dyDescent="0.25">
      <c r="A388" s="76"/>
      <c r="C388" s="92"/>
      <c r="D388" s="92"/>
    </row>
    <row r="389" spans="1:4" x14ac:dyDescent="0.25">
      <c r="A389" s="76"/>
      <c r="C389" s="92"/>
      <c r="D389" s="92"/>
    </row>
    <row r="390" spans="1:4" x14ac:dyDescent="0.25">
      <c r="A390" s="76"/>
      <c r="C390" s="92"/>
      <c r="D390" s="92"/>
    </row>
    <row r="391" spans="1:4" x14ac:dyDescent="0.25">
      <c r="A391" s="76"/>
      <c r="C391" s="92"/>
      <c r="D391" s="92"/>
    </row>
    <row r="392" spans="1:4" x14ac:dyDescent="0.25">
      <c r="A392" s="76"/>
      <c r="C392" s="92"/>
      <c r="D392" s="92"/>
    </row>
    <row r="393" spans="1:4" x14ac:dyDescent="0.25">
      <c r="A393" s="76"/>
      <c r="C393" s="92"/>
      <c r="D393" s="92"/>
    </row>
    <row r="394" spans="1:4" x14ac:dyDescent="0.25">
      <c r="A394" s="76"/>
      <c r="C394" s="92"/>
      <c r="D394" s="92"/>
    </row>
    <row r="395" spans="1:4" x14ac:dyDescent="0.25">
      <c r="A395" s="76"/>
      <c r="C395" s="92"/>
      <c r="D395" s="92"/>
    </row>
    <row r="396" spans="1:4" x14ac:dyDescent="0.25">
      <c r="A396" s="76"/>
      <c r="C396" s="92"/>
      <c r="D396" s="92"/>
    </row>
    <row r="397" spans="1:4" x14ac:dyDescent="0.25">
      <c r="A397" s="76"/>
      <c r="C397" s="92"/>
      <c r="D397" s="92"/>
    </row>
    <row r="398" spans="1:4" x14ac:dyDescent="0.25">
      <c r="A398" s="76"/>
      <c r="C398" s="92"/>
      <c r="D398" s="92"/>
    </row>
    <row r="399" spans="1:4" x14ac:dyDescent="0.25">
      <c r="A399" s="76"/>
      <c r="C399" s="92"/>
      <c r="D399" s="92"/>
    </row>
    <row r="400" spans="1:4" x14ac:dyDescent="0.25">
      <c r="A400" s="76"/>
      <c r="C400" s="92"/>
      <c r="D400" s="92"/>
    </row>
    <row r="401" spans="1:4" x14ac:dyDescent="0.25">
      <c r="A401" s="76"/>
      <c r="C401" s="92"/>
      <c r="D401" s="92"/>
    </row>
    <row r="402" spans="1:4" x14ac:dyDescent="0.25">
      <c r="A402" s="76"/>
      <c r="C402" s="92"/>
      <c r="D402" s="92"/>
    </row>
    <row r="403" spans="1:4" x14ac:dyDescent="0.25">
      <c r="A403" s="76"/>
      <c r="C403" s="92"/>
      <c r="D403" s="92"/>
    </row>
    <row r="404" spans="1:4" x14ac:dyDescent="0.25">
      <c r="A404" s="76"/>
      <c r="C404" s="92"/>
      <c r="D404" s="92"/>
    </row>
    <row r="405" spans="1:4" x14ac:dyDescent="0.25">
      <c r="A405" s="76"/>
      <c r="C405" s="92"/>
      <c r="D405" s="92"/>
    </row>
    <row r="406" spans="1:4" x14ac:dyDescent="0.25">
      <c r="A406" s="76"/>
      <c r="C406" s="92"/>
      <c r="D406" s="92"/>
    </row>
    <row r="407" spans="1:4" x14ac:dyDescent="0.25">
      <c r="A407" s="76"/>
      <c r="C407" s="92"/>
      <c r="D407" s="92"/>
    </row>
    <row r="408" spans="1:4" x14ac:dyDescent="0.25">
      <c r="A408" s="76"/>
      <c r="C408" s="92"/>
      <c r="D408" s="92"/>
    </row>
    <row r="409" spans="1:4" x14ac:dyDescent="0.25">
      <c r="A409" s="76"/>
      <c r="C409" s="92"/>
      <c r="D409" s="92"/>
    </row>
    <row r="410" spans="1:4" x14ac:dyDescent="0.25">
      <c r="A410" s="76"/>
      <c r="C410" s="92"/>
      <c r="D410" s="92"/>
    </row>
    <row r="411" spans="1:4" x14ac:dyDescent="0.25">
      <c r="A411" s="76"/>
      <c r="C411" s="92"/>
      <c r="D411" s="92"/>
    </row>
    <row r="412" spans="1:4" x14ac:dyDescent="0.25">
      <c r="A412" s="76"/>
      <c r="C412" s="92"/>
      <c r="D412" s="92"/>
    </row>
    <row r="413" spans="1:4" x14ac:dyDescent="0.25">
      <c r="A413" s="76"/>
      <c r="C413" s="92"/>
      <c r="D413" s="92"/>
    </row>
    <row r="414" spans="1:4" x14ac:dyDescent="0.25">
      <c r="A414" s="76"/>
      <c r="C414" s="92"/>
      <c r="D414" s="92"/>
    </row>
    <row r="415" spans="1:4" x14ac:dyDescent="0.25">
      <c r="A415" s="76"/>
      <c r="C415" s="92"/>
      <c r="D415" s="92"/>
    </row>
    <row r="416" spans="1:4" x14ac:dyDescent="0.25">
      <c r="A416" s="76"/>
      <c r="C416" s="92"/>
      <c r="D416" s="92"/>
    </row>
    <row r="417" spans="1:4" x14ac:dyDescent="0.25">
      <c r="A417" s="76"/>
      <c r="C417" s="92"/>
      <c r="D417" s="92"/>
    </row>
    <row r="418" spans="1:4" x14ac:dyDescent="0.25">
      <c r="A418" s="76"/>
      <c r="C418" s="92"/>
      <c r="D418" s="92"/>
    </row>
    <row r="419" spans="1:4" x14ac:dyDescent="0.25">
      <c r="A419" s="76"/>
      <c r="C419" s="92"/>
      <c r="D419" s="92"/>
    </row>
    <row r="420" spans="1:4" x14ac:dyDescent="0.25">
      <c r="A420" s="76"/>
      <c r="C420" s="92"/>
      <c r="D420" s="92"/>
    </row>
    <row r="421" spans="1:4" x14ac:dyDescent="0.25">
      <c r="A421" s="76"/>
      <c r="C421" s="92"/>
      <c r="D421" s="92"/>
    </row>
    <row r="422" spans="1:4" x14ac:dyDescent="0.25">
      <c r="A422" s="76"/>
      <c r="C422" s="92"/>
      <c r="D422" s="92"/>
    </row>
    <row r="423" spans="1:4" x14ac:dyDescent="0.25">
      <c r="A423" s="76"/>
      <c r="C423" s="92"/>
      <c r="D423" s="92"/>
    </row>
    <row r="424" spans="1:4" x14ac:dyDescent="0.25">
      <c r="A424" s="76"/>
      <c r="C424" s="92"/>
      <c r="D424" s="92"/>
    </row>
    <row r="425" spans="1:4" x14ac:dyDescent="0.25">
      <c r="A425" s="76"/>
      <c r="C425" s="92"/>
      <c r="D425" s="92"/>
    </row>
    <row r="426" spans="1:4" x14ac:dyDescent="0.25">
      <c r="A426" s="76"/>
      <c r="C426" s="92"/>
      <c r="D426" s="92"/>
    </row>
    <row r="427" spans="1:4" x14ac:dyDescent="0.25">
      <c r="A427" s="76"/>
      <c r="C427" s="92"/>
      <c r="D427" s="92"/>
    </row>
    <row r="428" spans="1:4" x14ac:dyDescent="0.25">
      <c r="A428" s="76"/>
      <c r="C428" s="92"/>
      <c r="D428" s="92"/>
    </row>
    <row r="429" spans="1:4" x14ac:dyDescent="0.25">
      <c r="A429" s="76"/>
      <c r="C429" s="92"/>
      <c r="D429" s="92"/>
    </row>
    <row r="430" spans="1:4" x14ac:dyDescent="0.25">
      <c r="A430" s="76"/>
      <c r="C430" s="92"/>
      <c r="D430" s="92"/>
    </row>
    <row r="431" spans="1:4" x14ac:dyDescent="0.25">
      <c r="A431" s="76"/>
      <c r="C431" s="92"/>
      <c r="D431" s="92"/>
    </row>
    <row r="432" spans="1:4" x14ac:dyDescent="0.25">
      <c r="A432" s="76"/>
      <c r="C432" s="92"/>
      <c r="D432" s="92"/>
    </row>
    <row r="433" spans="1:4" x14ac:dyDescent="0.25">
      <c r="A433" s="76"/>
      <c r="C433" s="92"/>
      <c r="D433" s="92"/>
    </row>
    <row r="434" spans="1:4" x14ac:dyDescent="0.25">
      <c r="A434" s="76"/>
      <c r="C434" s="92"/>
      <c r="D434" s="92"/>
    </row>
    <row r="435" spans="1:4" x14ac:dyDescent="0.25">
      <c r="A435" s="76"/>
      <c r="C435" s="92"/>
      <c r="D435" s="92"/>
    </row>
    <row r="436" spans="1:4" x14ac:dyDescent="0.25">
      <c r="A436" s="76"/>
      <c r="C436" s="92"/>
      <c r="D436" s="92"/>
    </row>
    <row r="437" spans="1:4" x14ac:dyDescent="0.25">
      <c r="A437" s="76"/>
      <c r="C437" s="92"/>
      <c r="D437" s="92"/>
    </row>
    <row r="438" spans="1:4" x14ac:dyDescent="0.25">
      <c r="A438" s="76"/>
      <c r="C438" s="92"/>
      <c r="D438" s="92"/>
    </row>
    <row r="439" spans="1:4" x14ac:dyDescent="0.25">
      <c r="A439" s="76"/>
      <c r="C439" s="92"/>
      <c r="D439" s="92"/>
    </row>
    <row r="440" spans="1:4" x14ac:dyDescent="0.25">
      <c r="A440" s="76"/>
      <c r="C440" s="92"/>
      <c r="D440" s="92"/>
    </row>
    <row r="441" spans="1:4" x14ac:dyDescent="0.25">
      <c r="A441" s="76"/>
      <c r="C441" s="92"/>
      <c r="D441" s="92"/>
    </row>
    <row r="442" spans="1:4" x14ac:dyDescent="0.25">
      <c r="A442" s="76"/>
      <c r="C442" s="92"/>
      <c r="D442" s="92"/>
    </row>
    <row r="443" spans="1:4" x14ac:dyDescent="0.25">
      <c r="A443" s="76"/>
      <c r="C443" s="92"/>
      <c r="D443" s="92"/>
    </row>
    <row r="444" spans="1:4" x14ac:dyDescent="0.25">
      <c r="A444" s="76"/>
      <c r="C444" s="92"/>
      <c r="D444" s="92"/>
    </row>
    <row r="445" spans="1:4" x14ac:dyDescent="0.25">
      <c r="A445" s="76"/>
      <c r="C445" s="92"/>
      <c r="D445" s="92"/>
    </row>
    <row r="446" spans="1:4" x14ac:dyDescent="0.25">
      <c r="A446" s="76"/>
      <c r="C446" s="92"/>
      <c r="D446" s="92"/>
    </row>
    <row r="447" spans="1:4" x14ac:dyDescent="0.25">
      <c r="A447" s="76"/>
      <c r="C447" s="92"/>
      <c r="D447" s="92"/>
    </row>
    <row r="448" spans="1:4" x14ac:dyDescent="0.25">
      <c r="A448" s="76"/>
      <c r="C448" s="92"/>
      <c r="D448" s="92"/>
    </row>
    <row r="449" spans="1:4" x14ac:dyDescent="0.25">
      <c r="A449" s="76"/>
      <c r="C449" s="92"/>
      <c r="D449" s="92"/>
    </row>
    <row r="450" spans="1:4" x14ac:dyDescent="0.25">
      <c r="A450" s="76"/>
      <c r="C450" s="92"/>
      <c r="D450" s="92"/>
    </row>
    <row r="451" spans="1:4" x14ac:dyDescent="0.25">
      <c r="A451" s="76"/>
      <c r="C451" s="92"/>
      <c r="D451" s="92"/>
    </row>
    <row r="452" spans="1:4" x14ac:dyDescent="0.25">
      <c r="A452" s="76"/>
      <c r="C452" s="92"/>
      <c r="D452" s="92"/>
    </row>
    <row r="453" spans="1:4" x14ac:dyDescent="0.25">
      <c r="A453" s="76"/>
      <c r="C453" s="92"/>
      <c r="D453" s="92"/>
    </row>
    <row r="454" spans="1:4" x14ac:dyDescent="0.25">
      <c r="A454" s="76"/>
      <c r="C454" s="92"/>
      <c r="D454" s="92"/>
    </row>
    <row r="455" spans="1:4" x14ac:dyDescent="0.25">
      <c r="A455" s="76"/>
      <c r="C455" s="92"/>
      <c r="D455" s="92"/>
    </row>
    <row r="456" spans="1:4" x14ac:dyDescent="0.25">
      <c r="A456" s="76"/>
      <c r="C456" s="92"/>
      <c r="D456" s="92"/>
    </row>
    <row r="457" spans="1:4" x14ac:dyDescent="0.25">
      <c r="A457" s="76"/>
      <c r="C457" s="92"/>
      <c r="D457" s="92"/>
    </row>
    <row r="458" spans="1:4" x14ac:dyDescent="0.25">
      <c r="A458" s="76"/>
      <c r="C458" s="92"/>
      <c r="D458" s="92"/>
    </row>
    <row r="459" spans="1:4" x14ac:dyDescent="0.25">
      <c r="A459" s="76"/>
      <c r="C459" s="92"/>
      <c r="D459" s="92"/>
    </row>
    <row r="460" spans="1:4" x14ac:dyDescent="0.25">
      <c r="A460" s="76"/>
      <c r="C460" s="92"/>
      <c r="D460" s="92"/>
    </row>
    <row r="461" spans="1:4" x14ac:dyDescent="0.25">
      <c r="A461" s="76"/>
      <c r="C461" s="92"/>
      <c r="D461" s="92"/>
    </row>
    <row r="462" spans="1:4" x14ac:dyDescent="0.25">
      <c r="A462" s="76"/>
      <c r="C462" s="92"/>
      <c r="D462" s="92"/>
    </row>
    <row r="463" spans="1:4" x14ac:dyDescent="0.25">
      <c r="A463" s="76"/>
      <c r="C463" s="92"/>
      <c r="D463" s="92"/>
    </row>
    <row r="464" spans="1:4" x14ac:dyDescent="0.25">
      <c r="A464" s="76"/>
      <c r="C464" s="92"/>
      <c r="D464" s="92"/>
    </row>
    <row r="465" spans="1:4" x14ac:dyDescent="0.25">
      <c r="A465" s="76"/>
      <c r="C465" s="92"/>
      <c r="D465" s="92"/>
    </row>
    <row r="466" spans="1:4" x14ac:dyDescent="0.25">
      <c r="A466" s="76"/>
      <c r="C466" s="92"/>
      <c r="D466" s="92"/>
    </row>
    <row r="467" spans="1:4" x14ac:dyDescent="0.25">
      <c r="A467" s="76"/>
      <c r="C467" s="92"/>
      <c r="D467" s="92"/>
    </row>
    <row r="468" spans="1:4" x14ac:dyDescent="0.25">
      <c r="A468" s="76"/>
      <c r="C468" s="92"/>
      <c r="D468" s="92"/>
    </row>
    <row r="469" spans="1:4" x14ac:dyDescent="0.25">
      <c r="A469" s="76"/>
      <c r="C469" s="92"/>
      <c r="D469" s="92"/>
    </row>
    <row r="470" spans="1:4" x14ac:dyDescent="0.25">
      <c r="A470" s="76"/>
      <c r="C470" s="92"/>
      <c r="D470" s="92"/>
    </row>
    <row r="471" spans="1:4" x14ac:dyDescent="0.25">
      <c r="A471" s="76"/>
      <c r="C471" s="92"/>
      <c r="D471" s="92"/>
    </row>
    <row r="472" spans="1:4" x14ac:dyDescent="0.25">
      <c r="A472" s="76"/>
      <c r="C472" s="92"/>
      <c r="D472" s="92"/>
    </row>
    <row r="473" spans="1:4" x14ac:dyDescent="0.25">
      <c r="A473" s="76"/>
      <c r="C473" s="92"/>
      <c r="D473" s="92"/>
    </row>
    <row r="474" spans="1:4" x14ac:dyDescent="0.25">
      <c r="A474" s="76"/>
      <c r="C474" s="92"/>
      <c r="D474" s="92"/>
    </row>
    <row r="475" spans="1:4" x14ac:dyDescent="0.25">
      <c r="A475" s="76"/>
      <c r="C475" s="92"/>
      <c r="D475" s="92"/>
    </row>
    <row r="476" spans="1:4" x14ac:dyDescent="0.25">
      <c r="A476" s="76"/>
      <c r="C476" s="92"/>
      <c r="D476" s="92"/>
    </row>
    <row r="477" spans="1:4" x14ac:dyDescent="0.25">
      <c r="A477" s="76"/>
      <c r="C477" s="92"/>
      <c r="D477" s="92"/>
    </row>
    <row r="478" spans="1:4" x14ac:dyDescent="0.25">
      <c r="A478" s="76"/>
      <c r="C478" s="92"/>
      <c r="D478" s="92"/>
    </row>
    <row r="479" spans="1:4" x14ac:dyDescent="0.25">
      <c r="A479" s="76"/>
      <c r="C479" s="92"/>
      <c r="D479" s="92"/>
    </row>
    <row r="480" spans="1:4" x14ac:dyDescent="0.25">
      <c r="A480" s="76"/>
      <c r="C480" s="92"/>
      <c r="D480" s="92"/>
    </row>
    <row r="481" spans="1:4" x14ac:dyDescent="0.25">
      <c r="A481" s="76"/>
      <c r="C481" s="92"/>
      <c r="D481" s="92"/>
    </row>
  </sheetData>
  <mergeCells count="5">
    <mergeCell ref="A1:D1"/>
    <mergeCell ref="A2:D2"/>
    <mergeCell ref="A3:D3"/>
    <mergeCell ref="A5:D5"/>
    <mergeCell ref="A6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9"/>
  <sheetViews>
    <sheetView workbookViewId="0">
      <selection activeCell="G29" sqref="G29"/>
    </sheetView>
  </sheetViews>
  <sheetFormatPr defaultColWidth="28.42578125" defaultRowHeight="15" x14ac:dyDescent="0.25"/>
  <cols>
    <col min="1" max="1" width="27.5703125" style="43" customWidth="1"/>
    <col min="2" max="2" width="43.7109375" style="42" customWidth="1"/>
    <col min="3" max="3" width="13" style="109" customWidth="1"/>
    <col min="4" max="4" width="12.7109375" style="109" customWidth="1"/>
    <col min="5" max="5" width="13.85546875" style="42" customWidth="1"/>
    <col min="6" max="6" width="15.85546875" style="42" customWidth="1"/>
    <col min="7" max="256" width="28.42578125" style="42"/>
    <col min="257" max="257" width="27.5703125" style="42" customWidth="1"/>
    <col min="258" max="258" width="43.7109375" style="42" customWidth="1"/>
    <col min="259" max="259" width="13" style="42" customWidth="1"/>
    <col min="260" max="260" width="12.7109375" style="42" customWidth="1"/>
    <col min="261" max="261" width="13.85546875" style="42" customWidth="1"/>
    <col min="262" max="262" width="15.85546875" style="42" customWidth="1"/>
    <col min="263" max="512" width="28.42578125" style="42"/>
    <col min="513" max="513" width="27.5703125" style="42" customWidth="1"/>
    <col min="514" max="514" width="43.7109375" style="42" customWidth="1"/>
    <col min="515" max="515" width="13" style="42" customWidth="1"/>
    <col min="516" max="516" width="12.7109375" style="42" customWidth="1"/>
    <col min="517" max="517" width="13.85546875" style="42" customWidth="1"/>
    <col min="518" max="518" width="15.85546875" style="42" customWidth="1"/>
    <col min="519" max="768" width="28.42578125" style="42"/>
    <col min="769" max="769" width="27.5703125" style="42" customWidth="1"/>
    <col min="770" max="770" width="43.7109375" style="42" customWidth="1"/>
    <col min="771" max="771" width="13" style="42" customWidth="1"/>
    <col min="772" max="772" width="12.7109375" style="42" customWidth="1"/>
    <col min="773" max="773" width="13.85546875" style="42" customWidth="1"/>
    <col min="774" max="774" width="15.85546875" style="42" customWidth="1"/>
    <col min="775" max="1024" width="28.42578125" style="42"/>
    <col min="1025" max="1025" width="27.5703125" style="42" customWidth="1"/>
    <col min="1026" max="1026" width="43.7109375" style="42" customWidth="1"/>
    <col min="1027" max="1027" width="13" style="42" customWidth="1"/>
    <col min="1028" max="1028" width="12.7109375" style="42" customWidth="1"/>
    <col min="1029" max="1029" width="13.85546875" style="42" customWidth="1"/>
    <col min="1030" max="1030" width="15.85546875" style="42" customWidth="1"/>
    <col min="1031" max="1280" width="28.42578125" style="42"/>
    <col min="1281" max="1281" width="27.5703125" style="42" customWidth="1"/>
    <col min="1282" max="1282" width="43.7109375" style="42" customWidth="1"/>
    <col min="1283" max="1283" width="13" style="42" customWidth="1"/>
    <col min="1284" max="1284" width="12.7109375" style="42" customWidth="1"/>
    <col min="1285" max="1285" width="13.85546875" style="42" customWidth="1"/>
    <col min="1286" max="1286" width="15.85546875" style="42" customWidth="1"/>
    <col min="1287" max="1536" width="28.42578125" style="42"/>
    <col min="1537" max="1537" width="27.5703125" style="42" customWidth="1"/>
    <col min="1538" max="1538" width="43.7109375" style="42" customWidth="1"/>
    <col min="1539" max="1539" width="13" style="42" customWidth="1"/>
    <col min="1540" max="1540" width="12.7109375" style="42" customWidth="1"/>
    <col min="1541" max="1541" width="13.85546875" style="42" customWidth="1"/>
    <col min="1542" max="1542" width="15.85546875" style="42" customWidth="1"/>
    <col min="1543" max="1792" width="28.42578125" style="42"/>
    <col min="1793" max="1793" width="27.5703125" style="42" customWidth="1"/>
    <col min="1794" max="1794" width="43.7109375" style="42" customWidth="1"/>
    <col min="1795" max="1795" width="13" style="42" customWidth="1"/>
    <col min="1796" max="1796" width="12.7109375" style="42" customWidth="1"/>
    <col min="1797" max="1797" width="13.85546875" style="42" customWidth="1"/>
    <col min="1798" max="1798" width="15.85546875" style="42" customWidth="1"/>
    <col min="1799" max="2048" width="28.42578125" style="42"/>
    <col min="2049" max="2049" width="27.5703125" style="42" customWidth="1"/>
    <col min="2050" max="2050" width="43.7109375" style="42" customWidth="1"/>
    <col min="2051" max="2051" width="13" style="42" customWidth="1"/>
    <col min="2052" max="2052" width="12.7109375" style="42" customWidth="1"/>
    <col min="2053" max="2053" width="13.85546875" style="42" customWidth="1"/>
    <col min="2054" max="2054" width="15.85546875" style="42" customWidth="1"/>
    <col min="2055" max="2304" width="28.42578125" style="42"/>
    <col min="2305" max="2305" width="27.5703125" style="42" customWidth="1"/>
    <col min="2306" max="2306" width="43.7109375" style="42" customWidth="1"/>
    <col min="2307" max="2307" width="13" style="42" customWidth="1"/>
    <col min="2308" max="2308" width="12.7109375" style="42" customWidth="1"/>
    <col min="2309" max="2309" width="13.85546875" style="42" customWidth="1"/>
    <col min="2310" max="2310" width="15.85546875" style="42" customWidth="1"/>
    <col min="2311" max="2560" width="28.42578125" style="42"/>
    <col min="2561" max="2561" width="27.5703125" style="42" customWidth="1"/>
    <col min="2562" max="2562" width="43.7109375" style="42" customWidth="1"/>
    <col min="2563" max="2563" width="13" style="42" customWidth="1"/>
    <col min="2564" max="2564" width="12.7109375" style="42" customWidth="1"/>
    <col min="2565" max="2565" width="13.85546875" style="42" customWidth="1"/>
    <col min="2566" max="2566" width="15.85546875" style="42" customWidth="1"/>
    <col min="2567" max="2816" width="28.42578125" style="42"/>
    <col min="2817" max="2817" width="27.5703125" style="42" customWidth="1"/>
    <col min="2818" max="2818" width="43.7109375" style="42" customWidth="1"/>
    <col min="2819" max="2819" width="13" style="42" customWidth="1"/>
    <col min="2820" max="2820" width="12.7109375" style="42" customWidth="1"/>
    <col min="2821" max="2821" width="13.85546875" style="42" customWidth="1"/>
    <col min="2822" max="2822" width="15.85546875" style="42" customWidth="1"/>
    <col min="2823" max="3072" width="28.42578125" style="42"/>
    <col min="3073" max="3073" width="27.5703125" style="42" customWidth="1"/>
    <col min="3074" max="3074" width="43.7109375" style="42" customWidth="1"/>
    <col min="3075" max="3075" width="13" style="42" customWidth="1"/>
    <col min="3076" max="3076" width="12.7109375" style="42" customWidth="1"/>
    <col min="3077" max="3077" width="13.85546875" style="42" customWidth="1"/>
    <col min="3078" max="3078" width="15.85546875" style="42" customWidth="1"/>
    <col min="3079" max="3328" width="28.42578125" style="42"/>
    <col min="3329" max="3329" width="27.5703125" style="42" customWidth="1"/>
    <col min="3330" max="3330" width="43.7109375" style="42" customWidth="1"/>
    <col min="3331" max="3331" width="13" style="42" customWidth="1"/>
    <col min="3332" max="3332" width="12.7109375" style="42" customWidth="1"/>
    <col min="3333" max="3333" width="13.85546875" style="42" customWidth="1"/>
    <col min="3334" max="3334" width="15.85546875" style="42" customWidth="1"/>
    <col min="3335" max="3584" width="28.42578125" style="42"/>
    <col min="3585" max="3585" width="27.5703125" style="42" customWidth="1"/>
    <col min="3586" max="3586" width="43.7109375" style="42" customWidth="1"/>
    <col min="3587" max="3587" width="13" style="42" customWidth="1"/>
    <col min="3588" max="3588" width="12.7109375" style="42" customWidth="1"/>
    <col min="3589" max="3589" width="13.85546875" style="42" customWidth="1"/>
    <col min="3590" max="3590" width="15.85546875" style="42" customWidth="1"/>
    <col min="3591" max="3840" width="28.42578125" style="42"/>
    <col min="3841" max="3841" width="27.5703125" style="42" customWidth="1"/>
    <col min="3842" max="3842" width="43.7109375" style="42" customWidth="1"/>
    <col min="3843" max="3843" width="13" style="42" customWidth="1"/>
    <col min="3844" max="3844" width="12.7109375" style="42" customWidth="1"/>
    <col min="3845" max="3845" width="13.85546875" style="42" customWidth="1"/>
    <col min="3846" max="3846" width="15.85546875" style="42" customWidth="1"/>
    <col min="3847" max="4096" width="28.42578125" style="42"/>
    <col min="4097" max="4097" width="27.5703125" style="42" customWidth="1"/>
    <col min="4098" max="4098" width="43.7109375" style="42" customWidth="1"/>
    <col min="4099" max="4099" width="13" style="42" customWidth="1"/>
    <col min="4100" max="4100" width="12.7109375" style="42" customWidth="1"/>
    <col min="4101" max="4101" width="13.85546875" style="42" customWidth="1"/>
    <col min="4102" max="4102" width="15.85546875" style="42" customWidth="1"/>
    <col min="4103" max="4352" width="28.42578125" style="42"/>
    <col min="4353" max="4353" width="27.5703125" style="42" customWidth="1"/>
    <col min="4354" max="4354" width="43.7109375" style="42" customWidth="1"/>
    <col min="4355" max="4355" width="13" style="42" customWidth="1"/>
    <col min="4356" max="4356" width="12.7109375" style="42" customWidth="1"/>
    <col min="4357" max="4357" width="13.85546875" style="42" customWidth="1"/>
    <col min="4358" max="4358" width="15.85546875" style="42" customWidth="1"/>
    <col min="4359" max="4608" width="28.42578125" style="42"/>
    <col min="4609" max="4609" width="27.5703125" style="42" customWidth="1"/>
    <col min="4610" max="4610" width="43.7109375" style="42" customWidth="1"/>
    <col min="4611" max="4611" width="13" style="42" customWidth="1"/>
    <col min="4612" max="4612" width="12.7109375" style="42" customWidth="1"/>
    <col min="4613" max="4613" width="13.85546875" style="42" customWidth="1"/>
    <col min="4614" max="4614" width="15.85546875" style="42" customWidth="1"/>
    <col min="4615" max="4864" width="28.42578125" style="42"/>
    <col min="4865" max="4865" width="27.5703125" style="42" customWidth="1"/>
    <col min="4866" max="4866" width="43.7109375" style="42" customWidth="1"/>
    <col min="4867" max="4867" width="13" style="42" customWidth="1"/>
    <col min="4868" max="4868" width="12.7109375" style="42" customWidth="1"/>
    <col min="4869" max="4869" width="13.85546875" style="42" customWidth="1"/>
    <col min="4870" max="4870" width="15.85546875" style="42" customWidth="1"/>
    <col min="4871" max="5120" width="28.42578125" style="42"/>
    <col min="5121" max="5121" width="27.5703125" style="42" customWidth="1"/>
    <col min="5122" max="5122" width="43.7109375" style="42" customWidth="1"/>
    <col min="5123" max="5123" width="13" style="42" customWidth="1"/>
    <col min="5124" max="5124" width="12.7109375" style="42" customWidth="1"/>
    <col min="5125" max="5125" width="13.85546875" style="42" customWidth="1"/>
    <col min="5126" max="5126" width="15.85546875" style="42" customWidth="1"/>
    <col min="5127" max="5376" width="28.42578125" style="42"/>
    <col min="5377" max="5377" width="27.5703125" style="42" customWidth="1"/>
    <col min="5378" max="5378" width="43.7109375" style="42" customWidth="1"/>
    <col min="5379" max="5379" width="13" style="42" customWidth="1"/>
    <col min="5380" max="5380" width="12.7109375" style="42" customWidth="1"/>
    <col min="5381" max="5381" width="13.85546875" style="42" customWidth="1"/>
    <col min="5382" max="5382" width="15.85546875" style="42" customWidth="1"/>
    <col min="5383" max="5632" width="28.42578125" style="42"/>
    <col min="5633" max="5633" width="27.5703125" style="42" customWidth="1"/>
    <col min="5634" max="5634" width="43.7109375" style="42" customWidth="1"/>
    <col min="5635" max="5635" width="13" style="42" customWidth="1"/>
    <col min="5636" max="5636" width="12.7109375" style="42" customWidth="1"/>
    <col min="5637" max="5637" width="13.85546875" style="42" customWidth="1"/>
    <col min="5638" max="5638" width="15.85546875" style="42" customWidth="1"/>
    <col min="5639" max="5888" width="28.42578125" style="42"/>
    <col min="5889" max="5889" width="27.5703125" style="42" customWidth="1"/>
    <col min="5890" max="5890" width="43.7109375" style="42" customWidth="1"/>
    <col min="5891" max="5891" width="13" style="42" customWidth="1"/>
    <col min="5892" max="5892" width="12.7109375" style="42" customWidth="1"/>
    <col min="5893" max="5893" width="13.85546875" style="42" customWidth="1"/>
    <col min="5894" max="5894" width="15.85546875" style="42" customWidth="1"/>
    <col min="5895" max="6144" width="28.42578125" style="42"/>
    <col min="6145" max="6145" width="27.5703125" style="42" customWidth="1"/>
    <col min="6146" max="6146" width="43.7109375" style="42" customWidth="1"/>
    <col min="6147" max="6147" width="13" style="42" customWidth="1"/>
    <col min="6148" max="6148" width="12.7109375" style="42" customWidth="1"/>
    <col min="6149" max="6149" width="13.85546875" style="42" customWidth="1"/>
    <col min="6150" max="6150" width="15.85546875" style="42" customWidth="1"/>
    <col min="6151" max="6400" width="28.42578125" style="42"/>
    <col min="6401" max="6401" width="27.5703125" style="42" customWidth="1"/>
    <col min="6402" max="6402" width="43.7109375" style="42" customWidth="1"/>
    <col min="6403" max="6403" width="13" style="42" customWidth="1"/>
    <col min="6404" max="6404" width="12.7109375" style="42" customWidth="1"/>
    <col min="6405" max="6405" width="13.85546875" style="42" customWidth="1"/>
    <col min="6406" max="6406" width="15.85546875" style="42" customWidth="1"/>
    <col min="6407" max="6656" width="28.42578125" style="42"/>
    <col min="6657" max="6657" width="27.5703125" style="42" customWidth="1"/>
    <col min="6658" max="6658" width="43.7109375" style="42" customWidth="1"/>
    <col min="6659" max="6659" width="13" style="42" customWidth="1"/>
    <col min="6660" max="6660" width="12.7109375" style="42" customWidth="1"/>
    <col min="6661" max="6661" width="13.85546875" style="42" customWidth="1"/>
    <col min="6662" max="6662" width="15.85546875" style="42" customWidth="1"/>
    <col min="6663" max="6912" width="28.42578125" style="42"/>
    <col min="6913" max="6913" width="27.5703125" style="42" customWidth="1"/>
    <col min="6914" max="6914" width="43.7109375" style="42" customWidth="1"/>
    <col min="6915" max="6915" width="13" style="42" customWidth="1"/>
    <col min="6916" max="6916" width="12.7109375" style="42" customWidth="1"/>
    <col min="6917" max="6917" width="13.85546875" style="42" customWidth="1"/>
    <col min="6918" max="6918" width="15.85546875" style="42" customWidth="1"/>
    <col min="6919" max="7168" width="28.42578125" style="42"/>
    <col min="7169" max="7169" width="27.5703125" style="42" customWidth="1"/>
    <col min="7170" max="7170" width="43.7109375" style="42" customWidth="1"/>
    <col min="7171" max="7171" width="13" style="42" customWidth="1"/>
    <col min="7172" max="7172" width="12.7109375" style="42" customWidth="1"/>
    <col min="7173" max="7173" width="13.85546875" style="42" customWidth="1"/>
    <col min="7174" max="7174" width="15.85546875" style="42" customWidth="1"/>
    <col min="7175" max="7424" width="28.42578125" style="42"/>
    <col min="7425" max="7425" width="27.5703125" style="42" customWidth="1"/>
    <col min="7426" max="7426" width="43.7109375" style="42" customWidth="1"/>
    <col min="7427" max="7427" width="13" style="42" customWidth="1"/>
    <col min="7428" max="7428" width="12.7109375" style="42" customWidth="1"/>
    <col min="7429" max="7429" width="13.85546875" style="42" customWidth="1"/>
    <col min="7430" max="7430" width="15.85546875" style="42" customWidth="1"/>
    <col min="7431" max="7680" width="28.42578125" style="42"/>
    <col min="7681" max="7681" width="27.5703125" style="42" customWidth="1"/>
    <col min="7682" max="7682" width="43.7109375" style="42" customWidth="1"/>
    <col min="7683" max="7683" width="13" style="42" customWidth="1"/>
    <col min="7684" max="7684" width="12.7109375" style="42" customWidth="1"/>
    <col min="7685" max="7685" width="13.85546875" style="42" customWidth="1"/>
    <col min="7686" max="7686" width="15.85546875" style="42" customWidth="1"/>
    <col min="7687" max="7936" width="28.42578125" style="42"/>
    <col min="7937" max="7937" width="27.5703125" style="42" customWidth="1"/>
    <col min="7938" max="7938" width="43.7109375" style="42" customWidth="1"/>
    <col min="7939" max="7939" width="13" style="42" customWidth="1"/>
    <col min="7940" max="7940" width="12.7109375" style="42" customWidth="1"/>
    <col min="7941" max="7941" width="13.85546875" style="42" customWidth="1"/>
    <col min="7942" max="7942" width="15.85546875" style="42" customWidth="1"/>
    <col min="7943" max="8192" width="28.42578125" style="42"/>
    <col min="8193" max="8193" width="27.5703125" style="42" customWidth="1"/>
    <col min="8194" max="8194" width="43.7109375" style="42" customWidth="1"/>
    <col min="8195" max="8195" width="13" style="42" customWidth="1"/>
    <col min="8196" max="8196" width="12.7109375" style="42" customWidth="1"/>
    <col min="8197" max="8197" width="13.85546875" style="42" customWidth="1"/>
    <col min="8198" max="8198" width="15.85546875" style="42" customWidth="1"/>
    <col min="8199" max="8448" width="28.42578125" style="42"/>
    <col min="8449" max="8449" width="27.5703125" style="42" customWidth="1"/>
    <col min="8450" max="8450" width="43.7109375" style="42" customWidth="1"/>
    <col min="8451" max="8451" width="13" style="42" customWidth="1"/>
    <col min="8452" max="8452" width="12.7109375" style="42" customWidth="1"/>
    <col min="8453" max="8453" width="13.85546875" style="42" customWidth="1"/>
    <col min="8454" max="8454" width="15.85546875" style="42" customWidth="1"/>
    <col min="8455" max="8704" width="28.42578125" style="42"/>
    <col min="8705" max="8705" width="27.5703125" style="42" customWidth="1"/>
    <col min="8706" max="8706" width="43.7109375" style="42" customWidth="1"/>
    <col min="8707" max="8707" width="13" style="42" customWidth="1"/>
    <col min="8708" max="8708" width="12.7109375" style="42" customWidth="1"/>
    <col min="8709" max="8709" width="13.85546875" style="42" customWidth="1"/>
    <col min="8710" max="8710" width="15.85546875" style="42" customWidth="1"/>
    <col min="8711" max="8960" width="28.42578125" style="42"/>
    <col min="8961" max="8961" width="27.5703125" style="42" customWidth="1"/>
    <col min="8962" max="8962" width="43.7109375" style="42" customWidth="1"/>
    <col min="8963" max="8963" width="13" style="42" customWidth="1"/>
    <col min="8964" max="8964" width="12.7109375" style="42" customWidth="1"/>
    <col min="8965" max="8965" width="13.85546875" style="42" customWidth="1"/>
    <col min="8966" max="8966" width="15.85546875" style="42" customWidth="1"/>
    <col min="8967" max="9216" width="28.42578125" style="42"/>
    <col min="9217" max="9217" width="27.5703125" style="42" customWidth="1"/>
    <col min="9218" max="9218" width="43.7109375" style="42" customWidth="1"/>
    <col min="9219" max="9219" width="13" style="42" customWidth="1"/>
    <col min="9220" max="9220" width="12.7109375" style="42" customWidth="1"/>
    <col min="9221" max="9221" width="13.85546875" style="42" customWidth="1"/>
    <col min="9222" max="9222" width="15.85546875" style="42" customWidth="1"/>
    <col min="9223" max="9472" width="28.42578125" style="42"/>
    <col min="9473" max="9473" width="27.5703125" style="42" customWidth="1"/>
    <col min="9474" max="9474" width="43.7109375" style="42" customWidth="1"/>
    <col min="9475" max="9475" width="13" style="42" customWidth="1"/>
    <col min="9476" max="9476" width="12.7109375" style="42" customWidth="1"/>
    <col min="9477" max="9477" width="13.85546875" style="42" customWidth="1"/>
    <col min="9478" max="9478" width="15.85546875" style="42" customWidth="1"/>
    <col min="9479" max="9728" width="28.42578125" style="42"/>
    <col min="9729" max="9729" width="27.5703125" style="42" customWidth="1"/>
    <col min="9730" max="9730" width="43.7109375" style="42" customWidth="1"/>
    <col min="9731" max="9731" width="13" style="42" customWidth="1"/>
    <col min="9732" max="9732" width="12.7109375" style="42" customWidth="1"/>
    <col min="9733" max="9733" width="13.85546875" style="42" customWidth="1"/>
    <col min="9734" max="9734" width="15.85546875" style="42" customWidth="1"/>
    <col min="9735" max="9984" width="28.42578125" style="42"/>
    <col min="9985" max="9985" width="27.5703125" style="42" customWidth="1"/>
    <col min="9986" max="9986" width="43.7109375" style="42" customWidth="1"/>
    <col min="9987" max="9987" width="13" style="42" customWidth="1"/>
    <col min="9988" max="9988" width="12.7109375" style="42" customWidth="1"/>
    <col min="9989" max="9989" width="13.85546875" style="42" customWidth="1"/>
    <col min="9990" max="9990" width="15.85546875" style="42" customWidth="1"/>
    <col min="9991" max="10240" width="28.42578125" style="42"/>
    <col min="10241" max="10241" width="27.5703125" style="42" customWidth="1"/>
    <col min="10242" max="10242" width="43.7109375" style="42" customWidth="1"/>
    <col min="10243" max="10243" width="13" style="42" customWidth="1"/>
    <col min="10244" max="10244" width="12.7109375" style="42" customWidth="1"/>
    <col min="10245" max="10245" width="13.85546875" style="42" customWidth="1"/>
    <col min="10246" max="10246" width="15.85546875" style="42" customWidth="1"/>
    <col min="10247" max="10496" width="28.42578125" style="42"/>
    <col min="10497" max="10497" width="27.5703125" style="42" customWidth="1"/>
    <col min="10498" max="10498" width="43.7109375" style="42" customWidth="1"/>
    <col min="10499" max="10499" width="13" style="42" customWidth="1"/>
    <col min="10500" max="10500" width="12.7109375" style="42" customWidth="1"/>
    <col min="10501" max="10501" width="13.85546875" style="42" customWidth="1"/>
    <col min="10502" max="10502" width="15.85546875" style="42" customWidth="1"/>
    <col min="10503" max="10752" width="28.42578125" style="42"/>
    <col min="10753" max="10753" width="27.5703125" style="42" customWidth="1"/>
    <col min="10754" max="10754" width="43.7109375" style="42" customWidth="1"/>
    <col min="10755" max="10755" width="13" style="42" customWidth="1"/>
    <col min="10756" max="10756" width="12.7109375" style="42" customWidth="1"/>
    <col min="10757" max="10757" width="13.85546875" style="42" customWidth="1"/>
    <col min="10758" max="10758" width="15.85546875" style="42" customWidth="1"/>
    <col min="10759" max="11008" width="28.42578125" style="42"/>
    <col min="11009" max="11009" width="27.5703125" style="42" customWidth="1"/>
    <col min="11010" max="11010" width="43.7109375" style="42" customWidth="1"/>
    <col min="11011" max="11011" width="13" style="42" customWidth="1"/>
    <col min="11012" max="11012" width="12.7109375" style="42" customWidth="1"/>
    <col min="11013" max="11013" width="13.85546875" style="42" customWidth="1"/>
    <col min="11014" max="11014" width="15.85546875" style="42" customWidth="1"/>
    <col min="11015" max="11264" width="28.42578125" style="42"/>
    <col min="11265" max="11265" width="27.5703125" style="42" customWidth="1"/>
    <col min="11266" max="11266" width="43.7109375" style="42" customWidth="1"/>
    <col min="11267" max="11267" width="13" style="42" customWidth="1"/>
    <col min="11268" max="11268" width="12.7109375" style="42" customWidth="1"/>
    <col min="11269" max="11269" width="13.85546875" style="42" customWidth="1"/>
    <col min="11270" max="11270" width="15.85546875" style="42" customWidth="1"/>
    <col min="11271" max="11520" width="28.42578125" style="42"/>
    <col min="11521" max="11521" width="27.5703125" style="42" customWidth="1"/>
    <col min="11522" max="11522" width="43.7109375" style="42" customWidth="1"/>
    <col min="11523" max="11523" width="13" style="42" customWidth="1"/>
    <col min="11524" max="11524" width="12.7109375" style="42" customWidth="1"/>
    <col min="11525" max="11525" width="13.85546875" style="42" customWidth="1"/>
    <col min="11526" max="11526" width="15.85546875" style="42" customWidth="1"/>
    <col min="11527" max="11776" width="28.42578125" style="42"/>
    <col min="11777" max="11777" width="27.5703125" style="42" customWidth="1"/>
    <col min="11778" max="11778" width="43.7109375" style="42" customWidth="1"/>
    <col min="11779" max="11779" width="13" style="42" customWidth="1"/>
    <col min="11780" max="11780" width="12.7109375" style="42" customWidth="1"/>
    <col min="11781" max="11781" width="13.85546875" style="42" customWidth="1"/>
    <col min="11782" max="11782" width="15.85546875" style="42" customWidth="1"/>
    <col min="11783" max="12032" width="28.42578125" style="42"/>
    <col min="12033" max="12033" width="27.5703125" style="42" customWidth="1"/>
    <col min="12034" max="12034" width="43.7109375" style="42" customWidth="1"/>
    <col min="12035" max="12035" width="13" style="42" customWidth="1"/>
    <col min="12036" max="12036" width="12.7109375" style="42" customWidth="1"/>
    <col min="12037" max="12037" width="13.85546875" style="42" customWidth="1"/>
    <col min="12038" max="12038" width="15.85546875" style="42" customWidth="1"/>
    <col min="12039" max="12288" width="28.42578125" style="42"/>
    <col min="12289" max="12289" width="27.5703125" style="42" customWidth="1"/>
    <col min="12290" max="12290" width="43.7109375" style="42" customWidth="1"/>
    <col min="12291" max="12291" width="13" style="42" customWidth="1"/>
    <col min="12292" max="12292" width="12.7109375" style="42" customWidth="1"/>
    <col min="12293" max="12293" width="13.85546875" style="42" customWidth="1"/>
    <col min="12294" max="12294" width="15.85546875" style="42" customWidth="1"/>
    <col min="12295" max="12544" width="28.42578125" style="42"/>
    <col min="12545" max="12545" width="27.5703125" style="42" customWidth="1"/>
    <col min="12546" max="12546" width="43.7109375" style="42" customWidth="1"/>
    <col min="12547" max="12547" width="13" style="42" customWidth="1"/>
    <col min="12548" max="12548" width="12.7109375" style="42" customWidth="1"/>
    <col min="12549" max="12549" width="13.85546875" style="42" customWidth="1"/>
    <col min="12550" max="12550" width="15.85546875" style="42" customWidth="1"/>
    <col min="12551" max="12800" width="28.42578125" style="42"/>
    <col min="12801" max="12801" width="27.5703125" style="42" customWidth="1"/>
    <col min="12802" max="12802" width="43.7109375" style="42" customWidth="1"/>
    <col min="12803" max="12803" width="13" style="42" customWidth="1"/>
    <col min="12804" max="12804" width="12.7109375" style="42" customWidth="1"/>
    <col min="12805" max="12805" width="13.85546875" style="42" customWidth="1"/>
    <col min="12806" max="12806" width="15.85546875" style="42" customWidth="1"/>
    <col min="12807" max="13056" width="28.42578125" style="42"/>
    <col min="13057" max="13057" width="27.5703125" style="42" customWidth="1"/>
    <col min="13058" max="13058" width="43.7109375" style="42" customWidth="1"/>
    <col min="13059" max="13059" width="13" style="42" customWidth="1"/>
    <col min="13060" max="13060" width="12.7109375" style="42" customWidth="1"/>
    <col min="13061" max="13061" width="13.85546875" style="42" customWidth="1"/>
    <col min="13062" max="13062" width="15.85546875" style="42" customWidth="1"/>
    <col min="13063" max="13312" width="28.42578125" style="42"/>
    <col min="13313" max="13313" width="27.5703125" style="42" customWidth="1"/>
    <col min="13314" max="13314" width="43.7109375" style="42" customWidth="1"/>
    <col min="13315" max="13315" width="13" style="42" customWidth="1"/>
    <col min="13316" max="13316" width="12.7109375" style="42" customWidth="1"/>
    <col min="13317" max="13317" width="13.85546875" style="42" customWidth="1"/>
    <col min="13318" max="13318" width="15.85546875" style="42" customWidth="1"/>
    <col min="13319" max="13568" width="28.42578125" style="42"/>
    <col min="13569" max="13569" width="27.5703125" style="42" customWidth="1"/>
    <col min="13570" max="13570" width="43.7109375" style="42" customWidth="1"/>
    <col min="13571" max="13571" width="13" style="42" customWidth="1"/>
    <col min="13572" max="13572" width="12.7109375" style="42" customWidth="1"/>
    <col min="13573" max="13573" width="13.85546875" style="42" customWidth="1"/>
    <col min="13574" max="13574" width="15.85546875" style="42" customWidth="1"/>
    <col min="13575" max="13824" width="28.42578125" style="42"/>
    <col min="13825" max="13825" width="27.5703125" style="42" customWidth="1"/>
    <col min="13826" max="13826" width="43.7109375" style="42" customWidth="1"/>
    <col min="13827" max="13827" width="13" style="42" customWidth="1"/>
    <col min="13828" max="13828" width="12.7109375" style="42" customWidth="1"/>
    <col min="13829" max="13829" width="13.85546875" style="42" customWidth="1"/>
    <col min="13830" max="13830" width="15.85546875" style="42" customWidth="1"/>
    <col min="13831" max="14080" width="28.42578125" style="42"/>
    <col min="14081" max="14081" width="27.5703125" style="42" customWidth="1"/>
    <col min="14082" max="14082" width="43.7109375" style="42" customWidth="1"/>
    <col min="14083" max="14083" width="13" style="42" customWidth="1"/>
    <col min="14084" max="14084" width="12.7109375" style="42" customWidth="1"/>
    <col min="14085" max="14085" width="13.85546875" style="42" customWidth="1"/>
    <col min="14086" max="14086" width="15.85546875" style="42" customWidth="1"/>
    <col min="14087" max="14336" width="28.42578125" style="42"/>
    <col min="14337" max="14337" width="27.5703125" style="42" customWidth="1"/>
    <col min="14338" max="14338" width="43.7109375" style="42" customWidth="1"/>
    <col min="14339" max="14339" width="13" style="42" customWidth="1"/>
    <col min="14340" max="14340" width="12.7109375" style="42" customWidth="1"/>
    <col min="14341" max="14341" width="13.85546875" style="42" customWidth="1"/>
    <col min="14342" max="14342" width="15.85546875" style="42" customWidth="1"/>
    <col min="14343" max="14592" width="28.42578125" style="42"/>
    <col min="14593" max="14593" width="27.5703125" style="42" customWidth="1"/>
    <col min="14594" max="14594" width="43.7109375" style="42" customWidth="1"/>
    <col min="14595" max="14595" width="13" style="42" customWidth="1"/>
    <col min="14596" max="14596" width="12.7109375" style="42" customWidth="1"/>
    <col min="14597" max="14597" width="13.85546875" style="42" customWidth="1"/>
    <col min="14598" max="14598" width="15.85546875" style="42" customWidth="1"/>
    <col min="14599" max="14848" width="28.42578125" style="42"/>
    <col min="14849" max="14849" width="27.5703125" style="42" customWidth="1"/>
    <col min="14850" max="14850" width="43.7109375" style="42" customWidth="1"/>
    <col min="14851" max="14851" width="13" style="42" customWidth="1"/>
    <col min="14852" max="14852" width="12.7109375" style="42" customWidth="1"/>
    <col min="14853" max="14853" width="13.85546875" style="42" customWidth="1"/>
    <col min="14854" max="14854" width="15.85546875" style="42" customWidth="1"/>
    <col min="14855" max="15104" width="28.42578125" style="42"/>
    <col min="15105" max="15105" width="27.5703125" style="42" customWidth="1"/>
    <col min="15106" max="15106" width="43.7109375" style="42" customWidth="1"/>
    <col min="15107" max="15107" width="13" style="42" customWidth="1"/>
    <col min="15108" max="15108" width="12.7109375" style="42" customWidth="1"/>
    <col min="15109" max="15109" width="13.85546875" style="42" customWidth="1"/>
    <col min="15110" max="15110" width="15.85546875" style="42" customWidth="1"/>
    <col min="15111" max="15360" width="28.42578125" style="42"/>
    <col min="15361" max="15361" width="27.5703125" style="42" customWidth="1"/>
    <col min="15362" max="15362" width="43.7109375" style="42" customWidth="1"/>
    <col min="15363" max="15363" width="13" style="42" customWidth="1"/>
    <col min="15364" max="15364" width="12.7109375" style="42" customWidth="1"/>
    <col min="15365" max="15365" width="13.85546875" style="42" customWidth="1"/>
    <col min="15366" max="15366" width="15.85546875" style="42" customWidth="1"/>
    <col min="15367" max="15616" width="28.42578125" style="42"/>
    <col min="15617" max="15617" width="27.5703125" style="42" customWidth="1"/>
    <col min="15618" max="15618" width="43.7109375" style="42" customWidth="1"/>
    <col min="15619" max="15619" width="13" style="42" customWidth="1"/>
    <col min="15620" max="15620" width="12.7109375" style="42" customWidth="1"/>
    <col min="15621" max="15621" width="13.85546875" style="42" customWidth="1"/>
    <col min="15622" max="15622" width="15.85546875" style="42" customWidth="1"/>
    <col min="15623" max="15872" width="28.42578125" style="42"/>
    <col min="15873" max="15873" width="27.5703125" style="42" customWidth="1"/>
    <col min="15874" max="15874" width="43.7109375" style="42" customWidth="1"/>
    <col min="15875" max="15875" width="13" style="42" customWidth="1"/>
    <col min="15876" max="15876" width="12.7109375" style="42" customWidth="1"/>
    <col min="15877" max="15877" width="13.85546875" style="42" customWidth="1"/>
    <col min="15878" max="15878" width="15.85546875" style="42" customWidth="1"/>
    <col min="15879" max="16128" width="28.42578125" style="42"/>
    <col min="16129" max="16129" width="27.5703125" style="42" customWidth="1"/>
    <col min="16130" max="16130" width="43.7109375" style="42" customWidth="1"/>
    <col min="16131" max="16131" width="13" style="42" customWidth="1"/>
    <col min="16132" max="16132" width="12.7109375" style="42" customWidth="1"/>
    <col min="16133" max="16133" width="13.85546875" style="42" customWidth="1"/>
    <col min="16134" max="16134" width="15.85546875" style="42" customWidth="1"/>
    <col min="16135" max="16384" width="28.42578125" style="42"/>
  </cols>
  <sheetData>
    <row r="1" spans="1:256" ht="12.75" x14ac:dyDescent="0.2">
      <c r="A1" s="447" t="s">
        <v>226</v>
      </c>
      <c r="B1" s="447"/>
      <c r="C1" s="447"/>
      <c r="D1" s="448"/>
    </row>
    <row r="2" spans="1:256" ht="12.75" x14ac:dyDescent="0.2">
      <c r="A2" s="447" t="s">
        <v>160</v>
      </c>
      <c r="B2" s="447"/>
      <c r="C2" s="447"/>
      <c r="D2" s="448"/>
    </row>
    <row r="3" spans="1:256" ht="12.75" x14ac:dyDescent="0.2">
      <c r="A3" s="447" t="s">
        <v>227</v>
      </c>
      <c r="B3" s="447"/>
      <c r="C3" s="447"/>
      <c r="D3" s="448"/>
    </row>
    <row r="4" spans="1:256" x14ac:dyDescent="0.25">
      <c r="B4" s="93"/>
      <c r="C4" s="44"/>
      <c r="D4" s="44"/>
    </row>
    <row r="5" spans="1:256" ht="18.75" x14ac:dyDescent="0.25">
      <c r="A5" s="449" t="s">
        <v>228</v>
      </c>
      <c r="B5" s="449"/>
      <c r="C5" s="449"/>
      <c r="D5" s="450"/>
    </row>
    <row r="6" spans="1:256" x14ac:dyDescent="0.25">
      <c r="C6" s="43"/>
      <c r="D6" s="94" t="s">
        <v>4</v>
      </c>
    </row>
    <row r="7" spans="1:256" ht="28.5" x14ac:dyDescent="0.2">
      <c r="A7" s="47" t="s">
        <v>5</v>
      </c>
      <c r="B7" s="47" t="s">
        <v>163</v>
      </c>
      <c r="C7" s="95" t="s">
        <v>219</v>
      </c>
      <c r="D7" s="95" t="s">
        <v>220</v>
      </c>
    </row>
    <row r="8" spans="1:256" ht="28.5" x14ac:dyDescent="0.2">
      <c r="A8" s="47" t="s">
        <v>164</v>
      </c>
      <c r="B8" s="96" t="s">
        <v>165</v>
      </c>
      <c r="C8" s="97">
        <f>C9+C39</f>
        <v>720925.22</v>
      </c>
      <c r="D8" s="97">
        <f>D9+D39</f>
        <v>689355.98999999987</v>
      </c>
    </row>
    <row r="9" spans="1:256" ht="47.25" x14ac:dyDescent="0.25">
      <c r="A9" s="47" t="s">
        <v>166</v>
      </c>
      <c r="B9" s="50" t="s">
        <v>167</v>
      </c>
      <c r="C9" s="97">
        <f>SUM(C10+C12+C23)</f>
        <v>719625.22</v>
      </c>
      <c r="D9" s="97">
        <f>SUM(D10+D12+D23)</f>
        <v>688055.98999999987</v>
      </c>
    </row>
    <row r="10" spans="1:256" ht="31.5" x14ac:dyDescent="0.25">
      <c r="A10" s="54" t="s">
        <v>229</v>
      </c>
      <c r="B10" s="55" t="s">
        <v>169</v>
      </c>
      <c r="C10" s="73">
        <f>SUM(C11)</f>
        <v>71248</v>
      </c>
      <c r="D10" s="73">
        <f>SUM(D11)</f>
        <v>64452</v>
      </c>
    </row>
    <row r="11" spans="1:256" ht="30" x14ac:dyDescent="0.25">
      <c r="A11" s="58" t="s">
        <v>230</v>
      </c>
      <c r="B11" s="98" t="s">
        <v>171</v>
      </c>
      <c r="C11" s="61">
        <v>71248</v>
      </c>
      <c r="D11" s="61">
        <v>64452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  <c r="IU11" s="57"/>
      <c r="IV11" s="57"/>
    </row>
    <row r="12" spans="1:256" ht="47.25" x14ac:dyDescent="0.25">
      <c r="A12" s="62" t="s">
        <v>231</v>
      </c>
      <c r="B12" s="99" t="s">
        <v>173</v>
      </c>
      <c r="C12" s="73">
        <f>SUM(C13:C22)</f>
        <v>264393.39999999997</v>
      </c>
      <c r="D12" s="73">
        <f>SUM(D13:D22)</f>
        <v>223181.85</v>
      </c>
    </row>
    <row r="13" spans="1:256" ht="47.25" customHeight="1" x14ac:dyDescent="0.2">
      <c r="A13" s="68" t="s">
        <v>178</v>
      </c>
      <c r="B13" s="100" t="s">
        <v>179</v>
      </c>
      <c r="C13" s="60">
        <v>142500</v>
      </c>
      <c r="D13" s="60">
        <v>142500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</row>
    <row r="14" spans="1:256" ht="74.25" customHeight="1" x14ac:dyDescent="0.25">
      <c r="A14" s="65" t="s">
        <v>174</v>
      </c>
      <c r="B14" s="101" t="s">
        <v>175</v>
      </c>
      <c r="C14" s="60"/>
      <c r="D14" s="60">
        <v>4442.3100000000004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</row>
    <row r="15" spans="1:256" ht="32.25" customHeight="1" x14ac:dyDescent="0.25">
      <c r="A15" s="65" t="s">
        <v>176</v>
      </c>
      <c r="B15" s="101" t="s">
        <v>177</v>
      </c>
      <c r="C15" s="60">
        <v>5452.51</v>
      </c>
      <c r="D15" s="60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  <c r="IU15" s="57"/>
      <c r="IV15" s="57"/>
    </row>
    <row r="16" spans="1:256" ht="32.25" customHeight="1" x14ac:dyDescent="0.25">
      <c r="A16" s="58" t="s">
        <v>180</v>
      </c>
      <c r="B16" s="102" t="s">
        <v>183</v>
      </c>
      <c r="C16" s="60">
        <v>93846.399999999994</v>
      </c>
      <c r="D16" s="60">
        <v>51361.79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  <c r="IU16" s="57"/>
      <c r="IV16" s="57"/>
    </row>
    <row r="17" spans="1:256" ht="48.75" customHeight="1" x14ac:dyDescent="0.25">
      <c r="A17" s="58" t="s">
        <v>180</v>
      </c>
      <c r="B17" s="103" t="s">
        <v>188</v>
      </c>
      <c r="C17" s="60">
        <v>2300</v>
      </c>
      <c r="D17" s="60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</row>
    <row r="18" spans="1:256" ht="59.25" customHeight="1" x14ac:dyDescent="0.25">
      <c r="A18" s="58" t="s">
        <v>232</v>
      </c>
      <c r="B18" s="103" t="s">
        <v>233</v>
      </c>
      <c r="C18" s="60"/>
      <c r="D18" s="60">
        <v>4502.45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</row>
    <row r="19" spans="1:256" ht="45" x14ac:dyDescent="0.25">
      <c r="A19" s="58" t="s">
        <v>232</v>
      </c>
      <c r="B19" s="103" t="s">
        <v>184</v>
      </c>
      <c r="C19" s="61">
        <v>14204</v>
      </c>
      <c r="D19" s="61">
        <v>14204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  <c r="IR19" s="67"/>
      <c r="IS19" s="67"/>
      <c r="IT19" s="67"/>
      <c r="IU19" s="67"/>
      <c r="IV19" s="67"/>
    </row>
    <row r="20" spans="1:256" x14ac:dyDescent="0.25">
      <c r="A20" s="58" t="s">
        <v>232</v>
      </c>
      <c r="B20" s="98" t="s">
        <v>186</v>
      </c>
      <c r="C20" s="61">
        <v>129.30000000000001</v>
      </c>
      <c r="D20" s="61">
        <v>152.30000000000001</v>
      </c>
      <c r="IO20" s="57"/>
      <c r="IP20" s="57"/>
      <c r="IQ20" s="57"/>
      <c r="IR20" s="57"/>
      <c r="IS20" s="57"/>
      <c r="IT20" s="57"/>
      <c r="IU20" s="57"/>
      <c r="IV20" s="57"/>
    </row>
    <row r="21" spans="1:256" ht="75" x14ac:dyDescent="0.25">
      <c r="A21" s="58" t="s">
        <v>232</v>
      </c>
      <c r="B21" s="103" t="s">
        <v>185</v>
      </c>
      <c r="C21" s="61">
        <v>5844</v>
      </c>
      <c r="D21" s="61">
        <v>6019</v>
      </c>
      <c r="IO21" s="57"/>
      <c r="IP21" s="57"/>
      <c r="IQ21" s="57"/>
      <c r="IR21" s="57"/>
      <c r="IS21" s="57"/>
      <c r="IT21" s="57"/>
      <c r="IU21" s="57"/>
      <c r="IV21" s="57"/>
    </row>
    <row r="22" spans="1:256" ht="32.25" customHeight="1" x14ac:dyDescent="0.25">
      <c r="A22" s="58" t="s">
        <v>232</v>
      </c>
      <c r="B22" s="104" t="s">
        <v>182</v>
      </c>
      <c r="C22" s="61">
        <v>117.19</v>
      </c>
      <c r="D22" s="105"/>
      <c r="IN22" s="57"/>
      <c r="IO22" s="57"/>
      <c r="IP22" s="57"/>
      <c r="IQ22" s="57"/>
      <c r="IR22" s="57"/>
      <c r="IS22" s="57"/>
      <c r="IT22" s="57"/>
      <c r="IU22" s="57"/>
      <c r="IV22" s="57"/>
    </row>
    <row r="23" spans="1:256" ht="28.5" x14ac:dyDescent="0.2">
      <c r="A23" s="62" t="s">
        <v>234</v>
      </c>
      <c r="B23" s="106" t="s">
        <v>191</v>
      </c>
      <c r="C23" s="73">
        <f>SUM(C24:C38)</f>
        <v>383983.81999999995</v>
      </c>
      <c r="D23" s="73">
        <f>SUM(D24:D38)</f>
        <v>400422.1399999999</v>
      </c>
    </row>
    <row r="24" spans="1:256" ht="45" x14ac:dyDescent="0.25">
      <c r="A24" s="58" t="s">
        <v>235</v>
      </c>
      <c r="B24" s="98" t="s">
        <v>193</v>
      </c>
      <c r="C24" s="61">
        <v>1352.43</v>
      </c>
      <c r="D24" s="61">
        <v>1406.52</v>
      </c>
      <c r="IO24" s="57"/>
      <c r="IP24" s="57"/>
      <c r="IQ24" s="57"/>
      <c r="IR24" s="57"/>
      <c r="IS24" s="57"/>
      <c r="IT24" s="57"/>
      <c r="IU24" s="57"/>
      <c r="IV24" s="57"/>
    </row>
    <row r="25" spans="1:256" ht="45" x14ac:dyDescent="0.25">
      <c r="A25" s="58" t="s">
        <v>235</v>
      </c>
      <c r="B25" s="98" t="s">
        <v>194</v>
      </c>
      <c r="C25" s="61">
        <v>2685.2</v>
      </c>
      <c r="D25" s="61">
        <v>2792.61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</row>
    <row r="26" spans="1:256" ht="45" x14ac:dyDescent="0.25">
      <c r="A26" s="58" t="s">
        <v>235</v>
      </c>
      <c r="B26" s="98" t="s">
        <v>195</v>
      </c>
      <c r="C26" s="61">
        <v>9841.83</v>
      </c>
      <c r="D26" s="61">
        <v>10003.19</v>
      </c>
    </row>
    <row r="27" spans="1:256" ht="45" x14ac:dyDescent="0.25">
      <c r="A27" s="58" t="s">
        <v>235</v>
      </c>
      <c r="B27" s="98" t="s">
        <v>196</v>
      </c>
      <c r="C27" s="61">
        <v>964</v>
      </c>
      <c r="D27" s="61">
        <v>964</v>
      </c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  <c r="IR27" s="107"/>
      <c r="IS27" s="107"/>
      <c r="IT27" s="107"/>
      <c r="IU27" s="107"/>
      <c r="IV27" s="107"/>
    </row>
    <row r="28" spans="1:256" ht="60" x14ac:dyDescent="0.25">
      <c r="A28" s="58" t="s">
        <v>235</v>
      </c>
      <c r="B28" s="98" t="s">
        <v>197</v>
      </c>
      <c r="C28" s="61">
        <v>2949.79</v>
      </c>
      <c r="D28" s="108">
        <v>3067.78</v>
      </c>
    </row>
    <row r="29" spans="1:256" ht="165" x14ac:dyDescent="0.25">
      <c r="A29" s="58" t="s">
        <v>235</v>
      </c>
      <c r="B29" s="98" t="s">
        <v>198</v>
      </c>
      <c r="C29" s="61">
        <v>320379.15999999997</v>
      </c>
      <c r="D29" s="108">
        <v>336304.7</v>
      </c>
    </row>
    <row r="30" spans="1:256" ht="90" x14ac:dyDescent="0.25">
      <c r="A30" s="58" t="s">
        <v>235</v>
      </c>
      <c r="B30" s="103" t="s">
        <v>199</v>
      </c>
      <c r="C30" s="61">
        <v>17067.900000000001</v>
      </c>
      <c r="D30" s="108">
        <v>17579.93</v>
      </c>
    </row>
    <row r="31" spans="1:256" ht="75" x14ac:dyDescent="0.25">
      <c r="A31" s="58" t="s">
        <v>235</v>
      </c>
      <c r="B31" s="103" t="s">
        <v>211</v>
      </c>
      <c r="C31" s="61">
        <v>9.49</v>
      </c>
      <c r="D31" s="108">
        <v>9.49</v>
      </c>
    </row>
    <row r="32" spans="1:256" ht="60" x14ac:dyDescent="0.25">
      <c r="A32" s="58" t="s">
        <v>235</v>
      </c>
      <c r="B32" s="98" t="s">
        <v>200</v>
      </c>
      <c r="C32" s="61">
        <v>0.22</v>
      </c>
      <c r="D32" s="108">
        <v>0.22</v>
      </c>
    </row>
    <row r="33" spans="1:4" ht="135.75" customHeight="1" x14ac:dyDescent="0.25">
      <c r="A33" s="58" t="s">
        <v>235</v>
      </c>
      <c r="B33" s="103" t="s">
        <v>202</v>
      </c>
      <c r="C33" s="61">
        <v>650</v>
      </c>
      <c r="D33" s="108"/>
    </row>
    <row r="34" spans="1:4" ht="45.75" customHeight="1" x14ac:dyDescent="0.25">
      <c r="A34" s="58" t="s">
        <v>192</v>
      </c>
      <c r="B34" s="103" t="s">
        <v>201</v>
      </c>
      <c r="C34" s="61">
        <v>2806.3</v>
      </c>
      <c r="D34" s="108">
        <v>2806.3</v>
      </c>
    </row>
    <row r="35" spans="1:4" ht="105" x14ac:dyDescent="0.25">
      <c r="A35" s="58" t="s">
        <v>236</v>
      </c>
      <c r="B35" s="98" t="s">
        <v>204</v>
      </c>
      <c r="C35" s="61">
        <v>21000</v>
      </c>
      <c r="D35" s="108">
        <v>21000</v>
      </c>
    </row>
    <row r="36" spans="1:4" ht="75" x14ac:dyDescent="0.25">
      <c r="A36" s="58" t="s">
        <v>237</v>
      </c>
      <c r="B36" s="103" t="s">
        <v>238</v>
      </c>
      <c r="C36" s="61">
        <v>35.299999999999997</v>
      </c>
      <c r="D36" s="108">
        <v>196.8</v>
      </c>
    </row>
    <row r="37" spans="1:4" ht="45" x14ac:dyDescent="0.25">
      <c r="A37" s="58" t="s">
        <v>239</v>
      </c>
      <c r="B37" s="103" t="s">
        <v>208</v>
      </c>
      <c r="C37" s="61">
        <v>1659.2</v>
      </c>
      <c r="D37" s="108">
        <v>1707.6</v>
      </c>
    </row>
    <row r="38" spans="1:4" ht="60" x14ac:dyDescent="0.25">
      <c r="A38" s="58" t="s">
        <v>240</v>
      </c>
      <c r="B38" s="103" t="s">
        <v>210</v>
      </c>
      <c r="C38" s="61">
        <v>2583</v>
      </c>
      <c r="D38" s="108">
        <v>2583</v>
      </c>
    </row>
    <row r="39" spans="1:4" ht="14.25" x14ac:dyDescent="0.2">
      <c r="A39" s="62" t="s">
        <v>212</v>
      </c>
      <c r="B39" s="106" t="s">
        <v>213</v>
      </c>
      <c r="C39" s="73">
        <f>SUM(C40)</f>
        <v>1300</v>
      </c>
      <c r="D39" s="73">
        <f>SUM(D40)</f>
        <v>1300</v>
      </c>
    </row>
    <row r="40" spans="1:4" ht="30" x14ac:dyDescent="0.25">
      <c r="A40" s="58" t="s">
        <v>241</v>
      </c>
      <c r="B40" s="98" t="s">
        <v>215</v>
      </c>
      <c r="C40" s="61">
        <v>1300</v>
      </c>
      <c r="D40" s="108">
        <v>1300</v>
      </c>
    </row>
    <row r="41" spans="1:4" x14ac:dyDescent="0.25">
      <c r="C41" s="43"/>
      <c r="D41" s="43"/>
    </row>
    <row r="42" spans="1:4" x14ac:dyDescent="0.25">
      <c r="C42" s="43"/>
      <c r="D42" s="43"/>
    </row>
    <row r="43" spans="1:4" x14ac:dyDescent="0.25">
      <c r="C43" s="43"/>
      <c r="D43" s="43"/>
    </row>
    <row r="44" spans="1:4" x14ac:dyDescent="0.25">
      <c r="C44" s="43"/>
      <c r="D44" s="43"/>
    </row>
    <row r="45" spans="1:4" x14ac:dyDescent="0.25">
      <c r="C45" s="43"/>
      <c r="D45" s="43"/>
    </row>
    <row r="46" spans="1:4" x14ac:dyDescent="0.25">
      <c r="C46" s="43"/>
      <c r="D46" s="43"/>
    </row>
    <row r="47" spans="1:4" x14ac:dyDescent="0.25">
      <c r="C47" s="43"/>
      <c r="D47" s="43"/>
    </row>
    <row r="48" spans="1:4" x14ac:dyDescent="0.25">
      <c r="C48" s="43"/>
      <c r="D48" s="43"/>
    </row>
    <row r="49" spans="3:4" x14ac:dyDescent="0.25">
      <c r="C49" s="43"/>
      <c r="D49" s="43"/>
    </row>
    <row r="50" spans="3:4" x14ac:dyDescent="0.25">
      <c r="C50" s="43"/>
      <c r="D50" s="43"/>
    </row>
    <row r="51" spans="3:4" x14ac:dyDescent="0.25">
      <c r="C51" s="43"/>
      <c r="D51" s="43"/>
    </row>
    <row r="52" spans="3:4" x14ac:dyDescent="0.25">
      <c r="C52" s="43"/>
      <c r="D52" s="43"/>
    </row>
    <row r="53" spans="3:4" x14ac:dyDescent="0.25">
      <c r="C53" s="43"/>
      <c r="D53" s="43"/>
    </row>
    <row r="54" spans="3:4" x14ac:dyDescent="0.25">
      <c r="C54" s="43"/>
      <c r="D54" s="43"/>
    </row>
    <row r="55" spans="3:4" x14ac:dyDescent="0.25">
      <c r="C55" s="43"/>
      <c r="D55" s="43"/>
    </row>
    <row r="56" spans="3:4" x14ac:dyDescent="0.25">
      <c r="C56" s="43"/>
      <c r="D56" s="43"/>
    </row>
    <row r="57" spans="3:4" x14ac:dyDescent="0.25">
      <c r="C57" s="43"/>
      <c r="D57" s="43"/>
    </row>
    <row r="58" spans="3:4" x14ac:dyDescent="0.25">
      <c r="C58" s="43"/>
      <c r="D58" s="43"/>
    </row>
    <row r="59" spans="3:4" x14ac:dyDescent="0.25">
      <c r="C59" s="43"/>
      <c r="D59" s="43"/>
    </row>
    <row r="60" spans="3:4" x14ac:dyDescent="0.25">
      <c r="C60" s="43"/>
      <c r="D60" s="43"/>
    </row>
    <row r="61" spans="3:4" x14ac:dyDescent="0.25">
      <c r="C61" s="43"/>
      <c r="D61" s="43"/>
    </row>
    <row r="62" spans="3:4" x14ac:dyDescent="0.25">
      <c r="C62" s="43"/>
      <c r="D62" s="43"/>
    </row>
    <row r="63" spans="3:4" x14ac:dyDescent="0.25">
      <c r="C63" s="43"/>
      <c r="D63" s="43"/>
    </row>
    <row r="64" spans="3:4" x14ac:dyDescent="0.25">
      <c r="C64" s="43"/>
      <c r="D64" s="43"/>
    </row>
    <row r="65" spans="3:4" x14ac:dyDescent="0.25">
      <c r="C65" s="43"/>
      <c r="D65" s="43"/>
    </row>
    <row r="66" spans="3:4" x14ac:dyDescent="0.25">
      <c r="C66" s="43"/>
      <c r="D66" s="43"/>
    </row>
    <row r="67" spans="3:4" x14ac:dyDescent="0.25">
      <c r="C67" s="43"/>
      <c r="D67" s="43"/>
    </row>
    <row r="68" spans="3:4" x14ac:dyDescent="0.25">
      <c r="C68" s="43"/>
      <c r="D68" s="43"/>
    </row>
    <row r="69" spans="3:4" x14ac:dyDescent="0.25">
      <c r="C69" s="43"/>
      <c r="D69" s="43"/>
    </row>
    <row r="70" spans="3:4" x14ac:dyDescent="0.25">
      <c r="C70" s="43"/>
      <c r="D70" s="43"/>
    </row>
    <row r="71" spans="3:4" x14ac:dyDescent="0.25">
      <c r="C71" s="43"/>
      <c r="D71" s="43"/>
    </row>
    <row r="72" spans="3:4" x14ac:dyDescent="0.25">
      <c r="C72" s="43"/>
      <c r="D72" s="43"/>
    </row>
    <row r="73" spans="3:4" x14ac:dyDescent="0.25">
      <c r="C73" s="43"/>
      <c r="D73" s="43"/>
    </row>
    <row r="74" spans="3:4" x14ac:dyDescent="0.25">
      <c r="C74" s="43"/>
      <c r="D74" s="43"/>
    </row>
    <row r="75" spans="3:4" x14ac:dyDescent="0.25">
      <c r="C75" s="43"/>
      <c r="D75" s="43"/>
    </row>
    <row r="76" spans="3:4" x14ac:dyDescent="0.25">
      <c r="C76" s="43"/>
      <c r="D76" s="43"/>
    </row>
    <row r="77" spans="3:4" x14ac:dyDescent="0.25">
      <c r="C77" s="43"/>
      <c r="D77" s="43"/>
    </row>
    <row r="78" spans="3:4" x14ac:dyDescent="0.25">
      <c r="C78" s="43"/>
      <c r="D78" s="43"/>
    </row>
    <row r="79" spans="3:4" x14ac:dyDescent="0.25">
      <c r="C79" s="43"/>
      <c r="D79" s="43"/>
    </row>
    <row r="80" spans="3:4" x14ac:dyDescent="0.25">
      <c r="C80" s="43"/>
      <c r="D80" s="43"/>
    </row>
    <row r="81" spans="3:4" x14ac:dyDescent="0.25">
      <c r="C81" s="43"/>
      <c r="D81" s="43"/>
    </row>
    <row r="82" spans="3:4" x14ac:dyDescent="0.25">
      <c r="C82" s="43"/>
      <c r="D82" s="43"/>
    </row>
    <row r="83" spans="3:4" x14ac:dyDescent="0.25">
      <c r="C83" s="43"/>
      <c r="D83" s="43"/>
    </row>
    <row r="84" spans="3:4" x14ac:dyDescent="0.25">
      <c r="C84" s="43"/>
      <c r="D84" s="43"/>
    </row>
    <row r="85" spans="3:4" x14ac:dyDescent="0.25">
      <c r="C85" s="43"/>
      <c r="D85" s="43"/>
    </row>
    <row r="86" spans="3:4" x14ac:dyDescent="0.25">
      <c r="C86" s="43"/>
      <c r="D86" s="43"/>
    </row>
    <row r="87" spans="3:4" x14ac:dyDescent="0.25">
      <c r="C87" s="43"/>
      <c r="D87" s="43"/>
    </row>
    <row r="88" spans="3:4" x14ac:dyDescent="0.25">
      <c r="C88" s="43"/>
      <c r="D88" s="43"/>
    </row>
    <row r="89" spans="3:4" x14ac:dyDescent="0.25">
      <c r="C89" s="43"/>
      <c r="D89" s="43"/>
    </row>
    <row r="90" spans="3:4" x14ac:dyDescent="0.25">
      <c r="C90" s="43"/>
      <c r="D90" s="43"/>
    </row>
    <row r="91" spans="3:4" x14ac:dyDescent="0.25">
      <c r="C91" s="43"/>
      <c r="D91" s="43"/>
    </row>
    <row r="92" spans="3:4" x14ac:dyDescent="0.25">
      <c r="C92" s="43"/>
      <c r="D92" s="43"/>
    </row>
    <row r="93" spans="3:4" x14ac:dyDescent="0.25">
      <c r="C93" s="43"/>
      <c r="D93" s="43"/>
    </row>
    <row r="94" spans="3:4" x14ac:dyDescent="0.25">
      <c r="C94" s="43"/>
      <c r="D94" s="43"/>
    </row>
    <row r="95" spans="3:4" x14ac:dyDescent="0.25">
      <c r="C95" s="43"/>
      <c r="D95" s="43"/>
    </row>
    <row r="96" spans="3:4" x14ac:dyDescent="0.25">
      <c r="C96" s="43"/>
      <c r="D96" s="43"/>
    </row>
    <row r="97" spans="3:4" x14ac:dyDescent="0.25">
      <c r="C97" s="43"/>
      <c r="D97" s="43"/>
    </row>
    <row r="98" spans="3:4" x14ac:dyDescent="0.25">
      <c r="C98" s="43"/>
      <c r="D98" s="43"/>
    </row>
    <row r="99" spans="3:4" x14ac:dyDescent="0.25">
      <c r="C99" s="43"/>
      <c r="D99" s="43"/>
    </row>
    <row r="100" spans="3:4" x14ac:dyDescent="0.25">
      <c r="C100" s="43"/>
      <c r="D100" s="43"/>
    </row>
    <row r="101" spans="3:4" x14ac:dyDescent="0.25">
      <c r="C101" s="43"/>
      <c r="D101" s="43"/>
    </row>
    <row r="102" spans="3:4" x14ac:dyDescent="0.25">
      <c r="C102" s="43"/>
      <c r="D102" s="43"/>
    </row>
    <row r="103" spans="3:4" x14ac:dyDescent="0.25">
      <c r="C103" s="43"/>
      <c r="D103" s="43"/>
    </row>
    <row r="104" spans="3:4" x14ac:dyDescent="0.25">
      <c r="C104" s="43"/>
      <c r="D104" s="43"/>
    </row>
    <row r="105" spans="3:4" x14ac:dyDescent="0.25">
      <c r="C105" s="43"/>
      <c r="D105" s="43"/>
    </row>
    <row r="106" spans="3:4" x14ac:dyDescent="0.25">
      <c r="C106" s="43"/>
      <c r="D106" s="43"/>
    </row>
    <row r="107" spans="3:4" x14ac:dyDescent="0.25">
      <c r="C107" s="43"/>
      <c r="D107" s="43"/>
    </row>
    <row r="108" spans="3:4" x14ac:dyDescent="0.25">
      <c r="C108" s="43"/>
      <c r="D108" s="43"/>
    </row>
    <row r="109" spans="3:4" x14ac:dyDescent="0.25">
      <c r="C109" s="43"/>
      <c r="D109" s="43"/>
    </row>
    <row r="110" spans="3:4" x14ac:dyDescent="0.25">
      <c r="C110" s="43"/>
      <c r="D110" s="43"/>
    </row>
    <row r="111" spans="3:4" x14ac:dyDescent="0.25">
      <c r="C111" s="43"/>
      <c r="D111" s="43"/>
    </row>
    <row r="112" spans="3:4" x14ac:dyDescent="0.25">
      <c r="C112" s="43"/>
      <c r="D112" s="43"/>
    </row>
    <row r="113" spans="3:4" x14ac:dyDescent="0.25">
      <c r="C113" s="43"/>
      <c r="D113" s="43"/>
    </row>
    <row r="114" spans="3:4" x14ac:dyDescent="0.25">
      <c r="C114" s="43"/>
      <c r="D114" s="43"/>
    </row>
    <row r="115" spans="3:4" x14ac:dyDescent="0.25">
      <c r="C115" s="43"/>
      <c r="D115" s="43"/>
    </row>
    <row r="116" spans="3:4" x14ac:dyDescent="0.25">
      <c r="C116" s="43"/>
      <c r="D116" s="43"/>
    </row>
    <row r="117" spans="3:4" x14ac:dyDescent="0.25">
      <c r="C117" s="43"/>
      <c r="D117" s="43"/>
    </row>
    <row r="118" spans="3:4" x14ac:dyDescent="0.25">
      <c r="C118" s="43"/>
      <c r="D118" s="43"/>
    </row>
    <row r="119" spans="3:4" x14ac:dyDescent="0.25">
      <c r="C119" s="43"/>
      <c r="D119" s="43"/>
    </row>
    <row r="120" spans="3:4" x14ac:dyDescent="0.25">
      <c r="C120" s="43"/>
      <c r="D120" s="43"/>
    </row>
    <row r="121" spans="3:4" x14ac:dyDescent="0.25">
      <c r="C121" s="43"/>
      <c r="D121" s="43"/>
    </row>
    <row r="122" spans="3:4" x14ac:dyDescent="0.25">
      <c r="C122" s="43"/>
      <c r="D122" s="43"/>
    </row>
    <row r="123" spans="3:4" x14ac:dyDescent="0.25">
      <c r="C123" s="43"/>
      <c r="D123" s="43"/>
    </row>
    <row r="124" spans="3:4" x14ac:dyDescent="0.25">
      <c r="C124" s="43"/>
      <c r="D124" s="43"/>
    </row>
    <row r="125" spans="3:4" x14ac:dyDescent="0.25">
      <c r="C125" s="43"/>
      <c r="D125" s="43"/>
    </row>
    <row r="126" spans="3:4" x14ac:dyDescent="0.25">
      <c r="C126" s="43"/>
      <c r="D126" s="43"/>
    </row>
    <row r="127" spans="3:4" x14ac:dyDescent="0.25">
      <c r="C127" s="43"/>
      <c r="D127" s="43"/>
    </row>
    <row r="128" spans="3:4" x14ac:dyDescent="0.25">
      <c r="C128" s="43"/>
      <c r="D128" s="43"/>
    </row>
    <row r="129" spans="3:4" x14ac:dyDescent="0.25">
      <c r="C129" s="43"/>
      <c r="D129" s="43"/>
    </row>
    <row r="130" spans="3:4" x14ac:dyDescent="0.25">
      <c r="C130" s="43"/>
      <c r="D130" s="43"/>
    </row>
    <row r="131" spans="3:4" x14ac:dyDescent="0.25">
      <c r="C131" s="43"/>
      <c r="D131" s="43"/>
    </row>
    <row r="132" spans="3:4" x14ac:dyDescent="0.25">
      <c r="C132" s="43"/>
      <c r="D132" s="43"/>
    </row>
    <row r="133" spans="3:4" x14ac:dyDescent="0.25">
      <c r="C133" s="43"/>
      <c r="D133" s="43"/>
    </row>
    <row r="134" spans="3:4" x14ac:dyDescent="0.25">
      <c r="C134" s="43"/>
      <c r="D134" s="43"/>
    </row>
    <row r="135" spans="3:4" x14ac:dyDescent="0.25">
      <c r="C135" s="43"/>
      <c r="D135" s="43"/>
    </row>
    <row r="136" spans="3:4" x14ac:dyDescent="0.25">
      <c r="C136" s="43"/>
      <c r="D136" s="43"/>
    </row>
    <row r="137" spans="3:4" x14ac:dyDescent="0.25">
      <c r="C137" s="43"/>
      <c r="D137" s="43"/>
    </row>
    <row r="138" spans="3:4" x14ac:dyDescent="0.25">
      <c r="C138" s="43"/>
      <c r="D138" s="43"/>
    </row>
    <row r="139" spans="3:4" x14ac:dyDescent="0.25">
      <c r="C139" s="43"/>
      <c r="D139" s="43"/>
    </row>
    <row r="140" spans="3:4" x14ac:dyDescent="0.25">
      <c r="C140" s="43"/>
      <c r="D140" s="43"/>
    </row>
    <row r="141" spans="3:4" x14ac:dyDescent="0.25">
      <c r="C141" s="43"/>
      <c r="D141" s="43"/>
    </row>
    <row r="142" spans="3:4" x14ac:dyDescent="0.25">
      <c r="C142" s="43"/>
      <c r="D142" s="43"/>
    </row>
    <row r="143" spans="3:4" x14ac:dyDescent="0.25">
      <c r="C143" s="43"/>
      <c r="D143" s="43"/>
    </row>
    <row r="144" spans="3:4" x14ac:dyDescent="0.25">
      <c r="C144" s="43"/>
      <c r="D144" s="43"/>
    </row>
    <row r="145" spans="3:4" x14ac:dyDescent="0.25">
      <c r="C145" s="43"/>
      <c r="D145" s="43"/>
    </row>
    <row r="146" spans="3:4" x14ac:dyDescent="0.25">
      <c r="C146" s="43"/>
      <c r="D146" s="43"/>
    </row>
    <row r="147" spans="3:4" x14ac:dyDescent="0.25">
      <c r="C147" s="43"/>
      <c r="D147" s="43"/>
    </row>
    <row r="148" spans="3:4" x14ac:dyDescent="0.25">
      <c r="C148" s="43"/>
      <c r="D148" s="43"/>
    </row>
    <row r="149" spans="3:4" x14ac:dyDescent="0.25">
      <c r="C149" s="43"/>
      <c r="D149" s="43"/>
    </row>
    <row r="150" spans="3:4" x14ac:dyDescent="0.25">
      <c r="C150" s="43"/>
      <c r="D150" s="43"/>
    </row>
    <row r="151" spans="3:4" x14ac:dyDescent="0.25">
      <c r="C151" s="43"/>
      <c r="D151" s="43"/>
    </row>
    <row r="152" spans="3:4" x14ac:dyDescent="0.25">
      <c r="C152" s="43"/>
      <c r="D152" s="43"/>
    </row>
    <row r="153" spans="3:4" x14ac:dyDescent="0.25">
      <c r="C153" s="43"/>
      <c r="D153" s="43"/>
    </row>
    <row r="154" spans="3:4" x14ac:dyDescent="0.25">
      <c r="C154" s="43"/>
      <c r="D154" s="43"/>
    </row>
    <row r="155" spans="3:4" x14ac:dyDescent="0.25">
      <c r="C155" s="43"/>
      <c r="D155" s="43"/>
    </row>
    <row r="156" spans="3:4" x14ac:dyDescent="0.25">
      <c r="C156" s="43"/>
      <c r="D156" s="43"/>
    </row>
    <row r="157" spans="3:4" x14ac:dyDescent="0.25">
      <c r="C157" s="43"/>
      <c r="D157" s="43"/>
    </row>
    <row r="158" spans="3:4" x14ac:dyDescent="0.25">
      <c r="C158" s="43"/>
      <c r="D158" s="43"/>
    </row>
    <row r="159" spans="3:4" x14ac:dyDescent="0.25">
      <c r="C159" s="43"/>
      <c r="D159" s="43"/>
    </row>
    <row r="160" spans="3:4" x14ac:dyDescent="0.25">
      <c r="C160" s="43"/>
      <c r="D160" s="43"/>
    </row>
    <row r="161" spans="3:4" x14ac:dyDescent="0.25">
      <c r="C161" s="43"/>
      <c r="D161" s="43"/>
    </row>
    <row r="162" spans="3:4" x14ac:dyDescent="0.25">
      <c r="C162" s="43"/>
      <c r="D162" s="43"/>
    </row>
    <row r="163" spans="3:4" x14ac:dyDescent="0.25">
      <c r="C163" s="43"/>
      <c r="D163" s="43"/>
    </row>
    <row r="164" spans="3:4" x14ac:dyDescent="0.25">
      <c r="C164" s="43"/>
      <c r="D164" s="43"/>
    </row>
    <row r="165" spans="3:4" x14ac:dyDescent="0.25">
      <c r="C165" s="43"/>
      <c r="D165" s="43"/>
    </row>
    <row r="166" spans="3:4" x14ac:dyDescent="0.25">
      <c r="C166" s="43"/>
      <c r="D166" s="43"/>
    </row>
    <row r="167" spans="3:4" x14ac:dyDescent="0.25">
      <c r="C167" s="43"/>
      <c r="D167" s="43"/>
    </row>
    <row r="168" spans="3:4" x14ac:dyDescent="0.25">
      <c r="C168" s="43"/>
      <c r="D168" s="43"/>
    </row>
    <row r="169" spans="3:4" x14ac:dyDescent="0.25">
      <c r="C169" s="43"/>
      <c r="D169" s="43"/>
    </row>
    <row r="170" spans="3:4" x14ac:dyDescent="0.25">
      <c r="C170" s="43"/>
      <c r="D170" s="43"/>
    </row>
    <row r="171" spans="3:4" x14ac:dyDescent="0.25">
      <c r="C171" s="43"/>
      <c r="D171" s="43"/>
    </row>
    <row r="172" spans="3:4" x14ac:dyDescent="0.25">
      <c r="C172" s="43"/>
      <c r="D172" s="43"/>
    </row>
    <row r="173" spans="3:4" x14ac:dyDescent="0.25">
      <c r="C173" s="43"/>
      <c r="D173" s="43"/>
    </row>
    <row r="174" spans="3:4" x14ac:dyDescent="0.25">
      <c r="C174" s="43"/>
      <c r="D174" s="43"/>
    </row>
    <row r="175" spans="3:4" x14ac:dyDescent="0.25">
      <c r="C175" s="43"/>
      <c r="D175" s="43"/>
    </row>
    <row r="176" spans="3:4" x14ac:dyDescent="0.25">
      <c r="C176" s="43"/>
      <c r="D176" s="43"/>
    </row>
    <row r="177" spans="3:4" x14ac:dyDescent="0.25">
      <c r="C177" s="43"/>
      <c r="D177" s="43"/>
    </row>
    <row r="178" spans="3:4" x14ac:dyDescent="0.25">
      <c r="C178" s="43"/>
      <c r="D178" s="43"/>
    </row>
    <row r="179" spans="3:4" x14ac:dyDescent="0.25">
      <c r="C179" s="43"/>
      <c r="D179" s="43"/>
    </row>
    <row r="180" spans="3:4" x14ac:dyDescent="0.25">
      <c r="C180" s="43"/>
      <c r="D180" s="43"/>
    </row>
    <row r="181" spans="3:4" x14ac:dyDescent="0.25">
      <c r="C181" s="43"/>
      <c r="D181" s="43"/>
    </row>
    <row r="182" spans="3:4" x14ac:dyDescent="0.25">
      <c r="C182" s="43"/>
      <c r="D182" s="43"/>
    </row>
    <row r="183" spans="3:4" x14ac:dyDescent="0.25">
      <c r="C183" s="43"/>
      <c r="D183" s="43"/>
    </row>
    <row r="184" spans="3:4" x14ac:dyDescent="0.25">
      <c r="C184" s="43"/>
      <c r="D184" s="43"/>
    </row>
    <row r="185" spans="3:4" x14ac:dyDescent="0.25">
      <c r="C185" s="43"/>
      <c r="D185" s="43"/>
    </row>
    <row r="186" spans="3:4" x14ac:dyDescent="0.25">
      <c r="C186" s="43"/>
      <c r="D186" s="43"/>
    </row>
    <row r="187" spans="3:4" x14ac:dyDescent="0.25">
      <c r="C187" s="43"/>
      <c r="D187" s="43"/>
    </row>
    <row r="188" spans="3:4" x14ac:dyDescent="0.25">
      <c r="C188" s="43"/>
      <c r="D188" s="43"/>
    </row>
    <row r="189" spans="3:4" x14ac:dyDescent="0.25">
      <c r="C189" s="43"/>
      <c r="D189" s="43"/>
    </row>
    <row r="190" spans="3:4" x14ac:dyDescent="0.25">
      <c r="C190" s="43"/>
      <c r="D190" s="43"/>
    </row>
    <row r="191" spans="3:4" x14ac:dyDescent="0.25">
      <c r="C191" s="43"/>
      <c r="D191" s="43"/>
    </row>
    <row r="192" spans="3:4" x14ac:dyDescent="0.25">
      <c r="C192" s="43"/>
      <c r="D192" s="43"/>
    </row>
    <row r="193" spans="3:4" x14ac:dyDescent="0.25">
      <c r="C193" s="43"/>
      <c r="D193" s="43"/>
    </row>
    <row r="194" spans="3:4" x14ac:dyDescent="0.25">
      <c r="C194" s="43"/>
      <c r="D194" s="43"/>
    </row>
    <row r="195" spans="3:4" x14ac:dyDescent="0.25">
      <c r="C195" s="43"/>
      <c r="D195" s="43"/>
    </row>
    <row r="196" spans="3:4" x14ac:dyDescent="0.25">
      <c r="C196" s="43"/>
      <c r="D196" s="43"/>
    </row>
    <row r="197" spans="3:4" x14ac:dyDescent="0.25">
      <c r="C197" s="43"/>
      <c r="D197" s="43"/>
    </row>
    <row r="198" spans="3:4" x14ac:dyDescent="0.25">
      <c r="C198" s="43"/>
      <c r="D198" s="43"/>
    </row>
    <row r="199" spans="3:4" x14ac:dyDescent="0.25">
      <c r="C199" s="43"/>
      <c r="D199" s="43"/>
    </row>
    <row r="200" spans="3:4" x14ac:dyDescent="0.25">
      <c r="C200" s="43"/>
      <c r="D200" s="43"/>
    </row>
    <row r="201" spans="3:4" x14ac:dyDescent="0.25">
      <c r="C201" s="43"/>
      <c r="D201" s="43"/>
    </row>
    <row r="202" spans="3:4" x14ac:dyDescent="0.25">
      <c r="C202" s="43"/>
      <c r="D202" s="43"/>
    </row>
    <row r="203" spans="3:4" x14ac:dyDescent="0.25">
      <c r="C203" s="43"/>
      <c r="D203" s="43"/>
    </row>
    <row r="204" spans="3:4" x14ac:dyDescent="0.25">
      <c r="C204" s="43"/>
      <c r="D204" s="43"/>
    </row>
    <row r="205" spans="3:4" x14ac:dyDescent="0.25">
      <c r="C205" s="43"/>
      <c r="D205" s="43"/>
    </row>
    <row r="206" spans="3:4" x14ac:dyDescent="0.25">
      <c r="C206" s="43"/>
      <c r="D206" s="43"/>
    </row>
    <row r="207" spans="3:4" x14ac:dyDescent="0.25">
      <c r="C207" s="43"/>
      <c r="D207" s="43"/>
    </row>
    <row r="208" spans="3:4" x14ac:dyDescent="0.25">
      <c r="C208" s="43"/>
      <c r="D208" s="43"/>
    </row>
    <row r="209" spans="3:4" x14ac:dyDescent="0.25">
      <c r="C209" s="43"/>
      <c r="D209" s="43"/>
    </row>
    <row r="210" spans="3:4" x14ac:dyDescent="0.25">
      <c r="C210" s="43"/>
      <c r="D210" s="43"/>
    </row>
    <row r="211" spans="3:4" x14ac:dyDescent="0.25">
      <c r="C211" s="43"/>
      <c r="D211" s="43"/>
    </row>
    <row r="212" spans="3:4" x14ac:dyDescent="0.25">
      <c r="C212" s="43"/>
      <c r="D212" s="43"/>
    </row>
    <row r="213" spans="3:4" x14ac:dyDescent="0.25">
      <c r="C213" s="43"/>
      <c r="D213" s="43"/>
    </row>
    <row r="214" spans="3:4" x14ac:dyDescent="0.25">
      <c r="C214" s="43"/>
      <c r="D214" s="43"/>
    </row>
    <row r="215" spans="3:4" x14ac:dyDescent="0.25">
      <c r="C215" s="43"/>
      <c r="D215" s="43"/>
    </row>
    <row r="216" spans="3:4" x14ac:dyDescent="0.25">
      <c r="C216" s="43"/>
      <c r="D216" s="43"/>
    </row>
    <row r="217" spans="3:4" x14ac:dyDescent="0.25">
      <c r="C217" s="43"/>
      <c r="D217" s="43"/>
    </row>
    <row r="218" spans="3:4" x14ac:dyDescent="0.25">
      <c r="C218" s="43"/>
      <c r="D218" s="43"/>
    </row>
    <row r="219" spans="3:4" x14ac:dyDescent="0.25">
      <c r="C219" s="43"/>
      <c r="D219" s="43"/>
    </row>
    <row r="220" spans="3:4" x14ac:dyDescent="0.25">
      <c r="C220" s="43"/>
      <c r="D220" s="43"/>
    </row>
    <row r="221" spans="3:4" x14ac:dyDescent="0.25">
      <c r="C221" s="43"/>
      <c r="D221" s="43"/>
    </row>
    <row r="222" spans="3:4" x14ac:dyDescent="0.25">
      <c r="C222" s="43"/>
      <c r="D222" s="43"/>
    </row>
    <row r="223" spans="3:4" x14ac:dyDescent="0.25">
      <c r="C223" s="43"/>
      <c r="D223" s="43"/>
    </row>
    <row r="224" spans="3:4" x14ac:dyDescent="0.25">
      <c r="C224" s="43"/>
      <c r="D224" s="43"/>
    </row>
    <row r="225" spans="3:4" x14ac:dyDescent="0.25">
      <c r="C225" s="43"/>
      <c r="D225" s="43"/>
    </row>
    <row r="226" spans="3:4" x14ac:dyDescent="0.25">
      <c r="C226" s="43"/>
      <c r="D226" s="43"/>
    </row>
    <row r="227" spans="3:4" x14ac:dyDescent="0.25">
      <c r="C227" s="43"/>
      <c r="D227" s="43"/>
    </row>
    <row r="228" spans="3:4" x14ac:dyDescent="0.25">
      <c r="C228" s="43"/>
      <c r="D228" s="43"/>
    </row>
    <row r="229" spans="3:4" x14ac:dyDescent="0.25">
      <c r="C229" s="43"/>
      <c r="D229" s="43"/>
    </row>
    <row r="230" spans="3:4" x14ac:dyDescent="0.25">
      <c r="C230" s="43"/>
      <c r="D230" s="43"/>
    </row>
    <row r="231" spans="3:4" x14ac:dyDescent="0.25">
      <c r="C231" s="43"/>
      <c r="D231" s="43"/>
    </row>
    <row r="232" spans="3:4" x14ac:dyDescent="0.25">
      <c r="C232" s="43"/>
      <c r="D232" s="43"/>
    </row>
    <row r="233" spans="3:4" x14ac:dyDescent="0.25">
      <c r="C233" s="43"/>
      <c r="D233" s="43"/>
    </row>
    <row r="234" spans="3:4" x14ac:dyDescent="0.25">
      <c r="C234" s="43"/>
      <c r="D234" s="43"/>
    </row>
    <row r="235" spans="3:4" x14ac:dyDescent="0.25">
      <c r="C235" s="43"/>
      <c r="D235" s="43"/>
    </row>
    <row r="236" spans="3:4" x14ac:dyDescent="0.25">
      <c r="C236" s="43"/>
      <c r="D236" s="43"/>
    </row>
    <row r="237" spans="3:4" x14ac:dyDescent="0.25">
      <c r="C237" s="43"/>
      <c r="D237" s="43"/>
    </row>
    <row r="238" spans="3:4" x14ac:dyDescent="0.25">
      <c r="C238" s="43"/>
      <c r="D238" s="43"/>
    </row>
    <row r="239" spans="3:4" x14ac:dyDescent="0.25">
      <c r="C239" s="43"/>
      <c r="D239" s="43"/>
    </row>
    <row r="240" spans="3:4" x14ac:dyDescent="0.25">
      <c r="C240" s="43"/>
      <c r="D240" s="43"/>
    </row>
    <row r="241" spans="3:4" x14ac:dyDescent="0.25">
      <c r="C241" s="43"/>
      <c r="D241" s="43"/>
    </row>
    <row r="242" spans="3:4" x14ac:dyDescent="0.25">
      <c r="C242" s="43"/>
      <c r="D242" s="43"/>
    </row>
    <row r="243" spans="3:4" x14ac:dyDescent="0.25">
      <c r="C243" s="43"/>
      <c r="D243" s="43"/>
    </row>
    <row r="244" spans="3:4" x14ac:dyDescent="0.25">
      <c r="C244" s="43"/>
      <c r="D244" s="43"/>
    </row>
    <row r="245" spans="3:4" x14ac:dyDescent="0.25">
      <c r="C245" s="43"/>
      <c r="D245" s="43"/>
    </row>
    <row r="246" spans="3:4" x14ac:dyDescent="0.25">
      <c r="C246" s="43"/>
      <c r="D246" s="43"/>
    </row>
    <row r="247" spans="3:4" x14ac:dyDescent="0.25">
      <c r="C247" s="43"/>
      <c r="D247" s="43"/>
    </row>
    <row r="248" spans="3:4" x14ac:dyDescent="0.25">
      <c r="C248" s="43"/>
      <c r="D248" s="43"/>
    </row>
    <row r="249" spans="3:4" x14ac:dyDescent="0.25">
      <c r="C249" s="43"/>
      <c r="D249" s="43"/>
    </row>
    <row r="250" spans="3:4" x14ac:dyDescent="0.25">
      <c r="C250" s="43"/>
      <c r="D250" s="43"/>
    </row>
    <row r="251" spans="3:4" x14ac:dyDescent="0.25">
      <c r="C251" s="43"/>
      <c r="D251" s="43"/>
    </row>
    <row r="252" spans="3:4" x14ac:dyDescent="0.25">
      <c r="C252" s="43"/>
      <c r="D252" s="43"/>
    </row>
    <row r="253" spans="3:4" x14ac:dyDescent="0.25">
      <c r="C253" s="43"/>
      <c r="D253" s="43"/>
    </row>
    <row r="254" spans="3:4" x14ac:dyDescent="0.25">
      <c r="C254" s="43"/>
      <c r="D254" s="43"/>
    </row>
    <row r="255" spans="3:4" x14ac:dyDescent="0.25">
      <c r="C255" s="43"/>
      <c r="D255" s="43"/>
    </row>
    <row r="256" spans="3:4" x14ac:dyDescent="0.25">
      <c r="C256" s="43"/>
      <c r="D256" s="43"/>
    </row>
    <row r="257" spans="3:4" x14ac:dyDescent="0.25">
      <c r="C257" s="43"/>
      <c r="D257" s="43"/>
    </row>
    <row r="258" spans="3:4" x14ac:dyDescent="0.25">
      <c r="C258" s="43"/>
      <c r="D258" s="43"/>
    </row>
    <row r="259" spans="3:4" x14ac:dyDescent="0.25">
      <c r="C259" s="43"/>
      <c r="D259" s="43"/>
    </row>
    <row r="260" spans="3:4" x14ac:dyDescent="0.25">
      <c r="C260" s="43"/>
      <c r="D260" s="43"/>
    </row>
    <row r="261" spans="3:4" x14ac:dyDescent="0.25">
      <c r="C261" s="43"/>
      <c r="D261" s="43"/>
    </row>
    <row r="262" spans="3:4" x14ac:dyDescent="0.25">
      <c r="C262" s="43"/>
      <c r="D262" s="43"/>
    </row>
    <row r="263" spans="3:4" x14ac:dyDescent="0.25">
      <c r="C263" s="43"/>
      <c r="D263" s="43"/>
    </row>
    <row r="264" spans="3:4" x14ac:dyDescent="0.25">
      <c r="C264" s="43"/>
      <c r="D264" s="43"/>
    </row>
    <row r="265" spans="3:4" x14ac:dyDescent="0.25">
      <c r="C265" s="43"/>
      <c r="D265" s="43"/>
    </row>
    <row r="266" spans="3:4" x14ac:dyDescent="0.25">
      <c r="C266" s="43"/>
      <c r="D266" s="43"/>
    </row>
    <row r="267" spans="3:4" x14ac:dyDescent="0.25">
      <c r="C267" s="43"/>
      <c r="D267" s="43"/>
    </row>
    <row r="268" spans="3:4" x14ac:dyDescent="0.25">
      <c r="C268" s="43"/>
      <c r="D268" s="43"/>
    </row>
    <row r="269" spans="3:4" x14ac:dyDescent="0.25">
      <c r="C269" s="43"/>
      <c r="D269" s="43"/>
    </row>
    <row r="270" spans="3:4" x14ac:dyDescent="0.25">
      <c r="C270" s="43"/>
      <c r="D270" s="43"/>
    </row>
    <row r="271" spans="3:4" x14ac:dyDescent="0.25">
      <c r="C271" s="43"/>
      <c r="D271" s="43"/>
    </row>
    <row r="272" spans="3:4" x14ac:dyDescent="0.25">
      <c r="C272" s="43"/>
      <c r="D272" s="43"/>
    </row>
    <row r="273" spans="3:4" x14ac:dyDescent="0.25">
      <c r="C273" s="43"/>
      <c r="D273" s="43"/>
    </row>
    <row r="274" spans="3:4" x14ac:dyDescent="0.25">
      <c r="C274" s="43"/>
      <c r="D274" s="43"/>
    </row>
    <row r="275" spans="3:4" x14ac:dyDescent="0.25">
      <c r="C275" s="43"/>
      <c r="D275" s="43"/>
    </row>
    <row r="276" spans="3:4" x14ac:dyDescent="0.25">
      <c r="C276" s="43"/>
      <c r="D276" s="43"/>
    </row>
    <row r="277" spans="3:4" x14ac:dyDescent="0.25">
      <c r="C277" s="43"/>
      <c r="D277" s="43"/>
    </row>
    <row r="278" spans="3:4" x14ac:dyDescent="0.25">
      <c r="C278" s="43"/>
      <c r="D278" s="43"/>
    </row>
    <row r="279" spans="3:4" x14ac:dyDescent="0.25">
      <c r="C279" s="43"/>
      <c r="D279" s="43"/>
    </row>
    <row r="280" spans="3:4" x14ac:dyDescent="0.25">
      <c r="C280" s="43"/>
      <c r="D280" s="43"/>
    </row>
    <row r="281" spans="3:4" x14ac:dyDescent="0.25">
      <c r="C281" s="43"/>
      <c r="D281" s="43"/>
    </row>
    <row r="282" spans="3:4" x14ac:dyDescent="0.25">
      <c r="C282" s="43"/>
      <c r="D282" s="43"/>
    </row>
    <row r="283" spans="3:4" x14ac:dyDescent="0.25">
      <c r="C283" s="43"/>
      <c r="D283" s="43"/>
    </row>
    <row r="284" spans="3:4" x14ac:dyDescent="0.25">
      <c r="C284" s="43"/>
      <c r="D284" s="43"/>
    </row>
    <row r="285" spans="3:4" x14ac:dyDescent="0.25">
      <c r="C285" s="43"/>
      <c r="D285" s="43"/>
    </row>
    <row r="286" spans="3:4" x14ac:dyDescent="0.25">
      <c r="C286" s="43"/>
      <c r="D286" s="43"/>
    </row>
    <row r="287" spans="3:4" x14ac:dyDescent="0.25">
      <c r="C287" s="43"/>
      <c r="D287" s="43"/>
    </row>
    <row r="288" spans="3:4" x14ac:dyDescent="0.25">
      <c r="C288" s="43"/>
      <c r="D288" s="43"/>
    </row>
    <row r="289" spans="3:4" x14ac:dyDescent="0.25">
      <c r="C289" s="43"/>
      <c r="D289" s="43"/>
    </row>
    <row r="290" spans="3:4" x14ac:dyDescent="0.25">
      <c r="C290" s="43"/>
      <c r="D290" s="43"/>
    </row>
    <row r="291" spans="3:4" x14ac:dyDescent="0.25">
      <c r="C291" s="43"/>
      <c r="D291" s="43"/>
    </row>
    <row r="292" spans="3:4" x14ac:dyDescent="0.25">
      <c r="C292" s="43"/>
      <c r="D292" s="43"/>
    </row>
    <row r="293" spans="3:4" x14ac:dyDescent="0.25">
      <c r="C293" s="43"/>
      <c r="D293" s="43"/>
    </row>
    <row r="294" spans="3:4" x14ac:dyDescent="0.25">
      <c r="C294" s="43"/>
      <c r="D294" s="43"/>
    </row>
    <row r="295" spans="3:4" x14ac:dyDescent="0.25">
      <c r="C295" s="43"/>
      <c r="D295" s="43"/>
    </row>
    <row r="296" spans="3:4" x14ac:dyDescent="0.25">
      <c r="C296" s="43"/>
      <c r="D296" s="43"/>
    </row>
    <row r="297" spans="3:4" x14ac:dyDescent="0.25">
      <c r="C297" s="43"/>
      <c r="D297" s="43"/>
    </row>
    <row r="298" spans="3:4" x14ac:dyDescent="0.25">
      <c r="C298" s="43"/>
      <c r="D298" s="43"/>
    </row>
    <row r="299" spans="3:4" x14ac:dyDescent="0.25">
      <c r="C299" s="43"/>
      <c r="D299" s="43"/>
    </row>
    <row r="300" spans="3:4" x14ac:dyDescent="0.25">
      <c r="C300" s="43"/>
      <c r="D300" s="43"/>
    </row>
    <row r="301" spans="3:4" x14ac:dyDescent="0.25">
      <c r="C301" s="43"/>
      <c r="D301" s="43"/>
    </row>
    <row r="302" spans="3:4" x14ac:dyDescent="0.25">
      <c r="C302" s="43"/>
      <c r="D302" s="43"/>
    </row>
    <row r="303" spans="3:4" x14ac:dyDescent="0.25">
      <c r="C303" s="43"/>
      <c r="D303" s="43"/>
    </row>
    <row r="304" spans="3:4" x14ac:dyDescent="0.25">
      <c r="C304" s="43"/>
      <c r="D304" s="43"/>
    </row>
    <row r="305" spans="3:4" x14ac:dyDescent="0.25">
      <c r="C305" s="43"/>
      <c r="D305" s="43"/>
    </row>
    <row r="306" spans="3:4" x14ac:dyDescent="0.25">
      <c r="C306" s="43"/>
      <c r="D306" s="43"/>
    </row>
    <row r="307" spans="3:4" x14ac:dyDescent="0.25">
      <c r="C307" s="43"/>
      <c r="D307" s="43"/>
    </row>
    <row r="308" spans="3:4" x14ac:dyDescent="0.25">
      <c r="C308" s="43"/>
      <c r="D308" s="43"/>
    </row>
    <row r="309" spans="3:4" x14ac:dyDescent="0.25">
      <c r="C309" s="43"/>
      <c r="D309" s="43"/>
    </row>
    <row r="310" spans="3:4" x14ac:dyDescent="0.25">
      <c r="C310" s="43"/>
      <c r="D310" s="43"/>
    </row>
    <row r="311" spans="3:4" x14ac:dyDescent="0.25">
      <c r="C311" s="43"/>
      <c r="D311" s="43"/>
    </row>
    <row r="312" spans="3:4" x14ac:dyDescent="0.25">
      <c r="C312" s="43"/>
      <c r="D312" s="43"/>
    </row>
    <row r="313" spans="3:4" x14ac:dyDescent="0.25">
      <c r="C313" s="43"/>
      <c r="D313" s="43"/>
    </row>
    <row r="314" spans="3:4" x14ac:dyDescent="0.25">
      <c r="C314" s="43"/>
      <c r="D314" s="43"/>
    </row>
    <row r="315" spans="3:4" x14ac:dyDescent="0.25">
      <c r="C315" s="43"/>
      <c r="D315" s="43"/>
    </row>
    <row r="316" spans="3:4" x14ac:dyDescent="0.25">
      <c r="C316" s="43"/>
      <c r="D316" s="43"/>
    </row>
    <row r="317" spans="3:4" x14ac:dyDescent="0.25">
      <c r="C317" s="43"/>
      <c r="D317" s="43"/>
    </row>
    <row r="318" spans="3:4" x14ac:dyDescent="0.25">
      <c r="C318" s="43"/>
      <c r="D318" s="43"/>
    </row>
    <row r="319" spans="3:4" x14ac:dyDescent="0.25">
      <c r="C319" s="43"/>
      <c r="D319" s="43"/>
    </row>
    <row r="320" spans="3:4" x14ac:dyDescent="0.25">
      <c r="C320" s="43"/>
      <c r="D320" s="43"/>
    </row>
    <row r="321" spans="3:4" x14ac:dyDescent="0.25">
      <c r="C321" s="43"/>
      <c r="D321" s="43"/>
    </row>
    <row r="322" spans="3:4" x14ac:dyDescent="0.25">
      <c r="C322" s="43"/>
      <c r="D322" s="43"/>
    </row>
    <row r="323" spans="3:4" x14ac:dyDescent="0.25">
      <c r="C323" s="43"/>
      <c r="D323" s="43"/>
    </row>
    <row r="324" spans="3:4" x14ac:dyDescent="0.25">
      <c r="C324" s="43"/>
      <c r="D324" s="43"/>
    </row>
    <row r="325" spans="3:4" x14ac:dyDescent="0.25">
      <c r="C325" s="43"/>
      <c r="D325" s="43"/>
    </row>
    <row r="326" spans="3:4" x14ac:dyDescent="0.25">
      <c r="C326" s="43"/>
      <c r="D326" s="43"/>
    </row>
    <row r="327" spans="3:4" x14ac:dyDescent="0.25">
      <c r="C327" s="43"/>
      <c r="D327" s="43"/>
    </row>
    <row r="328" spans="3:4" x14ac:dyDescent="0.25">
      <c r="C328" s="43"/>
      <c r="D328" s="43"/>
    </row>
    <row r="329" spans="3:4" x14ac:dyDescent="0.25">
      <c r="C329" s="43"/>
      <c r="D329" s="43"/>
    </row>
    <row r="330" spans="3:4" x14ac:dyDescent="0.25">
      <c r="C330" s="43"/>
      <c r="D330" s="43"/>
    </row>
    <row r="331" spans="3:4" x14ac:dyDescent="0.25">
      <c r="C331" s="43"/>
      <c r="D331" s="43"/>
    </row>
    <row r="332" spans="3:4" x14ac:dyDescent="0.25">
      <c r="C332" s="43"/>
      <c r="D332" s="43"/>
    </row>
    <row r="333" spans="3:4" x14ac:dyDescent="0.25">
      <c r="C333" s="43"/>
      <c r="D333" s="43"/>
    </row>
    <row r="334" spans="3:4" x14ac:dyDescent="0.25">
      <c r="C334" s="43"/>
      <c r="D334" s="43"/>
    </row>
    <row r="335" spans="3:4" x14ac:dyDescent="0.25">
      <c r="C335" s="43"/>
      <c r="D335" s="43"/>
    </row>
    <row r="336" spans="3:4" x14ac:dyDescent="0.25">
      <c r="C336" s="43"/>
      <c r="D336" s="43"/>
    </row>
    <row r="337" spans="3:4" x14ac:dyDescent="0.25">
      <c r="C337" s="43"/>
      <c r="D337" s="43"/>
    </row>
    <row r="338" spans="3:4" x14ac:dyDescent="0.25">
      <c r="C338" s="43"/>
      <c r="D338" s="43"/>
    </row>
    <row r="339" spans="3:4" x14ac:dyDescent="0.25">
      <c r="C339" s="43"/>
      <c r="D339" s="43"/>
    </row>
    <row r="340" spans="3:4" x14ac:dyDescent="0.25">
      <c r="C340" s="43"/>
      <c r="D340" s="43"/>
    </row>
    <row r="341" spans="3:4" x14ac:dyDescent="0.25">
      <c r="C341" s="43"/>
      <c r="D341" s="43"/>
    </row>
    <row r="342" spans="3:4" x14ac:dyDescent="0.25">
      <c r="C342" s="43"/>
      <c r="D342" s="43"/>
    </row>
    <row r="343" spans="3:4" x14ac:dyDescent="0.25">
      <c r="C343" s="43"/>
      <c r="D343" s="43"/>
    </row>
    <row r="344" spans="3:4" x14ac:dyDescent="0.25">
      <c r="C344" s="43"/>
      <c r="D344" s="43"/>
    </row>
    <row r="345" spans="3:4" x14ac:dyDescent="0.25">
      <c r="C345" s="43"/>
      <c r="D345" s="43"/>
    </row>
    <row r="346" spans="3:4" x14ac:dyDescent="0.25">
      <c r="C346" s="43"/>
      <c r="D346" s="43"/>
    </row>
    <row r="347" spans="3:4" x14ac:dyDescent="0.25">
      <c r="C347" s="43"/>
      <c r="D347" s="43"/>
    </row>
    <row r="348" spans="3:4" x14ac:dyDescent="0.25">
      <c r="C348" s="43"/>
      <c r="D348" s="43"/>
    </row>
    <row r="349" spans="3:4" x14ac:dyDescent="0.25">
      <c r="C349" s="43"/>
      <c r="D349" s="43"/>
    </row>
    <row r="350" spans="3:4" x14ac:dyDescent="0.25">
      <c r="C350" s="43"/>
      <c r="D350" s="43"/>
    </row>
    <row r="351" spans="3:4" x14ac:dyDescent="0.25">
      <c r="C351" s="43"/>
      <c r="D351" s="43"/>
    </row>
    <row r="352" spans="3:4" x14ac:dyDescent="0.25">
      <c r="C352" s="43"/>
      <c r="D352" s="43"/>
    </row>
    <row r="353" spans="3:4" x14ac:dyDescent="0.25">
      <c r="C353" s="43"/>
      <c r="D353" s="43"/>
    </row>
    <row r="354" spans="3:4" x14ac:dyDescent="0.25">
      <c r="C354" s="43"/>
      <c r="D354" s="43"/>
    </row>
    <row r="355" spans="3:4" x14ac:dyDescent="0.25">
      <c r="C355" s="43"/>
      <c r="D355" s="43"/>
    </row>
    <row r="356" spans="3:4" x14ac:dyDescent="0.25">
      <c r="C356" s="43"/>
      <c r="D356" s="43"/>
    </row>
    <row r="357" spans="3:4" x14ac:dyDescent="0.25">
      <c r="C357" s="43"/>
      <c r="D357" s="43"/>
    </row>
    <row r="358" spans="3:4" x14ac:dyDescent="0.25">
      <c r="C358" s="43"/>
      <c r="D358" s="43"/>
    </row>
    <row r="359" spans="3:4" x14ac:dyDescent="0.25">
      <c r="C359" s="43"/>
      <c r="D359" s="43"/>
    </row>
    <row r="360" spans="3:4" x14ac:dyDescent="0.25">
      <c r="C360" s="43"/>
      <c r="D360" s="43"/>
    </row>
    <row r="361" spans="3:4" x14ac:dyDescent="0.25">
      <c r="C361" s="43"/>
      <c r="D361" s="43"/>
    </row>
    <row r="362" spans="3:4" x14ac:dyDescent="0.25">
      <c r="C362" s="43"/>
      <c r="D362" s="43"/>
    </row>
    <row r="363" spans="3:4" x14ac:dyDescent="0.25">
      <c r="C363" s="43"/>
      <c r="D363" s="43"/>
    </row>
    <row r="364" spans="3:4" x14ac:dyDescent="0.25">
      <c r="C364" s="43"/>
      <c r="D364" s="43"/>
    </row>
    <row r="365" spans="3:4" x14ac:dyDescent="0.25">
      <c r="C365" s="43"/>
      <c r="D365" s="43"/>
    </row>
    <row r="366" spans="3:4" x14ac:dyDescent="0.25">
      <c r="C366" s="43"/>
      <c r="D366" s="43"/>
    </row>
    <row r="367" spans="3:4" x14ac:dyDescent="0.25">
      <c r="C367" s="43"/>
      <c r="D367" s="43"/>
    </row>
    <row r="368" spans="3:4" x14ac:dyDescent="0.25">
      <c r="C368" s="43"/>
      <c r="D368" s="43"/>
    </row>
    <row r="369" spans="3:4" x14ac:dyDescent="0.25">
      <c r="C369" s="43"/>
      <c r="D369" s="43"/>
    </row>
    <row r="370" spans="3:4" x14ac:dyDescent="0.25">
      <c r="C370" s="43"/>
      <c r="D370" s="43"/>
    </row>
    <row r="371" spans="3:4" x14ac:dyDescent="0.25">
      <c r="C371" s="43"/>
      <c r="D371" s="43"/>
    </row>
    <row r="372" spans="3:4" x14ac:dyDescent="0.25">
      <c r="C372" s="43"/>
      <c r="D372" s="43"/>
    </row>
    <row r="373" spans="3:4" x14ac:dyDescent="0.25">
      <c r="C373" s="43"/>
      <c r="D373" s="43"/>
    </row>
    <row r="374" spans="3:4" x14ac:dyDescent="0.25">
      <c r="C374" s="43"/>
      <c r="D374" s="43"/>
    </row>
    <row r="375" spans="3:4" x14ac:dyDescent="0.25">
      <c r="C375" s="43"/>
      <c r="D375" s="43"/>
    </row>
    <row r="376" spans="3:4" x14ac:dyDescent="0.25">
      <c r="C376" s="43"/>
      <c r="D376" s="43"/>
    </row>
    <row r="377" spans="3:4" x14ac:dyDescent="0.25">
      <c r="C377" s="43"/>
      <c r="D377" s="43"/>
    </row>
    <row r="378" spans="3:4" x14ac:dyDescent="0.25">
      <c r="C378" s="43"/>
      <c r="D378" s="43"/>
    </row>
    <row r="379" spans="3:4" x14ac:dyDescent="0.25">
      <c r="C379" s="43"/>
      <c r="D379" s="43"/>
    </row>
    <row r="380" spans="3:4" x14ac:dyDescent="0.25">
      <c r="C380" s="43"/>
      <c r="D380" s="43"/>
    </row>
    <row r="381" spans="3:4" x14ac:dyDescent="0.25">
      <c r="C381" s="43"/>
      <c r="D381" s="43"/>
    </row>
    <row r="382" spans="3:4" x14ac:dyDescent="0.25">
      <c r="C382" s="43"/>
      <c r="D382" s="43"/>
    </row>
    <row r="383" spans="3:4" x14ac:dyDescent="0.25">
      <c r="C383" s="43"/>
      <c r="D383" s="43"/>
    </row>
    <row r="384" spans="3:4" x14ac:dyDescent="0.25">
      <c r="C384" s="43"/>
      <c r="D384" s="43"/>
    </row>
    <row r="385" spans="3:4" x14ac:dyDescent="0.25">
      <c r="C385" s="43"/>
      <c r="D385" s="43"/>
    </row>
    <row r="386" spans="3:4" x14ac:dyDescent="0.25">
      <c r="C386" s="43"/>
      <c r="D386" s="43"/>
    </row>
    <row r="387" spans="3:4" x14ac:dyDescent="0.25">
      <c r="C387" s="43"/>
      <c r="D387" s="43"/>
    </row>
    <row r="388" spans="3:4" x14ac:dyDescent="0.25">
      <c r="C388" s="43"/>
      <c r="D388" s="43"/>
    </row>
    <row r="389" spans="3:4" x14ac:dyDescent="0.25">
      <c r="C389" s="43"/>
      <c r="D389" s="43"/>
    </row>
    <row r="390" spans="3:4" x14ac:dyDescent="0.25">
      <c r="C390" s="43"/>
      <c r="D390" s="43"/>
    </row>
    <row r="391" spans="3:4" x14ac:dyDescent="0.25">
      <c r="C391" s="43"/>
      <c r="D391" s="43"/>
    </row>
    <row r="392" spans="3:4" x14ac:dyDescent="0.25">
      <c r="C392" s="43"/>
      <c r="D392" s="43"/>
    </row>
    <row r="393" spans="3:4" x14ac:dyDescent="0.25">
      <c r="C393" s="43"/>
      <c r="D393" s="43"/>
    </row>
    <row r="394" spans="3:4" x14ac:dyDescent="0.25">
      <c r="C394" s="43"/>
      <c r="D394" s="43"/>
    </row>
    <row r="395" spans="3:4" x14ac:dyDescent="0.25">
      <c r="C395" s="43"/>
      <c r="D395" s="43"/>
    </row>
    <row r="396" spans="3:4" x14ac:dyDescent="0.25">
      <c r="C396" s="43"/>
      <c r="D396" s="43"/>
    </row>
    <row r="397" spans="3:4" x14ac:dyDescent="0.25">
      <c r="C397" s="43"/>
      <c r="D397" s="43"/>
    </row>
    <row r="398" spans="3:4" x14ac:dyDescent="0.25">
      <c r="C398" s="43"/>
      <c r="D398" s="43"/>
    </row>
    <row r="399" spans="3:4" x14ac:dyDescent="0.25">
      <c r="C399" s="43"/>
      <c r="D399" s="43"/>
    </row>
    <row r="400" spans="3:4" x14ac:dyDescent="0.25">
      <c r="C400" s="43"/>
      <c r="D400" s="43"/>
    </row>
    <row r="401" spans="3:4" x14ac:dyDescent="0.25">
      <c r="C401" s="43"/>
      <c r="D401" s="43"/>
    </row>
    <row r="402" spans="3:4" x14ac:dyDescent="0.25">
      <c r="C402" s="43"/>
      <c r="D402" s="43"/>
    </row>
    <row r="403" spans="3:4" x14ac:dyDescent="0.25">
      <c r="C403" s="43"/>
      <c r="D403" s="43"/>
    </row>
    <row r="404" spans="3:4" x14ac:dyDescent="0.25">
      <c r="C404" s="43"/>
      <c r="D404" s="43"/>
    </row>
    <row r="405" spans="3:4" x14ac:dyDescent="0.25">
      <c r="C405" s="43"/>
      <c r="D405" s="43"/>
    </row>
    <row r="406" spans="3:4" x14ac:dyDescent="0.25">
      <c r="C406" s="43"/>
      <c r="D406" s="43"/>
    </row>
    <row r="407" spans="3:4" x14ac:dyDescent="0.25">
      <c r="C407" s="43"/>
      <c r="D407" s="43"/>
    </row>
    <row r="408" spans="3:4" x14ac:dyDescent="0.25">
      <c r="C408" s="43"/>
      <c r="D408" s="43"/>
    </row>
    <row r="409" spans="3:4" x14ac:dyDescent="0.25">
      <c r="C409" s="43"/>
      <c r="D409" s="43"/>
    </row>
  </sheetData>
  <mergeCells count="4">
    <mergeCell ref="A1:D1"/>
    <mergeCell ref="A2:D2"/>
    <mergeCell ref="A3:D3"/>
    <mergeCell ref="A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workbookViewId="0">
      <selection activeCell="B14" sqref="B14"/>
    </sheetView>
  </sheetViews>
  <sheetFormatPr defaultRowHeight="12.75" x14ac:dyDescent="0.2"/>
  <cols>
    <col min="1" max="1" width="16.5703125" style="111" customWidth="1"/>
    <col min="2" max="2" width="24.28515625" style="111" customWidth="1"/>
    <col min="3" max="3" width="51.42578125" style="111" customWidth="1"/>
    <col min="4" max="256" width="9.140625" style="111"/>
    <col min="257" max="257" width="16.5703125" style="111" customWidth="1"/>
    <col min="258" max="258" width="24.28515625" style="111" customWidth="1"/>
    <col min="259" max="259" width="51.42578125" style="111" customWidth="1"/>
    <col min="260" max="512" width="9.140625" style="111"/>
    <col min="513" max="513" width="16.5703125" style="111" customWidth="1"/>
    <col min="514" max="514" width="24.28515625" style="111" customWidth="1"/>
    <col min="515" max="515" width="51.42578125" style="111" customWidth="1"/>
    <col min="516" max="768" width="9.140625" style="111"/>
    <col min="769" max="769" width="16.5703125" style="111" customWidth="1"/>
    <col min="770" max="770" width="24.28515625" style="111" customWidth="1"/>
    <col min="771" max="771" width="51.42578125" style="111" customWidth="1"/>
    <col min="772" max="1024" width="9.140625" style="111"/>
    <col min="1025" max="1025" width="16.5703125" style="111" customWidth="1"/>
    <col min="1026" max="1026" width="24.28515625" style="111" customWidth="1"/>
    <col min="1027" max="1027" width="51.42578125" style="111" customWidth="1"/>
    <col min="1028" max="1280" width="9.140625" style="111"/>
    <col min="1281" max="1281" width="16.5703125" style="111" customWidth="1"/>
    <col min="1282" max="1282" width="24.28515625" style="111" customWidth="1"/>
    <col min="1283" max="1283" width="51.42578125" style="111" customWidth="1"/>
    <col min="1284" max="1536" width="9.140625" style="111"/>
    <col min="1537" max="1537" width="16.5703125" style="111" customWidth="1"/>
    <col min="1538" max="1538" width="24.28515625" style="111" customWidth="1"/>
    <col min="1539" max="1539" width="51.42578125" style="111" customWidth="1"/>
    <col min="1540" max="1792" width="9.140625" style="111"/>
    <col min="1793" max="1793" width="16.5703125" style="111" customWidth="1"/>
    <col min="1794" max="1794" width="24.28515625" style="111" customWidth="1"/>
    <col min="1795" max="1795" width="51.42578125" style="111" customWidth="1"/>
    <col min="1796" max="2048" width="9.140625" style="111"/>
    <col min="2049" max="2049" width="16.5703125" style="111" customWidth="1"/>
    <col min="2050" max="2050" width="24.28515625" style="111" customWidth="1"/>
    <col min="2051" max="2051" width="51.42578125" style="111" customWidth="1"/>
    <col min="2052" max="2304" width="9.140625" style="111"/>
    <col min="2305" max="2305" width="16.5703125" style="111" customWidth="1"/>
    <col min="2306" max="2306" width="24.28515625" style="111" customWidth="1"/>
    <col min="2307" max="2307" width="51.42578125" style="111" customWidth="1"/>
    <col min="2308" max="2560" width="9.140625" style="111"/>
    <col min="2561" max="2561" width="16.5703125" style="111" customWidth="1"/>
    <col min="2562" max="2562" width="24.28515625" style="111" customWidth="1"/>
    <col min="2563" max="2563" width="51.42578125" style="111" customWidth="1"/>
    <col min="2564" max="2816" width="9.140625" style="111"/>
    <col min="2817" max="2817" width="16.5703125" style="111" customWidth="1"/>
    <col min="2818" max="2818" width="24.28515625" style="111" customWidth="1"/>
    <col min="2819" max="2819" width="51.42578125" style="111" customWidth="1"/>
    <col min="2820" max="3072" width="9.140625" style="111"/>
    <col min="3073" max="3073" width="16.5703125" style="111" customWidth="1"/>
    <col min="3074" max="3074" width="24.28515625" style="111" customWidth="1"/>
    <col min="3075" max="3075" width="51.42578125" style="111" customWidth="1"/>
    <col min="3076" max="3328" width="9.140625" style="111"/>
    <col min="3329" max="3329" width="16.5703125" style="111" customWidth="1"/>
    <col min="3330" max="3330" width="24.28515625" style="111" customWidth="1"/>
    <col min="3331" max="3331" width="51.42578125" style="111" customWidth="1"/>
    <col min="3332" max="3584" width="9.140625" style="111"/>
    <col min="3585" max="3585" width="16.5703125" style="111" customWidth="1"/>
    <col min="3586" max="3586" width="24.28515625" style="111" customWidth="1"/>
    <col min="3587" max="3587" width="51.42578125" style="111" customWidth="1"/>
    <col min="3588" max="3840" width="9.140625" style="111"/>
    <col min="3841" max="3841" width="16.5703125" style="111" customWidth="1"/>
    <col min="3842" max="3842" width="24.28515625" style="111" customWidth="1"/>
    <col min="3843" max="3843" width="51.42578125" style="111" customWidth="1"/>
    <col min="3844" max="4096" width="9.140625" style="111"/>
    <col min="4097" max="4097" width="16.5703125" style="111" customWidth="1"/>
    <col min="4098" max="4098" width="24.28515625" style="111" customWidth="1"/>
    <col min="4099" max="4099" width="51.42578125" style="111" customWidth="1"/>
    <col min="4100" max="4352" width="9.140625" style="111"/>
    <col min="4353" max="4353" width="16.5703125" style="111" customWidth="1"/>
    <col min="4354" max="4354" width="24.28515625" style="111" customWidth="1"/>
    <col min="4355" max="4355" width="51.42578125" style="111" customWidth="1"/>
    <col min="4356" max="4608" width="9.140625" style="111"/>
    <col min="4609" max="4609" width="16.5703125" style="111" customWidth="1"/>
    <col min="4610" max="4610" width="24.28515625" style="111" customWidth="1"/>
    <col min="4611" max="4611" width="51.42578125" style="111" customWidth="1"/>
    <col min="4612" max="4864" width="9.140625" style="111"/>
    <col min="4865" max="4865" width="16.5703125" style="111" customWidth="1"/>
    <col min="4866" max="4866" width="24.28515625" style="111" customWidth="1"/>
    <col min="4867" max="4867" width="51.42578125" style="111" customWidth="1"/>
    <col min="4868" max="5120" width="9.140625" style="111"/>
    <col min="5121" max="5121" width="16.5703125" style="111" customWidth="1"/>
    <col min="5122" max="5122" width="24.28515625" style="111" customWidth="1"/>
    <col min="5123" max="5123" width="51.42578125" style="111" customWidth="1"/>
    <col min="5124" max="5376" width="9.140625" style="111"/>
    <col min="5377" max="5377" width="16.5703125" style="111" customWidth="1"/>
    <col min="5378" max="5378" width="24.28515625" style="111" customWidth="1"/>
    <col min="5379" max="5379" width="51.42578125" style="111" customWidth="1"/>
    <col min="5380" max="5632" width="9.140625" style="111"/>
    <col min="5633" max="5633" width="16.5703125" style="111" customWidth="1"/>
    <col min="5634" max="5634" width="24.28515625" style="111" customWidth="1"/>
    <col min="5635" max="5635" width="51.42578125" style="111" customWidth="1"/>
    <col min="5636" max="5888" width="9.140625" style="111"/>
    <col min="5889" max="5889" width="16.5703125" style="111" customWidth="1"/>
    <col min="5890" max="5890" width="24.28515625" style="111" customWidth="1"/>
    <col min="5891" max="5891" width="51.42578125" style="111" customWidth="1"/>
    <col min="5892" max="6144" width="9.140625" style="111"/>
    <col min="6145" max="6145" width="16.5703125" style="111" customWidth="1"/>
    <col min="6146" max="6146" width="24.28515625" style="111" customWidth="1"/>
    <col min="6147" max="6147" width="51.42578125" style="111" customWidth="1"/>
    <col min="6148" max="6400" width="9.140625" style="111"/>
    <col min="6401" max="6401" width="16.5703125" style="111" customWidth="1"/>
    <col min="6402" max="6402" width="24.28515625" style="111" customWidth="1"/>
    <col min="6403" max="6403" width="51.42578125" style="111" customWidth="1"/>
    <col min="6404" max="6656" width="9.140625" style="111"/>
    <col min="6657" max="6657" width="16.5703125" style="111" customWidth="1"/>
    <col min="6658" max="6658" width="24.28515625" style="111" customWidth="1"/>
    <col min="6659" max="6659" width="51.42578125" style="111" customWidth="1"/>
    <col min="6660" max="6912" width="9.140625" style="111"/>
    <col min="6913" max="6913" width="16.5703125" style="111" customWidth="1"/>
    <col min="6914" max="6914" width="24.28515625" style="111" customWidth="1"/>
    <col min="6915" max="6915" width="51.42578125" style="111" customWidth="1"/>
    <col min="6916" max="7168" width="9.140625" style="111"/>
    <col min="7169" max="7169" width="16.5703125" style="111" customWidth="1"/>
    <col min="7170" max="7170" width="24.28515625" style="111" customWidth="1"/>
    <col min="7171" max="7171" width="51.42578125" style="111" customWidth="1"/>
    <col min="7172" max="7424" width="9.140625" style="111"/>
    <col min="7425" max="7425" width="16.5703125" style="111" customWidth="1"/>
    <col min="7426" max="7426" width="24.28515625" style="111" customWidth="1"/>
    <col min="7427" max="7427" width="51.42578125" style="111" customWidth="1"/>
    <col min="7428" max="7680" width="9.140625" style="111"/>
    <col min="7681" max="7681" width="16.5703125" style="111" customWidth="1"/>
    <col min="7682" max="7682" width="24.28515625" style="111" customWidth="1"/>
    <col min="7683" max="7683" width="51.42578125" style="111" customWidth="1"/>
    <col min="7684" max="7936" width="9.140625" style="111"/>
    <col min="7937" max="7937" width="16.5703125" style="111" customWidth="1"/>
    <col min="7938" max="7938" width="24.28515625" style="111" customWidth="1"/>
    <col min="7939" max="7939" width="51.42578125" style="111" customWidth="1"/>
    <col min="7940" max="8192" width="9.140625" style="111"/>
    <col min="8193" max="8193" width="16.5703125" style="111" customWidth="1"/>
    <col min="8194" max="8194" width="24.28515625" style="111" customWidth="1"/>
    <col min="8195" max="8195" width="51.42578125" style="111" customWidth="1"/>
    <col min="8196" max="8448" width="9.140625" style="111"/>
    <col min="8449" max="8449" width="16.5703125" style="111" customWidth="1"/>
    <col min="8450" max="8450" width="24.28515625" style="111" customWidth="1"/>
    <col min="8451" max="8451" width="51.42578125" style="111" customWidth="1"/>
    <col min="8452" max="8704" width="9.140625" style="111"/>
    <col min="8705" max="8705" width="16.5703125" style="111" customWidth="1"/>
    <col min="8706" max="8706" width="24.28515625" style="111" customWidth="1"/>
    <col min="8707" max="8707" width="51.42578125" style="111" customWidth="1"/>
    <col min="8708" max="8960" width="9.140625" style="111"/>
    <col min="8961" max="8961" width="16.5703125" style="111" customWidth="1"/>
    <col min="8962" max="8962" width="24.28515625" style="111" customWidth="1"/>
    <col min="8963" max="8963" width="51.42578125" style="111" customWidth="1"/>
    <col min="8964" max="9216" width="9.140625" style="111"/>
    <col min="9217" max="9217" width="16.5703125" style="111" customWidth="1"/>
    <col min="9218" max="9218" width="24.28515625" style="111" customWidth="1"/>
    <col min="9219" max="9219" width="51.42578125" style="111" customWidth="1"/>
    <col min="9220" max="9472" width="9.140625" style="111"/>
    <col min="9473" max="9473" width="16.5703125" style="111" customWidth="1"/>
    <col min="9474" max="9474" width="24.28515625" style="111" customWidth="1"/>
    <col min="9475" max="9475" width="51.42578125" style="111" customWidth="1"/>
    <col min="9476" max="9728" width="9.140625" style="111"/>
    <col min="9729" max="9729" width="16.5703125" style="111" customWidth="1"/>
    <col min="9730" max="9730" width="24.28515625" style="111" customWidth="1"/>
    <col min="9731" max="9731" width="51.42578125" style="111" customWidth="1"/>
    <col min="9732" max="9984" width="9.140625" style="111"/>
    <col min="9985" max="9985" width="16.5703125" style="111" customWidth="1"/>
    <col min="9986" max="9986" width="24.28515625" style="111" customWidth="1"/>
    <col min="9987" max="9987" width="51.42578125" style="111" customWidth="1"/>
    <col min="9988" max="10240" width="9.140625" style="111"/>
    <col min="10241" max="10241" width="16.5703125" style="111" customWidth="1"/>
    <col min="10242" max="10242" width="24.28515625" style="111" customWidth="1"/>
    <col min="10243" max="10243" width="51.42578125" style="111" customWidth="1"/>
    <col min="10244" max="10496" width="9.140625" style="111"/>
    <col min="10497" max="10497" width="16.5703125" style="111" customWidth="1"/>
    <col min="10498" max="10498" width="24.28515625" style="111" customWidth="1"/>
    <col min="10499" max="10499" width="51.42578125" style="111" customWidth="1"/>
    <col min="10500" max="10752" width="9.140625" style="111"/>
    <col min="10753" max="10753" width="16.5703125" style="111" customWidth="1"/>
    <col min="10754" max="10754" width="24.28515625" style="111" customWidth="1"/>
    <col min="10755" max="10755" width="51.42578125" style="111" customWidth="1"/>
    <col min="10756" max="11008" width="9.140625" style="111"/>
    <col min="11009" max="11009" width="16.5703125" style="111" customWidth="1"/>
    <col min="11010" max="11010" width="24.28515625" style="111" customWidth="1"/>
    <col min="11011" max="11011" width="51.42578125" style="111" customWidth="1"/>
    <col min="11012" max="11264" width="9.140625" style="111"/>
    <col min="11265" max="11265" width="16.5703125" style="111" customWidth="1"/>
    <col min="11266" max="11266" width="24.28515625" style="111" customWidth="1"/>
    <col min="11267" max="11267" width="51.42578125" style="111" customWidth="1"/>
    <col min="11268" max="11520" width="9.140625" style="111"/>
    <col min="11521" max="11521" width="16.5703125" style="111" customWidth="1"/>
    <col min="11522" max="11522" width="24.28515625" style="111" customWidth="1"/>
    <col min="11523" max="11523" width="51.42578125" style="111" customWidth="1"/>
    <col min="11524" max="11776" width="9.140625" style="111"/>
    <col min="11777" max="11777" width="16.5703125" style="111" customWidth="1"/>
    <col min="11778" max="11778" width="24.28515625" style="111" customWidth="1"/>
    <col min="11779" max="11779" width="51.42578125" style="111" customWidth="1"/>
    <col min="11780" max="12032" width="9.140625" style="111"/>
    <col min="12033" max="12033" width="16.5703125" style="111" customWidth="1"/>
    <col min="12034" max="12034" width="24.28515625" style="111" customWidth="1"/>
    <col min="12035" max="12035" width="51.42578125" style="111" customWidth="1"/>
    <col min="12036" max="12288" width="9.140625" style="111"/>
    <col min="12289" max="12289" width="16.5703125" style="111" customWidth="1"/>
    <col min="12290" max="12290" width="24.28515625" style="111" customWidth="1"/>
    <col min="12291" max="12291" width="51.42578125" style="111" customWidth="1"/>
    <col min="12292" max="12544" width="9.140625" style="111"/>
    <col min="12545" max="12545" width="16.5703125" style="111" customWidth="1"/>
    <col min="12546" max="12546" width="24.28515625" style="111" customWidth="1"/>
    <col min="12547" max="12547" width="51.42578125" style="111" customWidth="1"/>
    <col min="12548" max="12800" width="9.140625" style="111"/>
    <col min="12801" max="12801" width="16.5703125" style="111" customWidth="1"/>
    <col min="12802" max="12802" width="24.28515625" style="111" customWidth="1"/>
    <col min="12803" max="12803" width="51.42578125" style="111" customWidth="1"/>
    <col min="12804" max="13056" width="9.140625" style="111"/>
    <col min="13057" max="13057" width="16.5703125" style="111" customWidth="1"/>
    <col min="13058" max="13058" width="24.28515625" style="111" customWidth="1"/>
    <col min="13059" max="13059" width="51.42578125" style="111" customWidth="1"/>
    <col min="13060" max="13312" width="9.140625" style="111"/>
    <col min="13313" max="13313" width="16.5703125" style="111" customWidth="1"/>
    <col min="13314" max="13314" width="24.28515625" style="111" customWidth="1"/>
    <col min="13315" max="13315" width="51.42578125" style="111" customWidth="1"/>
    <col min="13316" max="13568" width="9.140625" style="111"/>
    <col min="13569" max="13569" width="16.5703125" style="111" customWidth="1"/>
    <col min="13570" max="13570" width="24.28515625" style="111" customWidth="1"/>
    <col min="13571" max="13571" width="51.42578125" style="111" customWidth="1"/>
    <col min="13572" max="13824" width="9.140625" style="111"/>
    <col min="13825" max="13825" width="16.5703125" style="111" customWidth="1"/>
    <col min="13826" max="13826" width="24.28515625" style="111" customWidth="1"/>
    <col min="13827" max="13827" width="51.42578125" style="111" customWidth="1"/>
    <col min="13828" max="14080" width="9.140625" style="111"/>
    <col min="14081" max="14081" width="16.5703125" style="111" customWidth="1"/>
    <col min="14082" max="14082" width="24.28515625" style="111" customWidth="1"/>
    <col min="14083" max="14083" width="51.42578125" style="111" customWidth="1"/>
    <col min="14084" max="14336" width="9.140625" style="111"/>
    <col min="14337" max="14337" width="16.5703125" style="111" customWidth="1"/>
    <col min="14338" max="14338" width="24.28515625" style="111" customWidth="1"/>
    <col min="14339" max="14339" width="51.42578125" style="111" customWidth="1"/>
    <col min="14340" max="14592" width="9.140625" style="111"/>
    <col min="14593" max="14593" width="16.5703125" style="111" customWidth="1"/>
    <col min="14594" max="14594" width="24.28515625" style="111" customWidth="1"/>
    <col min="14595" max="14595" width="51.42578125" style="111" customWidth="1"/>
    <col min="14596" max="14848" width="9.140625" style="111"/>
    <col min="14849" max="14849" width="16.5703125" style="111" customWidth="1"/>
    <col min="14850" max="14850" width="24.28515625" style="111" customWidth="1"/>
    <col min="14851" max="14851" width="51.42578125" style="111" customWidth="1"/>
    <col min="14852" max="15104" width="9.140625" style="111"/>
    <col min="15105" max="15105" width="16.5703125" style="111" customWidth="1"/>
    <col min="15106" max="15106" width="24.28515625" style="111" customWidth="1"/>
    <col min="15107" max="15107" width="51.42578125" style="111" customWidth="1"/>
    <col min="15108" max="15360" width="9.140625" style="111"/>
    <col min="15361" max="15361" width="16.5703125" style="111" customWidth="1"/>
    <col min="15362" max="15362" width="24.28515625" style="111" customWidth="1"/>
    <col min="15363" max="15363" width="51.42578125" style="111" customWidth="1"/>
    <col min="15364" max="15616" width="9.140625" style="111"/>
    <col min="15617" max="15617" width="16.5703125" style="111" customWidth="1"/>
    <col min="15618" max="15618" width="24.28515625" style="111" customWidth="1"/>
    <col min="15619" max="15619" width="51.42578125" style="111" customWidth="1"/>
    <col min="15620" max="15872" width="9.140625" style="111"/>
    <col min="15873" max="15873" width="16.5703125" style="111" customWidth="1"/>
    <col min="15874" max="15874" width="24.28515625" style="111" customWidth="1"/>
    <col min="15875" max="15875" width="51.42578125" style="111" customWidth="1"/>
    <col min="15876" max="16128" width="9.140625" style="111"/>
    <col min="16129" max="16129" width="16.5703125" style="111" customWidth="1"/>
    <col min="16130" max="16130" width="24.28515625" style="111" customWidth="1"/>
    <col min="16131" max="16131" width="51.42578125" style="111" customWidth="1"/>
    <col min="16132" max="16384" width="9.140625" style="111"/>
  </cols>
  <sheetData>
    <row r="1" spans="1:4" s="1" customFormat="1" x14ac:dyDescent="0.2">
      <c r="A1" s="438" t="s">
        <v>242</v>
      </c>
      <c r="B1" s="438"/>
      <c r="C1" s="438"/>
      <c r="D1" s="110"/>
    </row>
    <row r="2" spans="1:4" s="1" customFormat="1" x14ac:dyDescent="0.2">
      <c r="A2" s="438" t="s">
        <v>1</v>
      </c>
      <c r="B2" s="438"/>
      <c r="C2" s="438"/>
      <c r="D2" s="110"/>
    </row>
    <row r="3" spans="1:4" s="1" customFormat="1" x14ac:dyDescent="0.2">
      <c r="A3" s="2"/>
      <c r="B3" s="438" t="s">
        <v>243</v>
      </c>
      <c r="C3" s="438"/>
      <c r="D3" s="110"/>
    </row>
    <row r="4" spans="1:4" ht="21.75" customHeight="1" x14ac:dyDescent="0.25">
      <c r="A4" s="453" t="s">
        <v>244</v>
      </c>
      <c r="B4" s="453"/>
      <c r="C4" s="453"/>
    </row>
    <row r="5" spans="1:4" ht="19.5" customHeight="1" x14ac:dyDescent="0.25">
      <c r="A5" s="453" t="s">
        <v>245</v>
      </c>
      <c r="B5" s="453"/>
      <c r="C5" s="453"/>
    </row>
    <row r="6" spans="1:4" ht="15" x14ac:dyDescent="0.2">
      <c r="A6" s="112"/>
      <c r="B6" s="113"/>
      <c r="C6" s="112"/>
    </row>
    <row r="7" spans="1:4" ht="42.75" x14ac:dyDescent="0.2">
      <c r="A7" s="114" t="s">
        <v>246</v>
      </c>
      <c r="B7" s="115" t="s">
        <v>5</v>
      </c>
      <c r="C7" s="114" t="s">
        <v>247</v>
      </c>
    </row>
    <row r="8" spans="1:4" ht="14.25" x14ac:dyDescent="0.2">
      <c r="A8" s="454" t="s">
        <v>9</v>
      </c>
      <c r="B8" s="455"/>
      <c r="C8" s="456"/>
    </row>
    <row r="9" spans="1:4" ht="13.9" customHeight="1" x14ac:dyDescent="0.2">
      <c r="A9" s="114">
        <v>510</v>
      </c>
      <c r="B9" s="451" t="s">
        <v>248</v>
      </c>
      <c r="C9" s="452"/>
    </row>
    <row r="10" spans="1:4" ht="37.15" customHeight="1" x14ac:dyDescent="0.2">
      <c r="A10" s="116">
        <v>510</v>
      </c>
      <c r="B10" s="15" t="s">
        <v>249</v>
      </c>
      <c r="C10" s="117" t="s">
        <v>82</v>
      </c>
    </row>
    <row r="11" spans="1:4" ht="99.75" customHeight="1" x14ac:dyDescent="0.2">
      <c r="A11" s="116">
        <v>510</v>
      </c>
      <c r="B11" s="15" t="s">
        <v>250</v>
      </c>
      <c r="C11" s="117" t="s">
        <v>251</v>
      </c>
    </row>
    <row r="12" spans="1:4" ht="93.75" customHeight="1" x14ac:dyDescent="0.2">
      <c r="A12" s="116">
        <v>510</v>
      </c>
      <c r="B12" s="15" t="s">
        <v>252</v>
      </c>
      <c r="C12" s="117" t="s">
        <v>251</v>
      </c>
    </row>
    <row r="13" spans="1:4" ht="90" customHeight="1" x14ac:dyDescent="0.2">
      <c r="A13" s="116">
        <v>510</v>
      </c>
      <c r="B13" s="15" t="s">
        <v>253</v>
      </c>
      <c r="C13" s="117" t="s">
        <v>254</v>
      </c>
    </row>
    <row r="14" spans="1:4" ht="85.5" customHeight="1" x14ac:dyDescent="0.2">
      <c r="A14" s="116">
        <v>510</v>
      </c>
      <c r="B14" s="15" t="s">
        <v>255</v>
      </c>
      <c r="C14" s="117" t="s">
        <v>254</v>
      </c>
    </row>
    <row r="15" spans="1:4" ht="61.9" customHeight="1" x14ac:dyDescent="0.2">
      <c r="A15" s="116">
        <v>510</v>
      </c>
      <c r="B15" s="15" t="s">
        <v>256</v>
      </c>
      <c r="C15" s="117" t="s">
        <v>257</v>
      </c>
    </row>
    <row r="16" spans="1:4" ht="93" customHeight="1" x14ac:dyDescent="0.2">
      <c r="A16" s="116">
        <v>510</v>
      </c>
      <c r="B16" s="15" t="s">
        <v>258</v>
      </c>
      <c r="C16" s="117" t="s">
        <v>259</v>
      </c>
    </row>
    <row r="17" spans="1:3" ht="93" customHeight="1" x14ac:dyDescent="0.2">
      <c r="A17" s="116">
        <v>510</v>
      </c>
      <c r="B17" s="15" t="s">
        <v>260</v>
      </c>
      <c r="C17" s="117" t="s">
        <v>259</v>
      </c>
    </row>
    <row r="18" spans="1:3" ht="48" customHeight="1" x14ac:dyDescent="0.2">
      <c r="A18" s="116">
        <v>510</v>
      </c>
      <c r="B18" s="15" t="s">
        <v>261</v>
      </c>
      <c r="C18" s="102" t="s">
        <v>262</v>
      </c>
    </row>
    <row r="19" spans="1:3" ht="34.15" customHeight="1" x14ac:dyDescent="0.2">
      <c r="A19" s="116">
        <v>510</v>
      </c>
      <c r="B19" s="15" t="s">
        <v>263</v>
      </c>
      <c r="C19" s="37" t="s">
        <v>264</v>
      </c>
    </row>
    <row r="20" spans="1:3" ht="48.6" customHeight="1" x14ac:dyDescent="0.2">
      <c r="A20" s="116">
        <v>510</v>
      </c>
      <c r="B20" s="15" t="s">
        <v>265</v>
      </c>
      <c r="C20" s="102" t="s">
        <v>266</v>
      </c>
    </row>
    <row r="21" spans="1:3" ht="33" customHeight="1" x14ac:dyDescent="0.2">
      <c r="A21" s="116">
        <v>510</v>
      </c>
      <c r="B21" s="15" t="s">
        <v>267</v>
      </c>
      <c r="C21" s="117" t="s">
        <v>268</v>
      </c>
    </row>
    <row r="22" spans="1:3" ht="88.15" customHeight="1" x14ac:dyDescent="0.2">
      <c r="A22" s="116">
        <v>510</v>
      </c>
      <c r="B22" s="15" t="s">
        <v>269</v>
      </c>
      <c r="C22" s="117" t="s">
        <v>270</v>
      </c>
    </row>
    <row r="23" spans="1:3" ht="103.5" customHeight="1" x14ac:dyDescent="0.2">
      <c r="A23" s="116">
        <v>510</v>
      </c>
      <c r="B23" s="15" t="s">
        <v>271</v>
      </c>
      <c r="C23" s="117" t="s">
        <v>272</v>
      </c>
    </row>
    <row r="24" spans="1:3" ht="107.25" customHeight="1" x14ac:dyDescent="0.2">
      <c r="A24" s="116">
        <v>510</v>
      </c>
      <c r="B24" s="15" t="s">
        <v>273</v>
      </c>
      <c r="C24" s="117" t="s">
        <v>274</v>
      </c>
    </row>
    <row r="25" spans="1:3" ht="59.25" customHeight="1" x14ac:dyDescent="0.2">
      <c r="A25" s="116">
        <v>510</v>
      </c>
      <c r="B25" s="15" t="s">
        <v>275</v>
      </c>
      <c r="C25" s="117" t="s">
        <v>276</v>
      </c>
    </row>
    <row r="26" spans="1:3" ht="60" customHeight="1" x14ac:dyDescent="0.2">
      <c r="A26" s="116">
        <v>510</v>
      </c>
      <c r="B26" s="15" t="s">
        <v>277</v>
      </c>
      <c r="C26" s="117" t="s">
        <v>278</v>
      </c>
    </row>
    <row r="27" spans="1:3" ht="49.15" customHeight="1" x14ac:dyDescent="0.2">
      <c r="A27" s="116">
        <v>510</v>
      </c>
      <c r="B27" s="15" t="s">
        <v>279</v>
      </c>
      <c r="C27" s="117" t="s">
        <v>280</v>
      </c>
    </row>
    <row r="28" spans="1:3" ht="36.6" customHeight="1" x14ac:dyDescent="0.2">
      <c r="A28" s="116">
        <v>510</v>
      </c>
      <c r="B28" s="15" t="s">
        <v>281</v>
      </c>
      <c r="C28" s="117" t="s">
        <v>282</v>
      </c>
    </row>
    <row r="29" spans="1:3" ht="30" x14ac:dyDescent="0.2">
      <c r="A29" s="116">
        <v>510</v>
      </c>
      <c r="B29" s="15" t="s">
        <v>283</v>
      </c>
      <c r="C29" s="117" t="s">
        <v>158</v>
      </c>
    </row>
    <row r="30" spans="1:3" ht="31.15" customHeight="1" x14ac:dyDescent="0.25">
      <c r="A30" s="116">
        <v>510</v>
      </c>
      <c r="B30" s="118" t="s">
        <v>284</v>
      </c>
      <c r="C30" s="119" t="s">
        <v>285</v>
      </c>
    </row>
    <row r="31" spans="1:3" ht="34.9" customHeight="1" x14ac:dyDescent="0.25">
      <c r="A31" s="116">
        <v>510</v>
      </c>
      <c r="B31" s="120" t="s">
        <v>286</v>
      </c>
      <c r="C31" s="121" t="s">
        <v>171</v>
      </c>
    </row>
    <row r="32" spans="1:3" ht="30.6" customHeight="1" x14ac:dyDescent="0.25">
      <c r="A32" s="116">
        <v>510</v>
      </c>
      <c r="B32" s="120" t="s">
        <v>287</v>
      </c>
      <c r="C32" s="121" t="s">
        <v>288</v>
      </c>
    </row>
    <row r="33" spans="1:4" ht="19.149999999999999" customHeight="1" x14ac:dyDescent="0.25">
      <c r="A33" s="116">
        <v>510</v>
      </c>
      <c r="B33" s="120" t="s">
        <v>289</v>
      </c>
      <c r="C33" s="121" t="s">
        <v>290</v>
      </c>
    </row>
    <row r="34" spans="1:4" ht="75" customHeight="1" x14ac:dyDescent="0.25">
      <c r="A34" s="116">
        <v>510</v>
      </c>
      <c r="B34" s="120" t="s">
        <v>291</v>
      </c>
      <c r="C34" s="122" t="s">
        <v>292</v>
      </c>
    </row>
    <row r="35" spans="1:4" ht="72.75" hidden="1" customHeight="1" x14ac:dyDescent="0.25">
      <c r="A35" s="116">
        <v>510</v>
      </c>
      <c r="B35" s="120" t="s">
        <v>293</v>
      </c>
      <c r="C35" s="12" t="s">
        <v>294</v>
      </c>
    </row>
    <row r="36" spans="1:4" ht="45.75" hidden="1" customHeight="1" x14ac:dyDescent="0.25">
      <c r="A36" s="116"/>
      <c r="B36" s="120"/>
      <c r="C36" s="12"/>
    </row>
    <row r="37" spans="1:4" ht="46.15" customHeight="1" x14ac:dyDescent="0.25">
      <c r="A37" s="116">
        <v>510</v>
      </c>
      <c r="B37" s="120" t="s">
        <v>295</v>
      </c>
      <c r="C37" s="12" t="s">
        <v>296</v>
      </c>
    </row>
    <row r="38" spans="1:4" ht="123" customHeight="1" x14ac:dyDescent="0.25">
      <c r="A38" s="116">
        <v>510</v>
      </c>
      <c r="B38" s="120" t="s">
        <v>297</v>
      </c>
      <c r="C38" s="121" t="s">
        <v>298</v>
      </c>
    </row>
    <row r="39" spans="1:4" ht="77.25" customHeight="1" x14ac:dyDescent="0.25">
      <c r="A39" s="116">
        <v>510</v>
      </c>
      <c r="B39" s="120" t="s">
        <v>299</v>
      </c>
      <c r="C39" s="12" t="s">
        <v>294</v>
      </c>
    </row>
    <row r="40" spans="1:4" ht="42.75" customHeight="1" x14ac:dyDescent="0.25">
      <c r="A40" s="116">
        <v>510</v>
      </c>
      <c r="B40" s="120" t="s">
        <v>300</v>
      </c>
      <c r="C40" s="12" t="s">
        <v>301</v>
      </c>
    </row>
    <row r="41" spans="1:4" ht="48" hidden="1" customHeight="1" x14ac:dyDescent="0.2">
      <c r="A41" s="116">
        <v>510</v>
      </c>
      <c r="B41" s="123" t="s">
        <v>302</v>
      </c>
      <c r="C41" s="117" t="s">
        <v>303</v>
      </c>
    </row>
    <row r="42" spans="1:4" ht="95.25" customHeight="1" x14ac:dyDescent="0.2">
      <c r="A42" s="116">
        <v>510</v>
      </c>
      <c r="B42" s="120" t="s">
        <v>304</v>
      </c>
      <c r="C42" s="117" t="s">
        <v>305</v>
      </c>
    </row>
    <row r="43" spans="1:4" s="127" customFormat="1" ht="48" customHeight="1" x14ac:dyDescent="0.2">
      <c r="A43" s="124">
        <v>510</v>
      </c>
      <c r="B43" s="125" t="s">
        <v>306</v>
      </c>
      <c r="C43" s="126" t="s">
        <v>307</v>
      </c>
    </row>
    <row r="44" spans="1:4" s="127" customFormat="1" ht="62.25" customHeight="1" x14ac:dyDescent="0.2">
      <c r="A44" s="124">
        <v>510</v>
      </c>
      <c r="B44" s="125" t="s">
        <v>308</v>
      </c>
      <c r="C44" s="126" t="s">
        <v>309</v>
      </c>
    </row>
    <row r="45" spans="1:4" s="127" customFormat="1" ht="36.75" customHeight="1" x14ac:dyDescent="0.2">
      <c r="A45" s="124">
        <v>510</v>
      </c>
      <c r="B45" s="125" t="s">
        <v>310</v>
      </c>
      <c r="C45" s="126" t="s">
        <v>311</v>
      </c>
    </row>
    <row r="46" spans="1:4" ht="34.5" customHeight="1" x14ac:dyDescent="0.2">
      <c r="A46" s="116">
        <v>510</v>
      </c>
      <c r="B46" s="123" t="s">
        <v>312</v>
      </c>
      <c r="C46" s="117" t="s">
        <v>313</v>
      </c>
    </row>
    <row r="47" spans="1:4" s="127" customFormat="1" ht="63.6" customHeight="1" x14ac:dyDescent="0.2">
      <c r="A47" s="124">
        <v>510</v>
      </c>
      <c r="B47" s="125" t="s">
        <v>314</v>
      </c>
      <c r="C47" s="126" t="s">
        <v>315</v>
      </c>
      <c r="D47" s="128"/>
    </row>
    <row r="48" spans="1:4" ht="16.149999999999999" customHeight="1" x14ac:dyDescent="0.25">
      <c r="A48" s="116">
        <v>510</v>
      </c>
      <c r="B48" s="120" t="s">
        <v>316</v>
      </c>
      <c r="C48" s="121" t="s">
        <v>317</v>
      </c>
    </row>
    <row r="49" spans="1:3" ht="43.9" customHeight="1" x14ac:dyDescent="0.25">
      <c r="A49" s="116">
        <v>510</v>
      </c>
      <c r="B49" s="120" t="s">
        <v>318</v>
      </c>
      <c r="C49" s="121" t="s">
        <v>319</v>
      </c>
    </row>
    <row r="50" spans="1:3" ht="45.6" customHeight="1" x14ac:dyDescent="0.25">
      <c r="A50" s="116">
        <v>510</v>
      </c>
      <c r="B50" s="120" t="s">
        <v>320</v>
      </c>
      <c r="C50" s="121" t="s">
        <v>321</v>
      </c>
    </row>
    <row r="51" spans="1:3" ht="75.75" customHeight="1" x14ac:dyDescent="0.25">
      <c r="A51" s="116">
        <v>510</v>
      </c>
      <c r="B51" s="120" t="s">
        <v>322</v>
      </c>
      <c r="C51" s="121" t="s">
        <v>323</v>
      </c>
    </row>
    <row r="52" spans="1:3" ht="42" customHeight="1" x14ac:dyDescent="0.25">
      <c r="A52" s="116">
        <v>510</v>
      </c>
      <c r="B52" s="120" t="s">
        <v>324</v>
      </c>
      <c r="C52" s="121" t="s">
        <v>208</v>
      </c>
    </row>
    <row r="53" spans="1:3" ht="19.149999999999999" customHeight="1" x14ac:dyDescent="0.25">
      <c r="A53" s="116">
        <v>510</v>
      </c>
      <c r="B53" s="129" t="s">
        <v>325</v>
      </c>
      <c r="C53" s="130" t="s">
        <v>326</v>
      </c>
    </row>
    <row r="54" spans="1:3" ht="60" customHeight="1" x14ac:dyDescent="0.25">
      <c r="A54" s="116">
        <v>510</v>
      </c>
      <c r="B54" s="120" t="s">
        <v>327</v>
      </c>
      <c r="C54" s="121" t="s">
        <v>328</v>
      </c>
    </row>
    <row r="55" spans="1:3" ht="29.45" customHeight="1" x14ac:dyDescent="0.25">
      <c r="A55" s="116">
        <v>510</v>
      </c>
      <c r="B55" s="120" t="s">
        <v>329</v>
      </c>
      <c r="C55" s="121" t="s">
        <v>330</v>
      </c>
    </row>
    <row r="56" spans="1:3" ht="43.9" customHeight="1" x14ac:dyDescent="0.25">
      <c r="A56" s="116">
        <v>510</v>
      </c>
      <c r="B56" s="120" t="s">
        <v>331</v>
      </c>
      <c r="C56" s="121" t="s">
        <v>332</v>
      </c>
    </row>
    <row r="57" spans="1:3" ht="30" customHeight="1" x14ac:dyDescent="0.25">
      <c r="A57" s="116">
        <v>510</v>
      </c>
      <c r="B57" s="120" t="s">
        <v>333</v>
      </c>
      <c r="C57" s="121" t="s">
        <v>215</v>
      </c>
    </row>
    <row r="58" spans="1:3" ht="112.5" customHeight="1" x14ac:dyDescent="0.25">
      <c r="A58" s="116">
        <v>510</v>
      </c>
      <c r="B58" s="118" t="s">
        <v>334</v>
      </c>
      <c r="C58" s="119" t="s">
        <v>335</v>
      </c>
    </row>
    <row r="59" spans="1:3" ht="45" customHeight="1" x14ac:dyDescent="0.25">
      <c r="A59" s="116">
        <v>510</v>
      </c>
      <c r="B59" s="118" t="s">
        <v>336</v>
      </c>
      <c r="C59" s="119" t="s">
        <v>337</v>
      </c>
    </row>
    <row r="60" spans="1:3" ht="54.75" customHeight="1" x14ac:dyDescent="0.25">
      <c r="A60" s="116">
        <v>510</v>
      </c>
      <c r="B60" s="118" t="s">
        <v>338</v>
      </c>
      <c r="C60" s="119" t="s">
        <v>339</v>
      </c>
    </row>
    <row r="61" spans="1:3" ht="70.5" customHeight="1" x14ac:dyDescent="0.25">
      <c r="A61" s="116">
        <v>510</v>
      </c>
      <c r="B61" s="118" t="s">
        <v>340</v>
      </c>
      <c r="C61" s="119" t="s">
        <v>341</v>
      </c>
    </row>
  </sheetData>
  <mergeCells count="7">
    <mergeCell ref="B9:C9"/>
    <mergeCell ref="A1:C1"/>
    <mergeCell ref="A2:C2"/>
    <mergeCell ref="B3:C3"/>
    <mergeCell ref="A4:C4"/>
    <mergeCell ref="A5:C5"/>
    <mergeCell ref="A8:C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C10" sqref="C10"/>
    </sheetView>
  </sheetViews>
  <sheetFormatPr defaultRowHeight="15" x14ac:dyDescent="0.25"/>
  <cols>
    <col min="1" max="1" width="17.5703125" style="131" customWidth="1"/>
    <col min="2" max="2" width="27.42578125" style="131" customWidth="1"/>
    <col min="3" max="3" width="48.5703125" style="131" customWidth="1"/>
    <col min="4" max="256" width="9.140625" style="131"/>
    <col min="257" max="257" width="17.5703125" style="131" customWidth="1"/>
    <col min="258" max="258" width="27.42578125" style="131" customWidth="1"/>
    <col min="259" max="259" width="48.5703125" style="131" customWidth="1"/>
    <col min="260" max="512" width="9.140625" style="131"/>
    <col min="513" max="513" width="17.5703125" style="131" customWidth="1"/>
    <col min="514" max="514" width="27.42578125" style="131" customWidth="1"/>
    <col min="515" max="515" width="48.5703125" style="131" customWidth="1"/>
    <col min="516" max="768" width="9.140625" style="131"/>
    <col min="769" max="769" width="17.5703125" style="131" customWidth="1"/>
    <col min="770" max="770" width="27.42578125" style="131" customWidth="1"/>
    <col min="771" max="771" width="48.5703125" style="131" customWidth="1"/>
    <col min="772" max="1024" width="9.140625" style="131"/>
    <col min="1025" max="1025" width="17.5703125" style="131" customWidth="1"/>
    <col min="1026" max="1026" width="27.42578125" style="131" customWidth="1"/>
    <col min="1027" max="1027" width="48.5703125" style="131" customWidth="1"/>
    <col min="1028" max="1280" width="9.140625" style="131"/>
    <col min="1281" max="1281" width="17.5703125" style="131" customWidth="1"/>
    <col min="1282" max="1282" width="27.42578125" style="131" customWidth="1"/>
    <col min="1283" max="1283" width="48.5703125" style="131" customWidth="1"/>
    <col min="1284" max="1536" width="9.140625" style="131"/>
    <col min="1537" max="1537" width="17.5703125" style="131" customWidth="1"/>
    <col min="1538" max="1538" width="27.42578125" style="131" customWidth="1"/>
    <col min="1539" max="1539" width="48.5703125" style="131" customWidth="1"/>
    <col min="1540" max="1792" width="9.140625" style="131"/>
    <col min="1793" max="1793" width="17.5703125" style="131" customWidth="1"/>
    <col min="1794" max="1794" width="27.42578125" style="131" customWidth="1"/>
    <col min="1795" max="1795" width="48.5703125" style="131" customWidth="1"/>
    <col min="1796" max="2048" width="9.140625" style="131"/>
    <col min="2049" max="2049" width="17.5703125" style="131" customWidth="1"/>
    <col min="2050" max="2050" width="27.42578125" style="131" customWidth="1"/>
    <col min="2051" max="2051" width="48.5703125" style="131" customWidth="1"/>
    <col min="2052" max="2304" width="9.140625" style="131"/>
    <col min="2305" max="2305" width="17.5703125" style="131" customWidth="1"/>
    <col min="2306" max="2306" width="27.42578125" style="131" customWidth="1"/>
    <col min="2307" max="2307" width="48.5703125" style="131" customWidth="1"/>
    <col min="2308" max="2560" width="9.140625" style="131"/>
    <col min="2561" max="2561" width="17.5703125" style="131" customWidth="1"/>
    <col min="2562" max="2562" width="27.42578125" style="131" customWidth="1"/>
    <col min="2563" max="2563" width="48.5703125" style="131" customWidth="1"/>
    <col min="2564" max="2816" width="9.140625" style="131"/>
    <col min="2817" max="2817" width="17.5703125" style="131" customWidth="1"/>
    <col min="2818" max="2818" width="27.42578125" style="131" customWidth="1"/>
    <col min="2819" max="2819" width="48.5703125" style="131" customWidth="1"/>
    <col min="2820" max="3072" width="9.140625" style="131"/>
    <col min="3073" max="3073" width="17.5703125" style="131" customWidth="1"/>
    <col min="3074" max="3074" width="27.42578125" style="131" customWidth="1"/>
    <col min="3075" max="3075" width="48.5703125" style="131" customWidth="1"/>
    <col min="3076" max="3328" width="9.140625" style="131"/>
    <col min="3329" max="3329" width="17.5703125" style="131" customWidth="1"/>
    <col min="3330" max="3330" width="27.42578125" style="131" customWidth="1"/>
    <col min="3331" max="3331" width="48.5703125" style="131" customWidth="1"/>
    <col min="3332" max="3584" width="9.140625" style="131"/>
    <col min="3585" max="3585" width="17.5703125" style="131" customWidth="1"/>
    <col min="3586" max="3586" width="27.42578125" style="131" customWidth="1"/>
    <col min="3587" max="3587" width="48.5703125" style="131" customWidth="1"/>
    <col min="3588" max="3840" width="9.140625" style="131"/>
    <col min="3841" max="3841" width="17.5703125" style="131" customWidth="1"/>
    <col min="3842" max="3842" width="27.42578125" style="131" customWidth="1"/>
    <col min="3843" max="3843" width="48.5703125" style="131" customWidth="1"/>
    <col min="3844" max="4096" width="9.140625" style="131"/>
    <col min="4097" max="4097" width="17.5703125" style="131" customWidth="1"/>
    <col min="4098" max="4098" width="27.42578125" style="131" customWidth="1"/>
    <col min="4099" max="4099" width="48.5703125" style="131" customWidth="1"/>
    <col min="4100" max="4352" width="9.140625" style="131"/>
    <col min="4353" max="4353" width="17.5703125" style="131" customWidth="1"/>
    <col min="4354" max="4354" width="27.42578125" style="131" customWidth="1"/>
    <col min="4355" max="4355" width="48.5703125" style="131" customWidth="1"/>
    <col min="4356" max="4608" width="9.140625" style="131"/>
    <col min="4609" max="4609" width="17.5703125" style="131" customWidth="1"/>
    <col min="4610" max="4610" width="27.42578125" style="131" customWidth="1"/>
    <col min="4611" max="4611" width="48.5703125" style="131" customWidth="1"/>
    <col min="4612" max="4864" width="9.140625" style="131"/>
    <col min="4865" max="4865" width="17.5703125" style="131" customWidth="1"/>
    <col min="4866" max="4866" width="27.42578125" style="131" customWidth="1"/>
    <col min="4867" max="4867" width="48.5703125" style="131" customWidth="1"/>
    <col min="4868" max="5120" width="9.140625" style="131"/>
    <col min="5121" max="5121" width="17.5703125" style="131" customWidth="1"/>
    <col min="5122" max="5122" width="27.42578125" style="131" customWidth="1"/>
    <col min="5123" max="5123" width="48.5703125" style="131" customWidth="1"/>
    <col min="5124" max="5376" width="9.140625" style="131"/>
    <col min="5377" max="5377" width="17.5703125" style="131" customWidth="1"/>
    <col min="5378" max="5378" width="27.42578125" style="131" customWidth="1"/>
    <col min="5379" max="5379" width="48.5703125" style="131" customWidth="1"/>
    <col min="5380" max="5632" width="9.140625" style="131"/>
    <col min="5633" max="5633" width="17.5703125" style="131" customWidth="1"/>
    <col min="5634" max="5634" width="27.42578125" style="131" customWidth="1"/>
    <col min="5635" max="5635" width="48.5703125" style="131" customWidth="1"/>
    <col min="5636" max="5888" width="9.140625" style="131"/>
    <col min="5889" max="5889" width="17.5703125" style="131" customWidth="1"/>
    <col min="5890" max="5890" width="27.42578125" style="131" customWidth="1"/>
    <col min="5891" max="5891" width="48.5703125" style="131" customWidth="1"/>
    <col min="5892" max="6144" width="9.140625" style="131"/>
    <col min="6145" max="6145" width="17.5703125" style="131" customWidth="1"/>
    <col min="6146" max="6146" width="27.42578125" style="131" customWidth="1"/>
    <col min="6147" max="6147" width="48.5703125" style="131" customWidth="1"/>
    <col min="6148" max="6400" width="9.140625" style="131"/>
    <col min="6401" max="6401" width="17.5703125" style="131" customWidth="1"/>
    <col min="6402" max="6402" width="27.42578125" style="131" customWidth="1"/>
    <col min="6403" max="6403" width="48.5703125" style="131" customWidth="1"/>
    <col min="6404" max="6656" width="9.140625" style="131"/>
    <col min="6657" max="6657" width="17.5703125" style="131" customWidth="1"/>
    <col min="6658" max="6658" width="27.42578125" style="131" customWidth="1"/>
    <col min="6659" max="6659" width="48.5703125" style="131" customWidth="1"/>
    <col min="6660" max="6912" width="9.140625" style="131"/>
    <col min="6913" max="6913" width="17.5703125" style="131" customWidth="1"/>
    <col min="6914" max="6914" width="27.42578125" style="131" customWidth="1"/>
    <col min="6915" max="6915" width="48.5703125" style="131" customWidth="1"/>
    <col min="6916" max="7168" width="9.140625" style="131"/>
    <col min="7169" max="7169" width="17.5703125" style="131" customWidth="1"/>
    <col min="7170" max="7170" width="27.42578125" style="131" customWidth="1"/>
    <col min="7171" max="7171" width="48.5703125" style="131" customWidth="1"/>
    <col min="7172" max="7424" width="9.140625" style="131"/>
    <col min="7425" max="7425" width="17.5703125" style="131" customWidth="1"/>
    <col min="7426" max="7426" width="27.42578125" style="131" customWidth="1"/>
    <col min="7427" max="7427" width="48.5703125" style="131" customWidth="1"/>
    <col min="7428" max="7680" width="9.140625" style="131"/>
    <col min="7681" max="7681" width="17.5703125" style="131" customWidth="1"/>
    <col min="7682" max="7682" width="27.42578125" style="131" customWidth="1"/>
    <col min="7683" max="7683" width="48.5703125" style="131" customWidth="1"/>
    <col min="7684" max="7936" width="9.140625" style="131"/>
    <col min="7937" max="7937" width="17.5703125" style="131" customWidth="1"/>
    <col min="7938" max="7938" width="27.42578125" style="131" customWidth="1"/>
    <col min="7939" max="7939" width="48.5703125" style="131" customWidth="1"/>
    <col min="7940" max="8192" width="9.140625" style="131"/>
    <col min="8193" max="8193" width="17.5703125" style="131" customWidth="1"/>
    <col min="8194" max="8194" width="27.42578125" style="131" customWidth="1"/>
    <col min="8195" max="8195" width="48.5703125" style="131" customWidth="1"/>
    <col min="8196" max="8448" width="9.140625" style="131"/>
    <col min="8449" max="8449" width="17.5703125" style="131" customWidth="1"/>
    <col min="8450" max="8450" width="27.42578125" style="131" customWidth="1"/>
    <col min="8451" max="8451" width="48.5703125" style="131" customWidth="1"/>
    <col min="8452" max="8704" width="9.140625" style="131"/>
    <col min="8705" max="8705" width="17.5703125" style="131" customWidth="1"/>
    <col min="8706" max="8706" width="27.42578125" style="131" customWidth="1"/>
    <col min="8707" max="8707" width="48.5703125" style="131" customWidth="1"/>
    <col min="8708" max="8960" width="9.140625" style="131"/>
    <col min="8961" max="8961" width="17.5703125" style="131" customWidth="1"/>
    <col min="8962" max="8962" width="27.42578125" style="131" customWidth="1"/>
    <col min="8963" max="8963" width="48.5703125" style="131" customWidth="1"/>
    <col min="8964" max="9216" width="9.140625" style="131"/>
    <col min="9217" max="9217" width="17.5703125" style="131" customWidth="1"/>
    <col min="9218" max="9218" width="27.42578125" style="131" customWidth="1"/>
    <col min="9219" max="9219" width="48.5703125" style="131" customWidth="1"/>
    <col min="9220" max="9472" width="9.140625" style="131"/>
    <col min="9473" max="9473" width="17.5703125" style="131" customWidth="1"/>
    <col min="9474" max="9474" width="27.42578125" style="131" customWidth="1"/>
    <col min="9475" max="9475" width="48.5703125" style="131" customWidth="1"/>
    <col min="9476" max="9728" width="9.140625" style="131"/>
    <col min="9729" max="9729" width="17.5703125" style="131" customWidth="1"/>
    <col min="9730" max="9730" width="27.42578125" style="131" customWidth="1"/>
    <col min="9731" max="9731" width="48.5703125" style="131" customWidth="1"/>
    <col min="9732" max="9984" width="9.140625" style="131"/>
    <col min="9985" max="9985" width="17.5703125" style="131" customWidth="1"/>
    <col min="9986" max="9986" width="27.42578125" style="131" customWidth="1"/>
    <col min="9987" max="9987" width="48.5703125" style="131" customWidth="1"/>
    <col min="9988" max="10240" width="9.140625" style="131"/>
    <col min="10241" max="10241" width="17.5703125" style="131" customWidth="1"/>
    <col min="10242" max="10242" width="27.42578125" style="131" customWidth="1"/>
    <col min="10243" max="10243" width="48.5703125" style="131" customWidth="1"/>
    <col min="10244" max="10496" width="9.140625" style="131"/>
    <col min="10497" max="10497" width="17.5703125" style="131" customWidth="1"/>
    <col min="10498" max="10498" width="27.42578125" style="131" customWidth="1"/>
    <col min="10499" max="10499" width="48.5703125" style="131" customWidth="1"/>
    <col min="10500" max="10752" width="9.140625" style="131"/>
    <col min="10753" max="10753" width="17.5703125" style="131" customWidth="1"/>
    <col min="10754" max="10754" width="27.42578125" style="131" customWidth="1"/>
    <col min="10755" max="10755" width="48.5703125" style="131" customWidth="1"/>
    <col min="10756" max="11008" width="9.140625" style="131"/>
    <col min="11009" max="11009" width="17.5703125" style="131" customWidth="1"/>
    <col min="11010" max="11010" width="27.42578125" style="131" customWidth="1"/>
    <col min="11011" max="11011" width="48.5703125" style="131" customWidth="1"/>
    <col min="11012" max="11264" width="9.140625" style="131"/>
    <col min="11265" max="11265" width="17.5703125" style="131" customWidth="1"/>
    <col min="11266" max="11266" width="27.42578125" style="131" customWidth="1"/>
    <col min="11267" max="11267" width="48.5703125" style="131" customWidth="1"/>
    <col min="11268" max="11520" width="9.140625" style="131"/>
    <col min="11521" max="11521" width="17.5703125" style="131" customWidth="1"/>
    <col min="11522" max="11522" width="27.42578125" style="131" customWidth="1"/>
    <col min="11523" max="11523" width="48.5703125" style="131" customWidth="1"/>
    <col min="11524" max="11776" width="9.140625" style="131"/>
    <col min="11777" max="11777" width="17.5703125" style="131" customWidth="1"/>
    <col min="11778" max="11778" width="27.42578125" style="131" customWidth="1"/>
    <col min="11779" max="11779" width="48.5703125" style="131" customWidth="1"/>
    <col min="11780" max="12032" width="9.140625" style="131"/>
    <col min="12033" max="12033" width="17.5703125" style="131" customWidth="1"/>
    <col min="12034" max="12034" width="27.42578125" style="131" customWidth="1"/>
    <col min="12035" max="12035" width="48.5703125" style="131" customWidth="1"/>
    <col min="12036" max="12288" width="9.140625" style="131"/>
    <col min="12289" max="12289" width="17.5703125" style="131" customWidth="1"/>
    <col min="12290" max="12290" width="27.42578125" style="131" customWidth="1"/>
    <col min="12291" max="12291" width="48.5703125" style="131" customWidth="1"/>
    <col min="12292" max="12544" width="9.140625" style="131"/>
    <col min="12545" max="12545" width="17.5703125" style="131" customWidth="1"/>
    <col min="12546" max="12546" width="27.42578125" style="131" customWidth="1"/>
    <col min="12547" max="12547" width="48.5703125" style="131" customWidth="1"/>
    <col min="12548" max="12800" width="9.140625" style="131"/>
    <col min="12801" max="12801" width="17.5703125" style="131" customWidth="1"/>
    <col min="12802" max="12802" width="27.42578125" style="131" customWidth="1"/>
    <col min="12803" max="12803" width="48.5703125" style="131" customWidth="1"/>
    <col min="12804" max="13056" width="9.140625" style="131"/>
    <col min="13057" max="13057" width="17.5703125" style="131" customWidth="1"/>
    <col min="13058" max="13058" width="27.42578125" style="131" customWidth="1"/>
    <col min="13059" max="13059" width="48.5703125" style="131" customWidth="1"/>
    <col min="13060" max="13312" width="9.140625" style="131"/>
    <col min="13313" max="13313" width="17.5703125" style="131" customWidth="1"/>
    <col min="13314" max="13314" width="27.42578125" style="131" customWidth="1"/>
    <col min="13315" max="13315" width="48.5703125" style="131" customWidth="1"/>
    <col min="13316" max="13568" width="9.140625" style="131"/>
    <col min="13569" max="13569" width="17.5703125" style="131" customWidth="1"/>
    <col min="13570" max="13570" width="27.42578125" style="131" customWidth="1"/>
    <col min="13571" max="13571" width="48.5703125" style="131" customWidth="1"/>
    <col min="13572" max="13824" width="9.140625" style="131"/>
    <col min="13825" max="13825" width="17.5703125" style="131" customWidth="1"/>
    <col min="13826" max="13826" width="27.42578125" style="131" customWidth="1"/>
    <col min="13827" max="13827" width="48.5703125" style="131" customWidth="1"/>
    <col min="13828" max="14080" width="9.140625" style="131"/>
    <col min="14081" max="14081" width="17.5703125" style="131" customWidth="1"/>
    <col min="14082" max="14082" width="27.42578125" style="131" customWidth="1"/>
    <col min="14083" max="14083" width="48.5703125" style="131" customWidth="1"/>
    <col min="14084" max="14336" width="9.140625" style="131"/>
    <col min="14337" max="14337" width="17.5703125" style="131" customWidth="1"/>
    <col min="14338" max="14338" width="27.42578125" style="131" customWidth="1"/>
    <col min="14339" max="14339" width="48.5703125" style="131" customWidth="1"/>
    <col min="14340" max="14592" width="9.140625" style="131"/>
    <col min="14593" max="14593" width="17.5703125" style="131" customWidth="1"/>
    <col min="14594" max="14594" width="27.42578125" style="131" customWidth="1"/>
    <col min="14595" max="14595" width="48.5703125" style="131" customWidth="1"/>
    <col min="14596" max="14848" width="9.140625" style="131"/>
    <col min="14849" max="14849" width="17.5703125" style="131" customWidth="1"/>
    <col min="14850" max="14850" width="27.42578125" style="131" customWidth="1"/>
    <col min="14851" max="14851" width="48.5703125" style="131" customWidth="1"/>
    <col min="14852" max="15104" width="9.140625" style="131"/>
    <col min="15105" max="15105" width="17.5703125" style="131" customWidth="1"/>
    <col min="15106" max="15106" width="27.42578125" style="131" customWidth="1"/>
    <col min="15107" max="15107" width="48.5703125" style="131" customWidth="1"/>
    <col min="15108" max="15360" width="9.140625" style="131"/>
    <col min="15361" max="15361" width="17.5703125" style="131" customWidth="1"/>
    <col min="15362" max="15362" width="27.42578125" style="131" customWidth="1"/>
    <col min="15363" max="15363" width="48.5703125" style="131" customWidth="1"/>
    <col min="15364" max="15616" width="9.140625" style="131"/>
    <col min="15617" max="15617" width="17.5703125" style="131" customWidth="1"/>
    <col min="15618" max="15618" width="27.42578125" style="131" customWidth="1"/>
    <col min="15619" max="15619" width="48.5703125" style="131" customWidth="1"/>
    <col min="15620" max="15872" width="9.140625" style="131"/>
    <col min="15873" max="15873" width="17.5703125" style="131" customWidth="1"/>
    <col min="15874" max="15874" width="27.42578125" style="131" customWidth="1"/>
    <col min="15875" max="15875" width="48.5703125" style="131" customWidth="1"/>
    <col min="15876" max="16128" width="9.140625" style="131"/>
    <col min="16129" max="16129" width="17.5703125" style="131" customWidth="1"/>
    <col min="16130" max="16130" width="27.42578125" style="131" customWidth="1"/>
    <col min="16131" max="16131" width="48.5703125" style="131" customWidth="1"/>
    <col min="16132" max="16384" width="9.140625" style="131"/>
  </cols>
  <sheetData>
    <row r="1" spans="1:3" x14ac:dyDescent="0.25">
      <c r="C1" s="132" t="s">
        <v>342</v>
      </c>
    </row>
    <row r="2" spans="1:3" x14ac:dyDescent="0.25">
      <c r="C2" s="132" t="s">
        <v>343</v>
      </c>
    </row>
    <row r="3" spans="1:3" x14ac:dyDescent="0.25">
      <c r="C3" s="132" t="s">
        <v>344</v>
      </c>
    </row>
    <row r="4" spans="1:3" x14ac:dyDescent="0.25">
      <c r="A4" s="457" t="s">
        <v>345</v>
      </c>
      <c r="B4" s="457"/>
      <c r="C4" s="457"/>
    </row>
    <row r="5" spans="1:3" x14ac:dyDescent="0.25">
      <c r="A5" s="458" t="s">
        <v>346</v>
      </c>
      <c r="B5" s="458"/>
      <c r="C5" s="458"/>
    </row>
    <row r="6" spans="1:3" ht="42.75" x14ac:dyDescent="0.25">
      <c r="A6" s="133" t="s">
        <v>246</v>
      </c>
      <c r="B6" s="133" t="s">
        <v>347</v>
      </c>
      <c r="C6" s="134" t="s">
        <v>348</v>
      </c>
    </row>
    <row r="7" spans="1:3" x14ac:dyDescent="0.25">
      <c r="A7" s="134">
        <v>510</v>
      </c>
      <c r="B7" s="134"/>
      <c r="C7" s="134" t="s">
        <v>248</v>
      </c>
    </row>
    <row r="8" spans="1:3" ht="45" x14ac:dyDescent="0.25">
      <c r="A8" s="135">
        <v>510</v>
      </c>
      <c r="B8" s="135" t="s">
        <v>349</v>
      </c>
      <c r="C8" s="136" t="s">
        <v>350</v>
      </c>
    </row>
    <row r="9" spans="1:3" ht="45" x14ac:dyDescent="0.25">
      <c r="A9" s="135">
        <v>510</v>
      </c>
      <c r="B9" s="135" t="s">
        <v>351</v>
      </c>
      <c r="C9" s="136" t="s">
        <v>352</v>
      </c>
    </row>
    <row r="10" spans="1:3" ht="60" x14ac:dyDescent="0.25">
      <c r="A10" s="135">
        <v>510</v>
      </c>
      <c r="B10" s="135" t="s">
        <v>353</v>
      </c>
      <c r="C10" s="136" t="s">
        <v>354</v>
      </c>
    </row>
    <row r="11" spans="1:3" ht="60" x14ac:dyDescent="0.25">
      <c r="A11" s="135">
        <v>510</v>
      </c>
      <c r="B11" s="135" t="s">
        <v>355</v>
      </c>
      <c r="C11" s="136" t="s">
        <v>356</v>
      </c>
    </row>
    <row r="12" spans="1:3" ht="105" x14ac:dyDescent="0.25">
      <c r="A12" s="135">
        <v>510</v>
      </c>
      <c r="B12" s="135" t="s">
        <v>357</v>
      </c>
      <c r="C12" s="137" t="s">
        <v>358</v>
      </c>
    </row>
    <row r="13" spans="1:3" ht="75" x14ac:dyDescent="0.25">
      <c r="A13" s="135">
        <v>510</v>
      </c>
      <c r="B13" s="135" t="s">
        <v>359</v>
      </c>
      <c r="C13" s="137" t="s">
        <v>360</v>
      </c>
    </row>
    <row r="14" spans="1:3" x14ac:dyDescent="0.25">
      <c r="B14" s="459"/>
      <c r="C14" s="459"/>
    </row>
    <row r="15" spans="1:3" x14ac:dyDescent="0.25">
      <c r="B15" s="138"/>
      <c r="C15" s="138"/>
    </row>
    <row r="16" spans="1:3" x14ac:dyDescent="0.25">
      <c r="B16" s="138"/>
      <c r="C16" s="138"/>
    </row>
    <row r="17" spans="2:3" x14ac:dyDescent="0.25">
      <c r="B17" s="138"/>
      <c r="C17" s="138"/>
    </row>
    <row r="18" spans="2:3" x14ac:dyDescent="0.25">
      <c r="B18" s="138"/>
      <c r="C18" s="138"/>
    </row>
    <row r="19" spans="2:3" x14ac:dyDescent="0.25">
      <c r="B19" s="138"/>
      <c r="C19" s="138"/>
    </row>
    <row r="20" spans="2:3" x14ac:dyDescent="0.25">
      <c r="B20" s="138"/>
      <c r="C20" s="138"/>
    </row>
    <row r="21" spans="2:3" x14ac:dyDescent="0.25">
      <c r="B21" s="138"/>
      <c r="C21" s="138"/>
    </row>
    <row r="22" spans="2:3" x14ac:dyDescent="0.25">
      <c r="B22" s="138"/>
      <c r="C22" s="138"/>
    </row>
    <row r="23" spans="2:3" x14ac:dyDescent="0.25">
      <c r="B23" s="138"/>
      <c r="C23" s="138"/>
    </row>
    <row r="24" spans="2:3" x14ac:dyDescent="0.25">
      <c r="B24" s="138"/>
      <c r="C24" s="138"/>
    </row>
    <row r="25" spans="2:3" x14ac:dyDescent="0.25">
      <c r="B25" s="138"/>
      <c r="C25" s="138"/>
    </row>
    <row r="26" spans="2:3" x14ac:dyDescent="0.25">
      <c r="B26" s="138"/>
      <c r="C26" s="138"/>
    </row>
    <row r="27" spans="2:3" x14ac:dyDescent="0.25">
      <c r="B27" s="138"/>
      <c r="C27" s="138"/>
    </row>
    <row r="28" spans="2:3" x14ac:dyDescent="0.25">
      <c r="B28" s="138"/>
      <c r="C28" s="138"/>
    </row>
    <row r="29" spans="2:3" x14ac:dyDescent="0.25">
      <c r="B29" s="138"/>
      <c r="C29" s="138"/>
    </row>
    <row r="30" spans="2:3" x14ac:dyDescent="0.25">
      <c r="B30" s="138"/>
      <c r="C30" s="138"/>
    </row>
    <row r="31" spans="2:3" x14ac:dyDescent="0.25">
      <c r="B31" s="138"/>
      <c r="C31" s="138"/>
    </row>
    <row r="32" spans="2:3" x14ac:dyDescent="0.25">
      <c r="B32" s="138"/>
      <c r="C32" s="138"/>
    </row>
    <row r="33" spans="2:3" x14ac:dyDescent="0.25">
      <c r="B33" s="138"/>
      <c r="C33" s="138"/>
    </row>
    <row r="34" spans="2:3" x14ac:dyDescent="0.25">
      <c r="B34" s="138"/>
      <c r="C34" s="138"/>
    </row>
  </sheetData>
  <mergeCells count="3">
    <mergeCell ref="A4:C4"/>
    <mergeCell ref="A5:C5"/>
    <mergeCell ref="B14:C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04"/>
  <sheetViews>
    <sheetView topLeftCell="A172" workbookViewId="0">
      <selection activeCell="N71" sqref="N71"/>
    </sheetView>
  </sheetViews>
  <sheetFormatPr defaultRowHeight="12.75" x14ac:dyDescent="0.2"/>
  <cols>
    <col min="1" max="1" width="50.85546875" style="139" customWidth="1"/>
    <col min="2" max="3" width="6.7109375" style="228" customWidth="1"/>
    <col min="4" max="4" width="12.85546875" style="228" customWidth="1"/>
    <col min="5" max="5" width="6" style="228" customWidth="1"/>
    <col min="6" max="6" width="14.140625" style="230" customWidth="1"/>
    <col min="7" max="7" width="14.140625" style="230" hidden="1" customWidth="1"/>
    <col min="8" max="9" width="9.140625" style="139" customWidth="1"/>
    <col min="10" max="248" width="9.140625" style="139"/>
    <col min="249" max="249" width="50.85546875" style="139" customWidth="1"/>
    <col min="250" max="251" width="6.7109375" style="139" customWidth="1"/>
    <col min="252" max="252" width="12.85546875" style="139" customWidth="1"/>
    <col min="253" max="253" width="6" style="139" customWidth="1"/>
    <col min="254" max="255" width="14.140625" style="139" customWidth="1"/>
    <col min="256" max="256" width="9.140625" style="139"/>
    <col min="257" max="257" width="50.85546875" style="139" customWidth="1"/>
    <col min="258" max="259" width="6.7109375" style="139" customWidth="1"/>
    <col min="260" max="260" width="12.85546875" style="139" customWidth="1"/>
    <col min="261" max="261" width="6" style="139" customWidth="1"/>
    <col min="262" max="262" width="14.140625" style="139" customWidth="1"/>
    <col min="263" max="263" width="0" style="139" hidden="1" customWidth="1"/>
    <col min="264" max="265" width="9.140625" style="139" customWidth="1"/>
    <col min="266" max="504" width="9.140625" style="139"/>
    <col min="505" max="505" width="50.85546875" style="139" customWidth="1"/>
    <col min="506" max="507" width="6.7109375" style="139" customWidth="1"/>
    <col min="508" max="508" width="12.85546875" style="139" customWidth="1"/>
    <col min="509" max="509" width="6" style="139" customWidth="1"/>
    <col min="510" max="511" width="14.140625" style="139" customWidth="1"/>
    <col min="512" max="512" width="9.140625" style="139"/>
    <col min="513" max="513" width="50.85546875" style="139" customWidth="1"/>
    <col min="514" max="515" width="6.7109375" style="139" customWidth="1"/>
    <col min="516" max="516" width="12.85546875" style="139" customWidth="1"/>
    <col min="517" max="517" width="6" style="139" customWidth="1"/>
    <col min="518" max="518" width="14.140625" style="139" customWidth="1"/>
    <col min="519" max="519" width="0" style="139" hidden="1" customWidth="1"/>
    <col min="520" max="521" width="9.140625" style="139" customWidth="1"/>
    <col min="522" max="760" width="9.140625" style="139"/>
    <col min="761" max="761" width="50.85546875" style="139" customWidth="1"/>
    <col min="762" max="763" width="6.7109375" style="139" customWidth="1"/>
    <col min="764" max="764" width="12.85546875" style="139" customWidth="1"/>
    <col min="765" max="765" width="6" style="139" customWidth="1"/>
    <col min="766" max="767" width="14.140625" style="139" customWidth="1"/>
    <col min="768" max="768" width="9.140625" style="139"/>
    <col min="769" max="769" width="50.85546875" style="139" customWidth="1"/>
    <col min="770" max="771" width="6.7109375" style="139" customWidth="1"/>
    <col min="772" max="772" width="12.85546875" style="139" customWidth="1"/>
    <col min="773" max="773" width="6" style="139" customWidth="1"/>
    <col min="774" max="774" width="14.140625" style="139" customWidth="1"/>
    <col min="775" max="775" width="0" style="139" hidden="1" customWidth="1"/>
    <col min="776" max="777" width="9.140625" style="139" customWidth="1"/>
    <col min="778" max="1016" width="9.140625" style="139"/>
    <col min="1017" max="1017" width="50.85546875" style="139" customWidth="1"/>
    <col min="1018" max="1019" width="6.7109375" style="139" customWidth="1"/>
    <col min="1020" max="1020" width="12.85546875" style="139" customWidth="1"/>
    <col min="1021" max="1021" width="6" style="139" customWidth="1"/>
    <col min="1022" max="1023" width="14.140625" style="139" customWidth="1"/>
    <col min="1024" max="1024" width="9.140625" style="139"/>
    <col min="1025" max="1025" width="50.85546875" style="139" customWidth="1"/>
    <col min="1026" max="1027" width="6.7109375" style="139" customWidth="1"/>
    <col min="1028" max="1028" width="12.85546875" style="139" customWidth="1"/>
    <col min="1029" max="1029" width="6" style="139" customWidth="1"/>
    <col min="1030" max="1030" width="14.140625" style="139" customWidth="1"/>
    <col min="1031" max="1031" width="0" style="139" hidden="1" customWidth="1"/>
    <col min="1032" max="1033" width="9.140625" style="139" customWidth="1"/>
    <col min="1034" max="1272" width="9.140625" style="139"/>
    <col min="1273" max="1273" width="50.85546875" style="139" customWidth="1"/>
    <col min="1274" max="1275" width="6.7109375" style="139" customWidth="1"/>
    <col min="1276" max="1276" width="12.85546875" style="139" customWidth="1"/>
    <col min="1277" max="1277" width="6" style="139" customWidth="1"/>
    <col min="1278" max="1279" width="14.140625" style="139" customWidth="1"/>
    <col min="1280" max="1280" width="9.140625" style="139"/>
    <col min="1281" max="1281" width="50.85546875" style="139" customWidth="1"/>
    <col min="1282" max="1283" width="6.7109375" style="139" customWidth="1"/>
    <col min="1284" max="1284" width="12.85546875" style="139" customWidth="1"/>
    <col min="1285" max="1285" width="6" style="139" customWidth="1"/>
    <col min="1286" max="1286" width="14.140625" style="139" customWidth="1"/>
    <col min="1287" max="1287" width="0" style="139" hidden="1" customWidth="1"/>
    <col min="1288" max="1289" width="9.140625" style="139" customWidth="1"/>
    <col min="1290" max="1528" width="9.140625" style="139"/>
    <col min="1529" max="1529" width="50.85546875" style="139" customWidth="1"/>
    <col min="1530" max="1531" width="6.7109375" style="139" customWidth="1"/>
    <col min="1532" max="1532" width="12.85546875" style="139" customWidth="1"/>
    <col min="1533" max="1533" width="6" style="139" customWidth="1"/>
    <col min="1534" max="1535" width="14.140625" style="139" customWidth="1"/>
    <col min="1536" max="1536" width="9.140625" style="139"/>
    <col min="1537" max="1537" width="50.85546875" style="139" customWidth="1"/>
    <col min="1538" max="1539" width="6.7109375" style="139" customWidth="1"/>
    <col min="1540" max="1540" width="12.85546875" style="139" customWidth="1"/>
    <col min="1541" max="1541" width="6" style="139" customWidth="1"/>
    <col min="1542" max="1542" width="14.140625" style="139" customWidth="1"/>
    <col min="1543" max="1543" width="0" style="139" hidden="1" customWidth="1"/>
    <col min="1544" max="1545" width="9.140625" style="139" customWidth="1"/>
    <col min="1546" max="1784" width="9.140625" style="139"/>
    <col min="1785" max="1785" width="50.85546875" style="139" customWidth="1"/>
    <col min="1786" max="1787" width="6.7109375" style="139" customWidth="1"/>
    <col min="1788" max="1788" width="12.85546875" style="139" customWidth="1"/>
    <col min="1789" max="1789" width="6" style="139" customWidth="1"/>
    <col min="1790" max="1791" width="14.140625" style="139" customWidth="1"/>
    <col min="1792" max="1792" width="9.140625" style="139"/>
    <col min="1793" max="1793" width="50.85546875" style="139" customWidth="1"/>
    <col min="1794" max="1795" width="6.7109375" style="139" customWidth="1"/>
    <col min="1796" max="1796" width="12.85546875" style="139" customWidth="1"/>
    <col min="1797" max="1797" width="6" style="139" customWidth="1"/>
    <col min="1798" max="1798" width="14.140625" style="139" customWidth="1"/>
    <col min="1799" max="1799" width="0" style="139" hidden="1" customWidth="1"/>
    <col min="1800" max="1801" width="9.140625" style="139" customWidth="1"/>
    <col min="1802" max="2040" width="9.140625" style="139"/>
    <col min="2041" max="2041" width="50.85546875" style="139" customWidth="1"/>
    <col min="2042" max="2043" width="6.7109375" style="139" customWidth="1"/>
    <col min="2044" max="2044" width="12.85546875" style="139" customWidth="1"/>
    <col min="2045" max="2045" width="6" style="139" customWidth="1"/>
    <col min="2046" max="2047" width="14.140625" style="139" customWidth="1"/>
    <col min="2048" max="2048" width="9.140625" style="139"/>
    <col min="2049" max="2049" width="50.85546875" style="139" customWidth="1"/>
    <col min="2050" max="2051" width="6.7109375" style="139" customWidth="1"/>
    <col min="2052" max="2052" width="12.85546875" style="139" customWidth="1"/>
    <col min="2053" max="2053" width="6" style="139" customWidth="1"/>
    <col min="2054" max="2054" width="14.140625" style="139" customWidth="1"/>
    <col min="2055" max="2055" width="0" style="139" hidden="1" customWidth="1"/>
    <col min="2056" max="2057" width="9.140625" style="139" customWidth="1"/>
    <col min="2058" max="2296" width="9.140625" style="139"/>
    <col min="2297" max="2297" width="50.85546875" style="139" customWidth="1"/>
    <col min="2298" max="2299" width="6.7109375" style="139" customWidth="1"/>
    <col min="2300" max="2300" width="12.85546875" style="139" customWidth="1"/>
    <col min="2301" max="2301" width="6" style="139" customWidth="1"/>
    <col min="2302" max="2303" width="14.140625" style="139" customWidth="1"/>
    <col min="2304" max="2304" width="9.140625" style="139"/>
    <col min="2305" max="2305" width="50.85546875" style="139" customWidth="1"/>
    <col min="2306" max="2307" width="6.7109375" style="139" customWidth="1"/>
    <col min="2308" max="2308" width="12.85546875" style="139" customWidth="1"/>
    <col min="2309" max="2309" width="6" style="139" customWidth="1"/>
    <col min="2310" max="2310" width="14.140625" style="139" customWidth="1"/>
    <col min="2311" max="2311" width="0" style="139" hidden="1" customWidth="1"/>
    <col min="2312" max="2313" width="9.140625" style="139" customWidth="1"/>
    <col min="2314" max="2552" width="9.140625" style="139"/>
    <col min="2553" max="2553" width="50.85546875" style="139" customWidth="1"/>
    <col min="2554" max="2555" width="6.7109375" style="139" customWidth="1"/>
    <col min="2556" max="2556" width="12.85546875" style="139" customWidth="1"/>
    <col min="2557" max="2557" width="6" style="139" customWidth="1"/>
    <col min="2558" max="2559" width="14.140625" style="139" customWidth="1"/>
    <col min="2560" max="2560" width="9.140625" style="139"/>
    <col min="2561" max="2561" width="50.85546875" style="139" customWidth="1"/>
    <col min="2562" max="2563" width="6.7109375" style="139" customWidth="1"/>
    <col min="2564" max="2564" width="12.85546875" style="139" customWidth="1"/>
    <col min="2565" max="2565" width="6" style="139" customWidth="1"/>
    <col min="2566" max="2566" width="14.140625" style="139" customWidth="1"/>
    <col min="2567" max="2567" width="0" style="139" hidden="1" customWidth="1"/>
    <col min="2568" max="2569" width="9.140625" style="139" customWidth="1"/>
    <col min="2570" max="2808" width="9.140625" style="139"/>
    <col min="2809" max="2809" width="50.85546875" style="139" customWidth="1"/>
    <col min="2810" max="2811" width="6.7109375" style="139" customWidth="1"/>
    <col min="2812" max="2812" width="12.85546875" style="139" customWidth="1"/>
    <col min="2813" max="2813" width="6" style="139" customWidth="1"/>
    <col min="2814" max="2815" width="14.140625" style="139" customWidth="1"/>
    <col min="2816" max="2816" width="9.140625" style="139"/>
    <col min="2817" max="2817" width="50.85546875" style="139" customWidth="1"/>
    <col min="2818" max="2819" width="6.7109375" style="139" customWidth="1"/>
    <col min="2820" max="2820" width="12.85546875" style="139" customWidth="1"/>
    <col min="2821" max="2821" width="6" style="139" customWidth="1"/>
    <col min="2822" max="2822" width="14.140625" style="139" customWidth="1"/>
    <col min="2823" max="2823" width="0" style="139" hidden="1" customWidth="1"/>
    <col min="2824" max="2825" width="9.140625" style="139" customWidth="1"/>
    <col min="2826" max="3064" width="9.140625" style="139"/>
    <col min="3065" max="3065" width="50.85546875" style="139" customWidth="1"/>
    <col min="3066" max="3067" width="6.7109375" style="139" customWidth="1"/>
    <col min="3068" max="3068" width="12.85546875" style="139" customWidth="1"/>
    <col min="3069" max="3069" width="6" style="139" customWidth="1"/>
    <col min="3070" max="3071" width="14.140625" style="139" customWidth="1"/>
    <col min="3072" max="3072" width="9.140625" style="139"/>
    <col min="3073" max="3073" width="50.85546875" style="139" customWidth="1"/>
    <col min="3074" max="3075" width="6.7109375" style="139" customWidth="1"/>
    <col min="3076" max="3076" width="12.85546875" style="139" customWidth="1"/>
    <col min="3077" max="3077" width="6" style="139" customWidth="1"/>
    <col min="3078" max="3078" width="14.140625" style="139" customWidth="1"/>
    <col min="3079" max="3079" width="0" style="139" hidden="1" customWidth="1"/>
    <col min="3080" max="3081" width="9.140625" style="139" customWidth="1"/>
    <col min="3082" max="3320" width="9.140625" style="139"/>
    <col min="3321" max="3321" width="50.85546875" style="139" customWidth="1"/>
    <col min="3322" max="3323" width="6.7109375" style="139" customWidth="1"/>
    <col min="3324" max="3324" width="12.85546875" style="139" customWidth="1"/>
    <col min="3325" max="3325" width="6" style="139" customWidth="1"/>
    <col min="3326" max="3327" width="14.140625" style="139" customWidth="1"/>
    <col min="3328" max="3328" width="9.140625" style="139"/>
    <col min="3329" max="3329" width="50.85546875" style="139" customWidth="1"/>
    <col min="3330" max="3331" width="6.7109375" style="139" customWidth="1"/>
    <col min="3332" max="3332" width="12.85546875" style="139" customWidth="1"/>
    <col min="3333" max="3333" width="6" style="139" customWidth="1"/>
    <col min="3334" max="3334" width="14.140625" style="139" customWidth="1"/>
    <col min="3335" max="3335" width="0" style="139" hidden="1" customWidth="1"/>
    <col min="3336" max="3337" width="9.140625" style="139" customWidth="1"/>
    <col min="3338" max="3576" width="9.140625" style="139"/>
    <col min="3577" max="3577" width="50.85546875" style="139" customWidth="1"/>
    <col min="3578" max="3579" width="6.7109375" style="139" customWidth="1"/>
    <col min="3580" max="3580" width="12.85546875" style="139" customWidth="1"/>
    <col min="3581" max="3581" width="6" style="139" customWidth="1"/>
    <col min="3582" max="3583" width="14.140625" style="139" customWidth="1"/>
    <col min="3584" max="3584" width="9.140625" style="139"/>
    <col min="3585" max="3585" width="50.85546875" style="139" customWidth="1"/>
    <col min="3586" max="3587" width="6.7109375" style="139" customWidth="1"/>
    <col min="3588" max="3588" width="12.85546875" style="139" customWidth="1"/>
    <col min="3589" max="3589" width="6" style="139" customWidth="1"/>
    <col min="3590" max="3590" width="14.140625" style="139" customWidth="1"/>
    <col min="3591" max="3591" width="0" style="139" hidden="1" customWidth="1"/>
    <col min="3592" max="3593" width="9.140625" style="139" customWidth="1"/>
    <col min="3594" max="3832" width="9.140625" style="139"/>
    <col min="3833" max="3833" width="50.85546875" style="139" customWidth="1"/>
    <col min="3834" max="3835" width="6.7109375" style="139" customWidth="1"/>
    <col min="3836" max="3836" width="12.85546875" style="139" customWidth="1"/>
    <col min="3837" max="3837" width="6" style="139" customWidth="1"/>
    <col min="3838" max="3839" width="14.140625" style="139" customWidth="1"/>
    <col min="3840" max="3840" width="9.140625" style="139"/>
    <col min="3841" max="3841" width="50.85546875" style="139" customWidth="1"/>
    <col min="3842" max="3843" width="6.7109375" style="139" customWidth="1"/>
    <col min="3844" max="3844" width="12.85546875" style="139" customWidth="1"/>
    <col min="3845" max="3845" width="6" style="139" customWidth="1"/>
    <col min="3846" max="3846" width="14.140625" style="139" customWidth="1"/>
    <col min="3847" max="3847" width="0" style="139" hidden="1" customWidth="1"/>
    <col min="3848" max="3849" width="9.140625" style="139" customWidth="1"/>
    <col min="3850" max="4088" width="9.140625" style="139"/>
    <col min="4089" max="4089" width="50.85546875" style="139" customWidth="1"/>
    <col min="4090" max="4091" width="6.7109375" style="139" customWidth="1"/>
    <col min="4092" max="4092" width="12.85546875" style="139" customWidth="1"/>
    <col min="4093" max="4093" width="6" style="139" customWidth="1"/>
    <col min="4094" max="4095" width="14.140625" style="139" customWidth="1"/>
    <col min="4096" max="4096" width="9.140625" style="139"/>
    <col min="4097" max="4097" width="50.85546875" style="139" customWidth="1"/>
    <col min="4098" max="4099" width="6.7109375" style="139" customWidth="1"/>
    <col min="4100" max="4100" width="12.85546875" style="139" customWidth="1"/>
    <col min="4101" max="4101" width="6" style="139" customWidth="1"/>
    <col min="4102" max="4102" width="14.140625" style="139" customWidth="1"/>
    <col min="4103" max="4103" width="0" style="139" hidden="1" customWidth="1"/>
    <col min="4104" max="4105" width="9.140625" style="139" customWidth="1"/>
    <col min="4106" max="4344" width="9.140625" style="139"/>
    <col min="4345" max="4345" width="50.85546875" style="139" customWidth="1"/>
    <col min="4346" max="4347" width="6.7109375" style="139" customWidth="1"/>
    <col min="4348" max="4348" width="12.85546875" style="139" customWidth="1"/>
    <col min="4349" max="4349" width="6" style="139" customWidth="1"/>
    <col min="4350" max="4351" width="14.140625" style="139" customWidth="1"/>
    <col min="4352" max="4352" width="9.140625" style="139"/>
    <col min="4353" max="4353" width="50.85546875" style="139" customWidth="1"/>
    <col min="4354" max="4355" width="6.7109375" style="139" customWidth="1"/>
    <col min="4356" max="4356" width="12.85546875" style="139" customWidth="1"/>
    <col min="4357" max="4357" width="6" style="139" customWidth="1"/>
    <col min="4358" max="4358" width="14.140625" style="139" customWidth="1"/>
    <col min="4359" max="4359" width="0" style="139" hidden="1" customWidth="1"/>
    <col min="4360" max="4361" width="9.140625" style="139" customWidth="1"/>
    <col min="4362" max="4600" width="9.140625" style="139"/>
    <col min="4601" max="4601" width="50.85546875" style="139" customWidth="1"/>
    <col min="4602" max="4603" width="6.7109375" style="139" customWidth="1"/>
    <col min="4604" max="4604" width="12.85546875" style="139" customWidth="1"/>
    <col min="4605" max="4605" width="6" style="139" customWidth="1"/>
    <col min="4606" max="4607" width="14.140625" style="139" customWidth="1"/>
    <col min="4608" max="4608" width="9.140625" style="139"/>
    <col min="4609" max="4609" width="50.85546875" style="139" customWidth="1"/>
    <col min="4610" max="4611" width="6.7109375" style="139" customWidth="1"/>
    <col min="4612" max="4612" width="12.85546875" style="139" customWidth="1"/>
    <col min="4613" max="4613" width="6" style="139" customWidth="1"/>
    <col min="4614" max="4614" width="14.140625" style="139" customWidth="1"/>
    <col min="4615" max="4615" width="0" style="139" hidden="1" customWidth="1"/>
    <col min="4616" max="4617" width="9.140625" style="139" customWidth="1"/>
    <col min="4618" max="4856" width="9.140625" style="139"/>
    <col min="4857" max="4857" width="50.85546875" style="139" customWidth="1"/>
    <col min="4858" max="4859" width="6.7109375" style="139" customWidth="1"/>
    <col min="4860" max="4860" width="12.85546875" style="139" customWidth="1"/>
    <col min="4861" max="4861" width="6" style="139" customWidth="1"/>
    <col min="4862" max="4863" width="14.140625" style="139" customWidth="1"/>
    <col min="4864" max="4864" width="9.140625" style="139"/>
    <col min="4865" max="4865" width="50.85546875" style="139" customWidth="1"/>
    <col min="4866" max="4867" width="6.7109375" style="139" customWidth="1"/>
    <col min="4868" max="4868" width="12.85546875" style="139" customWidth="1"/>
    <col min="4869" max="4869" width="6" style="139" customWidth="1"/>
    <col min="4870" max="4870" width="14.140625" style="139" customWidth="1"/>
    <col min="4871" max="4871" width="0" style="139" hidden="1" customWidth="1"/>
    <col min="4872" max="4873" width="9.140625" style="139" customWidth="1"/>
    <col min="4874" max="5112" width="9.140625" style="139"/>
    <col min="5113" max="5113" width="50.85546875" style="139" customWidth="1"/>
    <col min="5114" max="5115" width="6.7109375" style="139" customWidth="1"/>
    <col min="5116" max="5116" width="12.85546875" style="139" customWidth="1"/>
    <col min="5117" max="5117" width="6" style="139" customWidth="1"/>
    <col min="5118" max="5119" width="14.140625" style="139" customWidth="1"/>
    <col min="5120" max="5120" width="9.140625" style="139"/>
    <col min="5121" max="5121" width="50.85546875" style="139" customWidth="1"/>
    <col min="5122" max="5123" width="6.7109375" style="139" customWidth="1"/>
    <col min="5124" max="5124" width="12.85546875" style="139" customWidth="1"/>
    <col min="5125" max="5125" width="6" style="139" customWidth="1"/>
    <col min="5126" max="5126" width="14.140625" style="139" customWidth="1"/>
    <col min="5127" max="5127" width="0" style="139" hidden="1" customWidth="1"/>
    <col min="5128" max="5129" width="9.140625" style="139" customWidth="1"/>
    <col min="5130" max="5368" width="9.140625" style="139"/>
    <col min="5369" max="5369" width="50.85546875" style="139" customWidth="1"/>
    <col min="5370" max="5371" width="6.7109375" style="139" customWidth="1"/>
    <col min="5372" max="5372" width="12.85546875" style="139" customWidth="1"/>
    <col min="5373" max="5373" width="6" style="139" customWidth="1"/>
    <col min="5374" max="5375" width="14.140625" style="139" customWidth="1"/>
    <col min="5376" max="5376" width="9.140625" style="139"/>
    <col min="5377" max="5377" width="50.85546875" style="139" customWidth="1"/>
    <col min="5378" max="5379" width="6.7109375" style="139" customWidth="1"/>
    <col min="5380" max="5380" width="12.85546875" style="139" customWidth="1"/>
    <col min="5381" max="5381" width="6" style="139" customWidth="1"/>
    <col min="5382" max="5382" width="14.140625" style="139" customWidth="1"/>
    <col min="5383" max="5383" width="0" style="139" hidden="1" customWidth="1"/>
    <col min="5384" max="5385" width="9.140625" style="139" customWidth="1"/>
    <col min="5386" max="5624" width="9.140625" style="139"/>
    <col min="5625" max="5625" width="50.85546875" style="139" customWidth="1"/>
    <col min="5626" max="5627" width="6.7109375" style="139" customWidth="1"/>
    <col min="5628" max="5628" width="12.85546875" style="139" customWidth="1"/>
    <col min="5629" max="5629" width="6" style="139" customWidth="1"/>
    <col min="5630" max="5631" width="14.140625" style="139" customWidth="1"/>
    <col min="5632" max="5632" width="9.140625" style="139"/>
    <col min="5633" max="5633" width="50.85546875" style="139" customWidth="1"/>
    <col min="5634" max="5635" width="6.7109375" style="139" customWidth="1"/>
    <col min="5636" max="5636" width="12.85546875" style="139" customWidth="1"/>
    <col min="5637" max="5637" width="6" style="139" customWidth="1"/>
    <col min="5638" max="5638" width="14.140625" style="139" customWidth="1"/>
    <col min="5639" max="5639" width="0" style="139" hidden="1" customWidth="1"/>
    <col min="5640" max="5641" width="9.140625" style="139" customWidth="1"/>
    <col min="5642" max="5880" width="9.140625" style="139"/>
    <col min="5881" max="5881" width="50.85546875" style="139" customWidth="1"/>
    <col min="5882" max="5883" width="6.7109375" style="139" customWidth="1"/>
    <col min="5884" max="5884" width="12.85546875" style="139" customWidth="1"/>
    <col min="5885" max="5885" width="6" style="139" customWidth="1"/>
    <col min="5886" max="5887" width="14.140625" style="139" customWidth="1"/>
    <col min="5888" max="5888" width="9.140625" style="139"/>
    <col min="5889" max="5889" width="50.85546875" style="139" customWidth="1"/>
    <col min="5890" max="5891" width="6.7109375" style="139" customWidth="1"/>
    <col min="5892" max="5892" width="12.85546875" style="139" customWidth="1"/>
    <col min="5893" max="5893" width="6" style="139" customWidth="1"/>
    <col min="5894" max="5894" width="14.140625" style="139" customWidth="1"/>
    <col min="5895" max="5895" width="0" style="139" hidden="1" customWidth="1"/>
    <col min="5896" max="5897" width="9.140625" style="139" customWidth="1"/>
    <col min="5898" max="6136" width="9.140625" style="139"/>
    <col min="6137" max="6137" width="50.85546875" style="139" customWidth="1"/>
    <col min="6138" max="6139" width="6.7109375" style="139" customWidth="1"/>
    <col min="6140" max="6140" width="12.85546875" style="139" customWidth="1"/>
    <col min="6141" max="6141" width="6" style="139" customWidth="1"/>
    <col min="6142" max="6143" width="14.140625" style="139" customWidth="1"/>
    <col min="6144" max="6144" width="9.140625" style="139"/>
    <col min="6145" max="6145" width="50.85546875" style="139" customWidth="1"/>
    <col min="6146" max="6147" width="6.7109375" style="139" customWidth="1"/>
    <col min="6148" max="6148" width="12.85546875" style="139" customWidth="1"/>
    <col min="6149" max="6149" width="6" style="139" customWidth="1"/>
    <col min="6150" max="6150" width="14.140625" style="139" customWidth="1"/>
    <col min="6151" max="6151" width="0" style="139" hidden="1" customWidth="1"/>
    <col min="6152" max="6153" width="9.140625" style="139" customWidth="1"/>
    <col min="6154" max="6392" width="9.140625" style="139"/>
    <col min="6393" max="6393" width="50.85546875" style="139" customWidth="1"/>
    <col min="6394" max="6395" width="6.7109375" style="139" customWidth="1"/>
    <col min="6396" max="6396" width="12.85546875" style="139" customWidth="1"/>
    <col min="6397" max="6397" width="6" style="139" customWidth="1"/>
    <col min="6398" max="6399" width="14.140625" style="139" customWidth="1"/>
    <col min="6400" max="6400" width="9.140625" style="139"/>
    <col min="6401" max="6401" width="50.85546875" style="139" customWidth="1"/>
    <col min="6402" max="6403" width="6.7109375" style="139" customWidth="1"/>
    <col min="6404" max="6404" width="12.85546875" style="139" customWidth="1"/>
    <col min="6405" max="6405" width="6" style="139" customWidth="1"/>
    <col min="6406" max="6406" width="14.140625" style="139" customWidth="1"/>
    <col min="6407" max="6407" width="0" style="139" hidden="1" customWidth="1"/>
    <col min="6408" max="6409" width="9.140625" style="139" customWidth="1"/>
    <col min="6410" max="6648" width="9.140625" style="139"/>
    <col min="6649" max="6649" width="50.85546875" style="139" customWidth="1"/>
    <col min="6650" max="6651" width="6.7109375" style="139" customWidth="1"/>
    <col min="6652" max="6652" width="12.85546875" style="139" customWidth="1"/>
    <col min="6653" max="6653" width="6" style="139" customWidth="1"/>
    <col min="6654" max="6655" width="14.140625" style="139" customWidth="1"/>
    <col min="6656" max="6656" width="9.140625" style="139"/>
    <col min="6657" max="6657" width="50.85546875" style="139" customWidth="1"/>
    <col min="6658" max="6659" width="6.7109375" style="139" customWidth="1"/>
    <col min="6660" max="6660" width="12.85546875" style="139" customWidth="1"/>
    <col min="6661" max="6661" width="6" style="139" customWidth="1"/>
    <col min="6662" max="6662" width="14.140625" style="139" customWidth="1"/>
    <col min="6663" max="6663" width="0" style="139" hidden="1" customWidth="1"/>
    <col min="6664" max="6665" width="9.140625" style="139" customWidth="1"/>
    <col min="6666" max="6904" width="9.140625" style="139"/>
    <col min="6905" max="6905" width="50.85546875" style="139" customWidth="1"/>
    <col min="6906" max="6907" width="6.7109375" style="139" customWidth="1"/>
    <col min="6908" max="6908" width="12.85546875" style="139" customWidth="1"/>
    <col min="6909" max="6909" width="6" style="139" customWidth="1"/>
    <col min="6910" max="6911" width="14.140625" style="139" customWidth="1"/>
    <col min="6912" max="6912" width="9.140625" style="139"/>
    <col min="6913" max="6913" width="50.85546875" style="139" customWidth="1"/>
    <col min="6914" max="6915" width="6.7109375" style="139" customWidth="1"/>
    <col min="6916" max="6916" width="12.85546875" style="139" customWidth="1"/>
    <col min="6917" max="6917" width="6" style="139" customWidth="1"/>
    <col min="6918" max="6918" width="14.140625" style="139" customWidth="1"/>
    <col min="6919" max="6919" width="0" style="139" hidden="1" customWidth="1"/>
    <col min="6920" max="6921" width="9.140625" style="139" customWidth="1"/>
    <col min="6922" max="7160" width="9.140625" style="139"/>
    <col min="7161" max="7161" width="50.85546875" style="139" customWidth="1"/>
    <col min="7162" max="7163" width="6.7109375" style="139" customWidth="1"/>
    <col min="7164" max="7164" width="12.85546875" style="139" customWidth="1"/>
    <col min="7165" max="7165" width="6" style="139" customWidth="1"/>
    <col min="7166" max="7167" width="14.140625" style="139" customWidth="1"/>
    <col min="7168" max="7168" width="9.140625" style="139"/>
    <col min="7169" max="7169" width="50.85546875" style="139" customWidth="1"/>
    <col min="7170" max="7171" width="6.7109375" style="139" customWidth="1"/>
    <col min="7172" max="7172" width="12.85546875" style="139" customWidth="1"/>
    <col min="7173" max="7173" width="6" style="139" customWidth="1"/>
    <col min="7174" max="7174" width="14.140625" style="139" customWidth="1"/>
    <col min="7175" max="7175" width="0" style="139" hidden="1" customWidth="1"/>
    <col min="7176" max="7177" width="9.140625" style="139" customWidth="1"/>
    <col min="7178" max="7416" width="9.140625" style="139"/>
    <col min="7417" max="7417" width="50.85546875" style="139" customWidth="1"/>
    <col min="7418" max="7419" width="6.7109375" style="139" customWidth="1"/>
    <col min="7420" max="7420" width="12.85546875" style="139" customWidth="1"/>
    <col min="7421" max="7421" width="6" style="139" customWidth="1"/>
    <col min="7422" max="7423" width="14.140625" style="139" customWidth="1"/>
    <col min="7424" max="7424" width="9.140625" style="139"/>
    <col min="7425" max="7425" width="50.85546875" style="139" customWidth="1"/>
    <col min="7426" max="7427" width="6.7109375" style="139" customWidth="1"/>
    <col min="7428" max="7428" width="12.85546875" style="139" customWidth="1"/>
    <col min="7429" max="7429" width="6" style="139" customWidth="1"/>
    <col min="7430" max="7430" width="14.140625" style="139" customWidth="1"/>
    <col min="7431" max="7431" width="0" style="139" hidden="1" customWidth="1"/>
    <col min="7432" max="7433" width="9.140625" style="139" customWidth="1"/>
    <col min="7434" max="7672" width="9.140625" style="139"/>
    <col min="7673" max="7673" width="50.85546875" style="139" customWidth="1"/>
    <col min="7674" max="7675" width="6.7109375" style="139" customWidth="1"/>
    <col min="7676" max="7676" width="12.85546875" style="139" customWidth="1"/>
    <col min="7677" max="7677" width="6" style="139" customWidth="1"/>
    <col min="7678" max="7679" width="14.140625" style="139" customWidth="1"/>
    <col min="7680" max="7680" width="9.140625" style="139"/>
    <col min="7681" max="7681" width="50.85546875" style="139" customWidth="1"/>
    <col min="7682" max="7683" width="6.7109375" style="139" customWidth="1"/>
    <col min="7684" max="7684" width="12.85546875" style="139" customWidth="1"/>
    <col min="7685" max="7685" width="6" style="139" customWidth="1"/>
    <col min="7686" max="7686" width="14.140625" style="139" customWidth="1"/>
    <col min="7687" max="7687" width="0" style="139" hidden="1" customWidth="1"/>
    <col min="7688" max="7689" width="9.140625" style="139" customWidth="1"/>
    <col min="7690" max="7928" width="9.140625" style="139"/>
    <col min="7929" max="7929" width="50.85546875" style="139" customWidth="1"/>
    <col min="7930" max="7931" width="6.7109375" style="139" customWidth="1"/>
    <col min="7932" max="7932" width="12.85546875" style="139" customWidth="1"/>
    <col min="7933" max="7933" width="6" style="139" customWidth="1"/>
    <col min="7934" max="7935" width="14.140625" style="139" customWidth="1"/>
    <col min="7936" max="7936" width="9.140625" style="139"/>
    <col min="7937" max="7937" width="50.85546875" style="139" customWidth="1"/>
    <col min="7938" max="7939" width="6.7109375" style="139" customWidth="1"/>
    <col min="7940" max="7940" width="12.85546875" style="139" customWidth="1"/>
    <col min="7941" max="7941" width="6" style="139" customWidth="1"/>
    <col min="7942" max="7942" width="14.140625" style="139" customWidth="1"/>
    <col min="7943" max="7943" width="0" style="139" hidden="1" customWidth="1"/>
    <col min="7944" max="7945" width="9.140625" style="139" customWidth="1"/>
    <col min="7946" max="8184" width="9.140625" style="139"/>
    <col min="8185" max="8185" width="50.85546875" style="139" customWidth="1"/>
    <col min="8186" max="8187" width="6.7109375" style="139" customWidth="1"/>
    <col min="8188" max="8188" width="12.85546875" style="139" customWidth="1"/>
    <col min="8189" max="8189" width="6" style="139" customWidth="1"/>
    <col min="8190" max="8191" width="14.140625" style="139" customWidth="1"/>
    <col min="8192" max="8192" width="9.140625" style="139"/>
    <col min="8193" max="8193" width="50.85546875" style="139" customWidth="1"/>
    <col min="8194" max="8195" width="6.7109375" style="139" customWidth="1"/>
    <col min="8196" max="8196" width="12.85546875" style="139" customWidth="1"/>
    <col min="8197" max="8197" width="6" style="139" customWidth="1"/>
    <col min="8198" max="8198" width="14.140625" style="139" customWidth="1"/>
    <col min="8199" max="8199" width="0" style="139" hidden="1" customWidth="1"/>
    <col min="8200" max="8201" width="9.140625" style="139" customWidth="1"/>
    <col min="8202" max="8440" width="9.140625" style="139"/>
    <col min="8441" max="8441" width="50.85546875" style="139" customWidth="1"/>
    <col min="8442" max="8443" width="6.7109375" style="139" customWidth="1"/>
    <col min="8444" max="8444" width="12.85546875" style="139" customWidth="1"/>
    <col min="8445" max="8445" width="6" style="139" customWidth="1"/>
    <col min="8446" max="8447" width="14.140625" style="139" customWidth="1"/>
    <col min="8448" max="8448" width="9.140625" style="139"/>
    <col min="8449" max="8449" width="50.85546875" style="139" customWidth="1"/>
    <col min="8450" max="8451" width="6.7109375" style="139" customWidth="1"/>
    <col min="8452" max="8452" width="12.85546875" style="139" customWidth="1"/>
    <col min="8453" max="8453" width="6" style="139" customWidth="1"/>
    <col min="8454" max="8454" width="14.140625" style="139" customWidth="1"/>
    <col min="8455" max="8455" width="0" style="139" hidden="1" customWidth="1"/>
    <col min="8456" max="8457" width="9.140625" style="139" customWidth="1"/>
    <col min="8458" max="8696" width="9.140625" style="139"/>
    <col min="8697" max="8697" width="50.85546875" style="139" customWidth="1"/>
    <col min="8698" max="8699" width="6.7109375" style="139" customWidth="1"/>
    <col min="8700" max="8700" width="12.85546875" style="139" customWidth="1"/>
    <col min="8701" max="8701" width="6" style="139" customWidth="1"/>
    <col min="8702" max="8703" width="14.140625" style="139" customWidth="1"/>
    <col min="8704" max="8704" width="9.140625" style="139"/>
    <col min="8705" max="8705" width="50.85546875" style="139" customWidth="1"/>
    <col min="8706" max="8707" width="6.7109375" style="139" customWidth="1"/>
    <col min="8708" max="8708" width="12.85546875" style="139" customWidth="1"/>
    <col min="8709" max="8709" width="6" style="139" customWidth="1"/>
    <col min="8710" max="8710" width="14.140625" style="139" customWidth="1"/>
    <col min="8711" max="8711" width="0" style="139" hidden="1" customWidth="1"/>
    <col min="8712" max="8713" width="9.140625" style="139" customWidth="1"/>
    <col min="8714" max="8952" width="9.140625" style="139"/>
    <col min="8953" max="8953" width="50.85546875" style="139" customWidth="1"/>
    <col min="8954" max="8955" width="6.7109375" style="139" customWidth="1"/>
    <col min="8956" max="8956" width="12.85546875" style="139" customWidth="1"/>
    <col min="8957" max="8957" width="6" style="139" customWidth="1"/>
    <col min="8958" max="8959" width="14.140625" style="139" customWidth="1"/>
    <col min="8960" max="8960" width="9.140625" style="139"/>
    <col min="8961" max="8961" width="50.85546875" style="139" customWidth="1"/>
    <col min="8962" max="8963" width="6.7109375" style="139" customWidth="1"/>
    <col min="8964" max="8964" width="12.85546875" style="139" customWidth="1"/>
    <col min="8965" max="8965" width="6" style="139" customWidth="1"/>
    <col min="8966" max="8966" width="14.140625" style="139" customWidth="1"/>
    <col min="8967" max="8967" width="0" style="139" hidden="1" customWidth="1"/>
    <col min="8968" max="8969" width="9.140625" style="139" customWidth="1"/>
    <col min="8970" max="9208" width="9.140625" style="139"/>
    <col min="9209" max="9209" width="50.85546875" style="139" customWidth="1"/>
    <col min="9210" max="9211" width="6.7109375" style="139" customWidth="1"/>
    <col min="9212" max="9212" width="12.85546875" style="139" customWidth="1"/>
    <col min="9213" max="9213" width="6" style="139" customWidth="1"/>
    <col min="9214" max="9215" width="14.140625" style="139" customWidth="1"/>
    <col min="9216" max="9216" width="9.140625" style="139"/>
    <col min="9217" max="9217" width="50.85546875" style="139" customWidth="1"/>
    <col min="9218" max="9219" width="6.7109375" style="139" customWidth="1"/>
    <col min="9220" max="9220" width="12.85546875" style="139" customWidth="1"/>
    <col min="9221" max="9221" width="6" style="139" customWidth="1"/>
    <col min="9222" max="9222" width="14.140625" style="139" customWidth="1"/>
    <col min="9223" max="9223" width="0" style="139" hidden="1" customWidth="1"/>
    <col min="9224" max="9225" width="9.140625" style="139" customWidth="1"/>
    <col min="9226" max="9464" width="9.140625" style="139"/>
    <col min="9465" max="9465" width="50.85546875" style="139" customWidth="1"/>
    <col min="9466" max="9467" width="6.7109375" style="139" customWidth="1"/>
    <col min="9468" max="9468" width="12.85546875" style="139" customWidth="1"/>
    <col min="9469" max="9469" width="6" style="139" customWidth="1"/>
    <col min="9470" max="9471" width="14.140625" style="139" customWidth="1"/>
    <col min="9472" max="9472" width="9.140625" style="139"/>
    <col min="9473" max="9473" width="50.85546875" style="139" customWidth="1"/>
    <col min="9474" max="9475" width="6.7109375" style="139" customWidth="1"/>
    <col min="9476" max="9476" width="12.85546875" style="139" customWidth="1"/>
    <col min="9477" max="9477" width="6" style="139" customWidth="1"/>
    <col min="9478" max="9478" width="14.140625" style="139" customWidth="1"/>
    <col min="9479" max="9479" width="0" style="139" hidden="1" customWidth="1"/>
    <col min="9480" max="9481" width="9.140625" style="139" customWidth="1"/>
    <col min="9482" max="9720" width="9.140625" style="139"/>
    <col min="9721" max="9721" width="50.85546875" style="139" customWidth="1"/>
    <col min="9722" max="9723" width="6.7109375" style="139" customWidth="1"/>
    <col min="9724" max="9724" width="12.85546875" style="139" customWidth="1"/>
    <col min="9725" max="9725" width="6" style="139" customWidth="1"/>
    <col min="9726" max="9727" width="14.140625" style="139" customWidth="1"/>
    <col min="9728" max="9728" width="9.140625" style="139"/>
    <col min="9729" max="9729" width="50.85546875" style="139" customWidth="1"/>
    <col min="9730" max="9731" width="6.7109375" style="139" customWidth="1"/>
    <col min="9732" max="9732" width="12.85546875" style="139" customWidth="1"/>
    <col min="9733" max="9733" width="6" style="139" customWidth="1"/>
    <col min="9734" max="9734" width="14.140625" style="139" customWidth="1"/>
    <col min="9735" max="9735" width="0" style="139" hidden="1" customWidth="1"/>
    <col min="9736" max="9737" width="9.140625" style="139" customWidth="1"/>
    <col min="9738" max="9976" width="9.140625" style="139"/>
    <col min="9977" max="9977" width="50.85546875" style="139" customWidth="1"/>
    <col min="9978" max="9979" width="6.7109375" style="139" customWidth="1"/>
    <col min="9980" max="9980" width="12.85546875" style="139" customWidth="1"/>
    <col min="9981" max="9981" width="6" style="139" customWidth="1"/>
    <col min="9982" max="9983" width="14.140625" style="139" customWidth="1"/>
    <col min="9984" max="9984" width="9.140625" style="139"/>
    <col min="9985" max="9985" width="50.85546875" style="139" customWidth="1"/>
    <col min="9986" max="9987" width="6.7109375" style="139" customWidth="1"/>
    <col min="9988" max="9988" width="12.85546875" style="139" customWidth="1"/>
    <col min="9989" max="9989" width="6" style="139" customWidth="1"/>
    <col min="9990" max="9990" width="14.140625" style="139" customWidth="1"/>
    <col min="9991" max="9991" width="0" style="139" hidden="1" customWidth="1"/>
    <col min="9992" max="9993" width="9.140625" style="139" customWidth="1"/>
    <col min="9994" max="10232" width="9.140625" style="139"/>
    <col min="10233" max="10233" width="50.85546875" style="139" customWidth="1"/>
    <col min="10234" max="10235" width="6.7109375" style="139" customWidth="1"/>
    <col min="10236" max="10236" width="12.85546875" style="139" customWidth="1"/>
    <col min="10237" max="10237" width="6" style="139" customWidth="1"/>
    <col min="10238" max="10239" width="14.140625" style="139" customWidth="1"/>
    <col min="10240" max="10240" width="9.140625" style="139"/>
    <col min="10241" max="10241" width="50.85546875" style="139" customWidth="1"/>
    <col min="10242" max="10243" width="6.7109375" style="139" customWidth="1"/>
    <col min="10244" max="10244" width="12.85546875" style="139" customWidth="1"/>
    <col min="10245" max="10245" width="6" style="139" customWidth="1"/>
    <col min="10246" max="10246" width="14.140625" style="139" customWidth="1"/>
    <col min="10247" max="10247" width="0" style="139" hidden="1" customWidth="1"/>
    <col min="10248" max="10249" width="9.140625" style="139" customWidth="1"/>
    <col min="10250" max="10488" width="9.140625" style="139"/>
    <col min="10489" max="10489" width="50.85546875" style="139" customWidth="1"/>
    <col min="10490" max="10491" width="6.7109375" style="139" customWidth="1"/>
    <col min="10492" max="10492" width="12.85546875" style="139" customWidth="1"/>
    <col min="10493" max="10493" width="6" style="139" customWidth="1"/>
    <col min="10494" max="10495" width="14.140625" style="139" customWidth="1"/>
    <col min="10496" max="10496" width="9.140625" style="139"/>
    <col min="10497" max="10497" width="50.85546875" style="139" customWidth="1"/>
    <col min="10498" max="10499" width="6.7109375" style="139" customWidth="1"/>
    <col min="10500" max="10500" width="12.85546875" style="139" customWidth="1"/>
    <col min="10501" max="10501" width="6" style="139" customWidth="1"/>
    <col min="10502" max="10502" width="14.140625" style="139" customWidth="1"/>
    <col min="10503" max="10503" width="0" style="139" hidden="1" customWidth="1"/>
    <col min="10504" max="10505" width="9.140625" style="139" customWidth="1"/>
    <col min="10506" max="10744" width="9.140625" style="139"/>
    <col min="10745" max="10745" width="50.85546875" style="139" customWidth="1"/>
    <col min="10746" max="10747" width="6.7109375" style="139" customWidth="1"/>
    <col min="10748" max="10748" width="12.85546875" style="139" customWidth="1"/>
    <col min="10749" max="10749" width="6" style="139" customWidth="1"/>
    <col min="10750" max="10751" width="14.140625" style="139" customWidth="1"/>
    <col min="10752" max="10752" width="9.140625" style="139"/>
    <col min="10753" max="10753" width="50.85546875" style="139" customWidth="1"/>
    <col min="10754" max="10755" width="6.7109375" style="139" customWidth="1"/>
    <col min="10756" max="10756" width="12.85546875" style="139" customWidth="1"/>
    <col min="10757" max="10757" width="6" style="139" customWidth="1"/>
    <col min="10758" max="10758" width="14.140625" style="139" customWidth="1"/>
    <col min="10759" max="10759" width="0" style="139" hidden="1" customWidth="1"/>
    <col min="10760" max="10761" width="9.140625" style="139" customWidth="1"/>
    <col min="10762" max="11000" width="9.140625" style="139"/>
    <col min="11001" max="11001" width="50.85546875" style="139" customWidth="1"/>
    <col min="11002" max="11003" width="6.7109375" style="139" customWidth="1"/>
    <col min="11004" max="11004" width="12.85546875" style="139" customWidth="1"/>
    <col min="11005" max="11005" width="6" style="139" customWidth="1"/>
    <col min="11006" max="11007" width="14.140625" style="139" customWidth="1"/>
    <col min="11008" max="11008" width="9.140625" style="139"/>
    <col min="11009" max="11009" width="50.85546875" style="139" customWidth="1"/>
    <col min="11010" max="11011" width="6.7109375" style="139" customWidth="1"/>
    <col min="11012" max="11012" width="12.85546875" style="139" customWidth="1"/>
    <col min="11013" max="11013" width="6" style="139" customWidth="1"/>
    <col min="11014" max="11014" width="14.140625" style="139" customWidth="1"/>
    <col min="11015" max="11015" width="0" style="139" hidden="1" customWidth="1"/>
    <col min="11016" max="11017" width="9.140625" style="139" customWidth="1"/>
    <col min="11018" max="11256" width="9.140625" style="139"/>
    <col min="11257" max="11257" width="50.85546875" style="139" customWidth="1"/>
    <col min="11258" max="11259" width="6.7109375" style="139" customWidth="1"/>
    <col min="11260" max="11260" width="12.85546875" style="139" customWidth="1"/>
    <col min="11261" max="11261" width="6" style="139" customWidth="1"/>
    <col min="11262" max="11263" width="14.140625" style="139" customWidth="1"/>
    <col min="11264" max="11264" width="9.140625" style="139"/>
    <col min="11265" max="11265" width="50.85546875" style="139" customWidth="1"/>
    <col min="11266" max="11267" width="6.7109375" style="139" customWidth="1"/>
    <col min="11268" max="11268" width="12.85546875" style="139" customWidth="1"/>
    <col min="11269" max="11269" width="6" style="139" customWidth="1"/>
    <col min="11270" max="11270" width="14.140625" style="139" customWidth="1"/>
    <col min="11271" max="11271" width="0" style="139" hidden="1" customWidth="1"/>
    <col min="11272" max="11273" width="9.140625" style="139" customWidth="1"/>
    <col min="11274" max="11512" width="9.140625" style="139"/>
    <col min="11513" max="11513" width="50.85546875" style="139" customWidth="1"/>
    <col min="11514" max="11515" width="6.7109375" style="139" customWidth="1"/>
    <col min="11516" max="11516" width="12.85546875" style="139" customWidth="1"/>
    <col min="11517" max="11517" width="6" style="139" customWidth="1"/>
    <col min="11518" max="11519" width="14.140625" style="139" customWidth="1"/>
    <col min="11520" max="11520" width="9.140625" style="139"/>
    <col min="11521" max="11521" width="50.85546875" style="139" customWidth="1"/>
    <col min="11522" max="11523" width="6.7109375" style="139" customWidth="1"/>
    <col min="11524" max="11524" width="12.85546875" style="139" customWidth="1"/>
    <col min="11525" max="11525" width="6" style="139" customWidth="1"/>
    <col min="11526" max="11526" width="14.140625" style="139" customWidth="1"/>
    <col min="11527" max="11527" width="0" style="139" hidden="1" customWidth="1"/>
    <col min="11528" max="11529" width="9.140625" style="139" customWidth="1"/>
    <col min="11530" max="11768" width="9.140625" style="139"/>
    <col min="11769" max="11769" width="50.85546875" style="139" customWidth="1"/>
    <col min="11770" max="11771" width="6.7109375" style="139" customWidth="1"/>
    <col min="11772" max="11772" width="12.85546875" style="139" customWidth="1"/>
    <col min="11773" max="11773" width="6" style="139" customWidth="1"/>
    <col min="11774" max="11775" width="14.140625" style="139" customWidth="1"/>
    <col min="11776" max="11776" width="9.140625" style="139"/>
    <col min="11777" max="11777" width="50.85546875" style="139" customWidth="1"/>
    <col min="11778" max="11779" width="6.7109375" style="139" customWidth="1"/>
    <col min="11780" max="11780" width="12.85546875" style="139" customWidth="1"/>
    <col min="11781" max="11781" width="6" style="139" customWidth="1"/>
    <col min="11782" max="11782" width="14.140625" style="139" customWidth="1"/>
    <col min="11783" max="11783" width="0" style="139" hidden="1" customWidth="1"/>
    <col min="11784" max="11785" width="9.140625" style="139" customWidth="1"/>
    <col min="11786" max="12024" width="9.140625" style="139"/>
    <col min="12025" max="12025" width="50.85546875" style="139" customWidth="1"/>
    <col min="12026" max="12027" width="6.7109375" style="139" customWidth="1"/>
    <col min="12028" max="12028" width="12.85546875" style="139" customWidth="1"/>
    <col min="12029" max="12029" width="6" style="139" customWidth="1"/>
    <col min="12030" max="12031" width="14.140625" style="139" customWidth="1"/>
    <col min="12032" max="12032" width="9.140625" style="139"/>
    <col min="12033" max="12033" width="50.85546875" style="139" customWidth="1"/>
    <col min="12034" max="12035" width="6.7109375" style="139" customWidth="1"/>
    <col min="12036" max="12036" width="12.85546875" style="139" customWidth="1"/>
    <col min="12037" max="12037" width="6" style="139" customWidth="1"/>
    <col min="12038" max="12038" width="14.140625" style="139" customWidth="1"/>
    <col min="12039" max="12039" width="0" style="139" hidden="1" customWidth="1"/>
    <col min="12040" max="12041" width="9.140625" style="139" customWidth="1"/>
    <col min="12042" max="12280" width="9.140625" style="139"/>
    <col min="12281" max="12281" width="50.85546875" style="139" customWidth="1"/>
    <col min="12282" max="12283" width="6.7109375" style="139" customWidth="1"/>
    <col min="12284" max="12284" width="12.85546875" style="139" customWidth="1"/>
    <col min="12285" max="12285" width="6" style="139" customWidth="1"/>
    <col min="12286" max="12287" width="14.140625" style="139" customWidth="1"/>
    <col min="12288" max="12288" width="9.140625" style="139"/>
    <col min="12289" max="12289" width="50.85546875" style="139" customWidth="1"/>
    <col min="12290" max="12291" width="6.7109375" style="139" customWidth="1"/>
    <col min="12292" max="12292" width="12.85546875" style="139" customWidth="1"/>
    <col min="12293" max="12293" width="6" style="139" customWidth="1"/>
    <col min="12294" max="12294" width="14.140625" style="139" customWidth="1"/>
    <col min="12295" max="12295" width="0" style="139" hidden="1" customWidth="1"/>
    <col min="12296" max="12297" width="9.140625" style="139" customWidth="1"/>
    <col min="12298" max="12536" width="9.140625" style="139"/>
    <col min="12537" max="12537" width="50.85546875" style="139" customWidth="1"/>
    <col min="12538" max="12539" width="6.7109375" style="139" customWidth="1"/>
    <col min="12540" max="12540" width="12.85546875" style="139" customWidth="1"/>
    <col min="12541" max="12541" width="6" style="139" customWidth="1"/>
    <col min="12542" max="12543" width="14.140625" style="139" customWidth="1"/>
    <col min="12544" max="12544" width="9.140625" style="139"/>
    <col min="12545" max="12545" width="50.85546875" style="139" customWidth="1"/>
    <col min="12546" max="12547" width="6.7109375" style="139" customWidth="1"/>
    <col min="12548" max="12548" width="12.85546875" style="139" customWidth="1"/>
    <col min="12549" max="12549" width="6" style="139" customWidth="1"/>
    <col min="12550" max="12550" width="14.140625" style="139" customWidth="1"/>
    <col min="12551" max="12551" width="0" style="139" hidden="1" customWidth="1"/>
    <col min="12552" max="12553" width="9.140625" style="139" customWidth="1"/>
    <col min="12554" max="12792" width="9.140625" style="139"/>
    <col min="12793" max="12793" width="50.85546875" style="139" customWidth="1"/>
    <col min="12794" max="12795" width="6.7109375" style="139" customWidth="1"/>
    <col min="12796" max="12796" width="12.85546875" style="139" customWidth="1"/>
    <col min="12797" max="12797" width="6" style="139" customWidth="1"/>
    <col min="12798" max="12799" width="14.140625" style="139" customWidth="1"/>
    <col min="12800" max="12800" width="9.140625" style="139"/>
    <col min="12801" max="12801" width="50.85546875" style="139" customWidth="1"/>
    <col min="12802" max="12803" width="6.7109375" style="139" customWidth="1"/>
    <col min="12804" max="12804" width="12.85546875" style="139" customWidth="1"/>
    <col min="12805" max="12805" width="6" style="139" customWidth="1"/>
    <col min="12806" max="12806" width="14.140625" style="139" customWidth="1"/>
    <col min="12807" max="12807" width="0" style="139" hidden="1" customWidth="1"/>
    <col min="12808" max="12809" width="9.140625" style="139" customWidth="1"/>
    <col min="12810" max="13048" width="9.140625" style="139"/>
    <col min="13049" max="13049" width="50.85546875" style="139" customWidth="1"/>
    <col min="13050" max="13051" width="6.7109375" style="139" customWidth="1"/>
    <col min="13052" max="13052" width="12.85546875" style="139" customWidth="1"/>
    <col min="13053" max="13053" width="6" style="139" customWidth="1"/>
    <col min="13054" max="13055" width="14.140625" style="139" customWidth="1"/>
    <col min="13056" max="13056" width="9.140625" style="139"/>
    <col min="13057" max="13057" width="50.85546875" style="139" customWidth="1"/>
    <col min="13058" max="13059" width="6.7109375" style="139" customWidth="1"/>
    <col min="13060" max="13060" width="12.85546875" style="139" customWidth="1"/>
    <col min="13061" max="13061" width="6" style="139" customWidth="1"/>
    <col min="13062" max="13062" width="14.140625" style="139" customWidth="1"/>
    <col min="13063" max="13063" width="0" style="139" hidden="1" customWidth="1"/>
    <col min="13064" max="13065" width="9.140625" style="139" customWidth="1"/>
    <col min="13066" max="13304" width="9.140625" style="139"/>
    <col min="13305" max="13305" width="50.85546875" style="139" customWidth="1"/>
    <col min="13306" max="13307" width="6.7109375" style="139" customWidth="1"/>
    <col min="13308" max="13308" width="12.85546875" style="139" customWidth="1"/>
    <col min="13309" max="13309" width="6" style="139" customWidth="1"/>
    <col min="13310" max="13311" width="14.140625" style="139" customWidth="1"/>
    <col min="13312" max="13312" width="9.140625" style="139"/>
    <col min="13313" max="13313" width="50.85546875" style="139" customWidth="1"/>
    <col min="13314" max="13315" width="6.7109375" style="139" customWidth="1"/>
    <col min="13316" max="13316" width="12.85546875" style="139" customWidth="1"/>
    <col min="13317" max="13317" width="6" style="139" customWidth="1"/>
    <col min="13318" max="13318" width="14.140625" style="139" customWidth="1"/>
    <col min="13319" max="13319" width="0" style="139" hidden="1" customWidth="1"/>
    <col min="13320" max="13321" width="9.140625" style="139" customWidth="1"/>
    <col min="13322" max="13560" width="9.140625" style="139"/>
    <col min="13561" max="13561" width="50.85546875" style="139" customWidth="1"/>
    <col min="13562" max="13563" width="6.7109375" style="139" customWidth="1"/>
    <col min="13564" max="13564" width="12.85546875" style="139" customWidth="1"/>
    <col min="13565" max="13565" width="6" style="139" customWidth="1"/>
    <col min="13566" max="13567" width="14.140625" style="139" customWidth="1"/>
    <col min="13568" max="13568" width="9.140625" style="139"/>
    <col min="13569" max="13569" width="50.85546875" style="139" customWidth="1"/>
    <col min="13570" max="13571" width="6.7109375" style="139" customWidth="1"/>
    <col min="13572" max="13572" width="12.85546875" style="139" customWidth="1"/>
    <col min="13573" max="13573" width="6" style="139" customWidth="1"/>
    <col min="13574" max="13574" width="14.140625" style="139" customWidth="1"/>
    <col min="13575" max="13575" width="0" style="139" hidden="1" customWidth="1"/>
    <col min="13576" max="13577" width="9.140625" style="139" customWidth="1"/>
    <col min="13578" max="13816" width="9.140625" style="139"/>
    <col min="13817" max="13817" width="50.85546875" style="139" customWidth="1"/>
    <col min="13818" max="13819" width="6.7109375" style="139" customWidth="1"/>
    <col min="13820" max="13820" width="12.85546875" style="139" customWidth="1"/>
    <col min="13821" max="13821" width="6" style="139" customWidth="1"/>
    <col min="13822" max="13823" width="14.140625" style="139" customWidth="1"/>
    <col min="13824" max="13824" width="9.140625" style="139"/>
    <col min="13825" max="13825" width="50.85546875" style="139" customWidth="1"/>
    <col min="13826" max="13827" width="6.7109375" style="139" customWidth="1"/>
    <col min="13828" max="13828" width="12.85546875" style="139" customWidth="1"/>
    <col min="13829" max="13829" width="6" style="139" customWidth="1"/>
    <col min="13830" max="13830" width="14.140625" style="139" customWidth="1"/>
    <col min="13831" max="13831" width="0" style="139" hidden="1" customWidth="1"/>
    <col min="13832" max="13833" width="9.140625" style="139" customWidth="1"/>
    <col min="13834" max="14072" width="9.140625" style="139"/>
    <col min="14073" max="14073" width="50.85546875" style="139" customWidth="1"/>
    <col min="14074" max="14075" width="6.7109375" style="139" customWidth="1"/>
    <col min="14076" max="14076" width="12.85546875" style="139" customWidth="1"/>
    <col min="14077" max="14077" width="6" style="139" customWidth="1"/>
    <col min="14078" max="14079" width="14.140625" style="139" customWidth="1"/>
    <col min="14080" max="14080" width="9.140625" style="139"/>
    <col min="14081" max="14081" width="50.85546875" style="139" customWidth="1"/>
    <col min="14082" max="14083" width="6.7109375" style="139" customWidth="1"/>
    <col min="14084" max="14084" width="12.85546875" style="139" customWidth="1"/>
    <col min="14085" max="14085" width="6" style="139" customWidth="1"/>
    <col min="14086" max="14086" width="14.140625" style="139" customWidth="1"/>
    <col min="14087" max="14087" width="0" style="139" hidden="1" customWidth="1"/>
    <col min="14088" max="14089" width="9.140625" style="139" customWidth="1"/>
    <col min="14090" max="14328" width="9.140625" style="139"/>
    <col min="14329" max="14329" width="50.85546875" style="139" customWidth="1"/>
    <col min="14330" max="14331" width="6.7109375" style="139" customWidth="1"/>
    <col min="14332" max="14332" width="12.85546875" style="139" customWidth="1"/>
    <col min="14333" max="14333" width="6" style="139" customWidth="1"/>
    <col min="14334" max="14335" width="14.140625" style="139" customWidth="1"/>
    <col min="14336" max="14336" width="9.140625" style="139"/>
    <col min="14337" max="14337" width="50.85546875" style="139" customWidth="1"/>
    <col min="14338" max="14339" width="6.7109375" style="139" customWidth="1"/>
    <col min="14340" max="14340" width="12.85546875" style="139" customWidth="1"/>
    <col min="14341" max="14341" width="6" style="139" customWidth="1"/>
    <col min="14342" max="14342" width="14.140625" style="139" customWidth="1"/>
    <col min="14343" max="14343" width="0" style="139" hidden="1" customWidth="1"/>
    <col min="14344" max="14345" width="9.140625" style="139" customWidth="1"/>
    <col min="14346" max="14584" width="9.140625" style="139"/>
    <col min="14585" max="14585" width="50.85546875" style="139" customWidth="1"/>
    <col min="14586" max="14587" width="6.7109375" style="139" customWidth="1"/>
    <col min="14588" max="14588" width="12.85546875" style="139" customWidth="1"/>
    <col min="14589" max="14589" width="6" style="139" customWidth="1"/>
    <col min="14590" max="14591" width="14.140625" style="139" customWidth="1"/>
    <col min="14592" max="14592" width="9.140625" style="139"/>
    <col min="14593" max="14593" width="50.85546875" style="139" customWidth="1"/>
    <col min="14594" max="14595" width="6.7109375" style="139" customWidth="1"/>
    <col min="14596" max="14596" width="12.85546875" style="139" customWidth="1"/>
    <col min="14597" max="14597" width="6" style="139" customWidth="1"/>
    <col min="14598" max="14598" width="14.140625" style="139" customWidth="1"/>
    <col min="14599" max="14599" width="0" style="139" hidden="1" customWidth="1"/>
    <col min="14600" max="14601" width="9.140625" style="139" customWidth="1"/>
    <col min="14602" max="14840" width="9.140625" style="139"/>
    <col min="14841" max="14841" width="50.85546875" style="139" customWidth="1"/>
    <col min="14842" max="14843" width="6.7109375" style="139" customWidth="1"/>
    <col min="14844" max="14844" width="12.85546875" style="139" customWidth="1"/>
    <col min="14845" max="14845" width="6" style="139" customWidth="1"/>
    <col min="14846" max="14847" width="14.140625" style="139" customWidth="1"/>
    <col min="14848" max="14848" width="9.140625" style="139"/>
    <col min="14849" max="14849" width="50.85546875" style="139" customWidth="1"/>
    <col min="14850" max="14851" width="6.7109375" style="139" customWidth="1"/>
    <col min="14852" max="14852" width="12.85546875" style="139" customWidth="1"/>
    <col min="14853" max="14853" width="6" style="139" customWidth="1"/>
    <col min="14854" max="14854" width="14.140625" style="139" customWidth="1"/>
    <col min="14855" max="14855" width="0" style="139" hidden="1" customWidth="1"/>
    <col min="14856" max="14857" width="9.140625" style="139" customWidth="1"/>
    <col min="14858" max="15096" width="9.140625" style="139"/>
    <col min="15097" max="15097" width="50.85546875" style="139" customWidth="1"/>
    <col min="15098" max="15099" width="6.7109375" style="139" customWidth="1"/>
    <col min="15100" max="15100" width="12.85546875" style="139" customWidth="1"/>
    <col min="15101" max="15101" width="6" style="139" customWidth="1"/>
    <col min="15102" max="15103" width="14.140625" style="139" customWidth="1"/>
    <col min="15104" max="15104" width="9.140625" style="139"/>
    <col min="15105" max="15105" width="50.85546875" style="139" customWidth="1"/>
    <col min="15106" max="15107" width="6.7109375" style="139" customWidth="1"/>
    <col min="15108" max="15108" width="12.85546875" style="139" customWidth="1"/>
    <col min="15109" max="15109" width="6" style="139" customWidth="1"/>
    <col min="15110" max="15110" width="14.140625" style="139" customWidth="1"/>
    <col min="15111" max="15111" width="0" style="139" hidden="1" customWidth="1"/>
    <col min="15112" max="15113" width="9.140625" style="139" customWidth="1"/>
    <col min="15114" max="15352" width="9.140625" style="139"/>
    <col min="15353" max="15353" width="50.85546875" style="139" customWidth="1"/>
    <col min="15354" max="15355" width="6.7109375" style="139" customWidth="1"/>
    <col min="15356" max="15356" width="12.85546875" style="139" customWidth="1"/>
    <col min="15357" max="15357" width="6" style="139" customWidth="1"/>
    <col min="15358" max="15359" width="14.140625" style="139" customWidth="1"/>
    <col min="15360" max="15360" width="9.140625" style="139"/>
    <col min="15361" max="15361" width="50.85546875" style="139" customWidth="1"/>
    <col min="15362" max="15363" width="6.7109375" style="139" customWidth="1"/>
    <col min="15364" max="15364" width="12.85546875" style="139" customWidth="1"/>
    <col min="15365" max="15365" width="6" style="139" customWidth="1"/>
    <col min="15366" max="15366" width="14.140625" style="139" customWidth="1"/>
    <col min="15367" max="15367" width="0" style="139" hidden="1" customWidth="1"/>
    <col min="15368" max="15369" width="9.140625" style="139" customWidth="1"/>
    <col min="15370" max="15608" width="9.140625" style="139"/>
    <col min="15609" max="15609" width="50.85546875" style="139" customWidth="1"/>
    <col min="15610" max="15611" width="6.7109375" style="139" customWidth="1"/>
    <col min="15612" max="15612" width="12.85546875" style="139" customWidth="1"/>
    <col min="15613" max="15613" width="6" style="139" customWidth="1"/>
    <col min="15614" max="15615" width="14.140625" style="139" customWidth="1"/>
    <col min="15616" max="15616" width="9.140625" style="139"/>
    <col min="15617" max="15617" width="50.85546875" style="139" customWidth="1"/>
    <col min="15618" max="15619" width="6.7109375" style="139" customWidth="1"/>
    <col min="15620" max="15620" width="12.85546875" style="139" customWidth="1"/>
    <col min="15621" max="15621" width="6" style="139" customWidth="1"/>
    <col min="15622" max="15622" width="14.140625" style="139" customWidth="1"/>
    <col min="15623" max="15623" width="0" style="139" hidden="1" customWidth="1"/>
    <col min="15624" max="15625" width="9.140625" style="139" customWidth="1"/>
    <col min="15626" max="15864" width="9.140625" style="139"/>
    <col min="15865" max="15865" width="50.85546875" style="139" customWidth="1"/>
    <col min="15866" max="15867" width="6.7109375" style="139" customWidth="1"/>
    <col min="15868" max="15868" width="12.85546875" style="139" customWidth="1"/>
    <col min="15869" max="15869" width="6" style="139" customWidth="1"/>
    <col min="15870" max="15871" width="14.140625" style="139" customWidth="1"/>
    <col min="15872" max="15872" width="9.140625" style="139"/>
    <col min="15873" max="15873" width="50.85546875" style="139" customWidth="1"/>
    <col min="15874" max="15875" width="6.7109375" style="139" customWidth="1"/>
    <col min="15876" max="15876" width="12.85546875" style="139" customWidth="1"/>
    <col min="15877" max="15877" width="6" style="139" customWidth="1"/>
    <col min="15878" max="15878" width="14.140625" style="139" customWidth="1"/>
    <col min="15879" max="15879" width="0" style="139" hidden="1" customWidth="1"/>
    <col min="15880" max="15881" width="9.140625" style="139" customWidth="1"/>
    <col min="15882" max="16120" width="9.140625" style="139"/>
    <col min="16121" max="16121" width="50.85546875" style="139" customWidth="1"/>
    <col min="16122" max="16123" width="6.7109375" style="139" customWidth="1"/>
    <col min="16124" max="16124" width="12.85546875" style="139" customWidth="1"/>
    <col min="16125" max="16125" width="6" style="139" customWidth="1"/>
    <col min="16126" max="16127" width="14.140625" style="139" customWidth="1"/>
    <col min="16128" max="16128" width="9.140625" style="139"/>
    <col min="16129" max="16129" width="50.85546875" style="139" customWidth="1"/>
    <col min="16130" max="16131" width="6.7109375" style="139" customWidth="1"/>
    <col min="16132" max="16132" width="12.85546875" style="139" customWidth="1"/>
    <col min="16133" max="16133" width="6" style="139" customWidth="1"/>
    <col min="16134" max="16134" width="14.140625" style="139" customWidth="1"/>
    <col min="16135" max="16135" width="0" style="139" hidden="1" customWidth="1"/>
    <col min="16136" max="16137" width="9.140625" style="139" customWidth="1"/>
    <col min="16138" max="16376" width="9.140625" style="139"/>
    <col min="16377" max="16377" width="50.85546875" style="139" customWidth="1"/>
    <col min="16378" max="16379" width="6.7109375" style="139" customWidth="1"/>
    <col min="16380" max="16380" width="12.85546875" style="139" customWidth="1"/>
    <col min="16381" max="16381" width="6" style="139" customWidth="1"/>
    <col min="16382" max="16383" width="14.140625" style="139" customWidth="1"/>
    <col min="16384" max="16384" width="9.140625" style="139"/>
  </cols>
  <sheetData>
    <row r="1" spans="1:256" x14ac:dyDescent="0.2">
      <c r="A1" s="461" t="s">
        <v>361</v>
      </c>
      <c r="B1" s="461"/>
      <c r="C1" s="461"/>
      <c r="D1" s="461"/>
      <c r="E1" s="461"/>
      <c r="F1" s="461"/>
      <c r="G1" s="139"/>
    </row>
    <row r="2" spans="1:256" x14ac:dyDescent="0.2">
      <c r="A2" s="461" t="s">
        <v>362</v>
      </c>
      <c r="B2" s="461"/>
      <c r="C2" s="461"/>
      <c r="D2" s="461"/>
      <c r="E2" s="461"/>
      <c r="F2" s="461"/>
      <c r="G2" s="139"/>
    </row>
    <row r="3" spans="1:256" x14ac:dyDescent="0.2">
      <c r="A3" s="461" t="s">
        <v>363</v>
      </c>
      <c r="B3" s="461"/>
      <c r="C3" s="461"/>
      <c r="D3" s="461"/>
      <c r="E3" s="461"/>
      <c r="F3" s="461"/>
      <c r="G3" s="139"/>
    </row>
    <row r="4" spans="1:256" x14ac:dyDescent="0.2">
      <c r="A4" s="140"/>
      <c r="B4" s="140"/>
      <c r="C4" s="140"/>
      <c r="D4" s="140"/>
      <c r="E4" s="140"/>
      <c r="F4" s="141"/>
      <c r="G4" s="141"/>
    </row>
    <row r="5" spans="1:256" ht="48" customHeight="1" x14ac:dyDescent="0.3">
      <c r="A5" s="462" t="s">
        <v>364</v>
      </c>
      <c r="B5" s="462"/>
      <c r="C5" s="462"/>
      <c r="D5" s="462"/>
      <c r="E5" s="462"/>
      <c r="F5" s="462"/>
      <c r="G5" s="139"/>
    </row>
    <row r="6" spans="1:256" ht="18.75" x14ac:dyDescent="0.3">
      <c r="A6" s="142"/>
      <c r="B6" s="142"/>
      <c r="C6" s="142"/>
      <c r="D6" s="142"/>
      <c r="E6" s="142"/>
      <c r="F6" s="143" t="s">
        <v>4</v>
      </c>
      <c r="G6" s="143" t="s">
        <v>4</v>
      </c>
    </row>
    <row r="7" spans="1:256" x14ac:dyDescent="0.2">
      <c r="A7" s="463" t="s">
        <v>6</v>
      </c>
      <c r="B7" s="464" t="s">
        <v>365</v>
      </c>
      <c r="C7" s="464" t="s">
        <v>366</v>
      </c>
      <c r="D7" s="464" t="s">
        <v>367</v>
      </c>
      <c r="E7" s="464" t="s">
        <v>368</v>
      </c>
      <c r="F7" s="460" t="s">
        <v>369</v>
      </c>
      <c r="G7" s="460" t="s">
        <v>370</v>
      </c>
    </row>
    <row r="8" spans="1:256" x14ac:dyDescent="0.2">
      <c r="A8" s="463"/>
      <c r="B8" s="464"/>
      <c r="C8" s="464"/>
      <c r="D8" s="464"/>
      <c r="E8" s="464"/>
      <c r="F8" s="460"/>
      <c r="G8" s="460"/>
    </row>
    <row r="9" spans="1:256" x14ac:dyDescent="0.2">
      <c r="A9" s="144">
        <v>1</v>
      </c>
      <c r="B9" s="145" t="s">
        <v>371</v>
      </c>
      <c r="C9" s="145" t="s">
        <v>372</v>
      </c>
      <c r="D9" s="145" t="s">
        <v>373</v>
      </c>
      <c r="E9" s="145" t="s">
        <v>374</v>
      </c>
      <c r="F9" s="146">
        <v>6</v>
      </c>
      <c r="G9" s="146">
        <v>6</v>
      </c>
    </row>
    <row r="10" spans="1:256" ht="15.75" x14ac:dyDescent="0.25">
      <c r="A10" s="147" t="s">
        <v>375</v>
      </c>
      <c r="B10" s="148" t="s">
        <v>376</v>
      </c>
      <c r="C10" s="148"/>
      <c r="D10" s="148"/>
      <c r="E10" s="148"/>
      <c r="F10" s="149">
        <f>SUM(F11+F15+F20+F36+F40+F30+F33)</f>
        <v>118593.36</v>
      </c>
      <c r="G10" s="149" t="e">
        <f>SUM(G11+G15+G20+G36+G40+G30)</f>
        <v>#REF!</v>
      </c>
    </row>
    <row r="11" spans="1:256" ht="28.5" x14ac:dyDescent="0.2">
      <c r="A11" s="150" t="s">
        <v>377</v>
      </c>
      <c r="B11" s="151" t="s">
        <v>376</v>
      </c>
      <c r="C11" s="151" t="s">
        <v>378</v>
      </c>
      <c r="D11" s="151"/>
      <c r="E11" s="151"/>
      <c r="F11" s="152">
        <f>SUM(F14)</f>
        <v>2015</v>
      </c>
      <c r="G11" s="152">
        <f>SUM(G14)</f>
        <v>1946.78</v>
      </c>
    </row>
    <row r="12" spans="1:256" ht="16.5" customHeight="1" x14ac:dyDescent="0.25">
      <c r="A12" s="153" t="s">
        <v>379</v>
      </c>
      <c r="B12" s="154" t="s">
        <v>376</v>
      </c>
      <c r="C12" s="154" t="s">
        <v>378</v>
      </c>
      <c r="D12" s="154" t="s">
        <v>380</v>
      </c>
      <c r="E12" s="154"/>
      <c r="F12" s="155">
        <f>SUM(F14)</f>
        <v>2015</v>
      </c>
      <c r="G12" s="155">
        <f>SUM(G14)</f>
        <v>1946.78</v>
      </c>
    </row>
    <row r="13" spans="1:256" ht="25.5" x14ac:dyDescent="0.2">
      <c r="A13" s="156" t="s">
        <v>381</v>
      </c>
      <c r="B13" s="157" t="s">
        <v>376</v>
      </c>
      <c r="C13" s="157" t="s">
        <v>378</v>
      </c>
      <c r="D13" s="157" t="s">
        <v>380</v>
      </c>
      <c r="E13" s="157"/>
      <c r="F13" s="158">
        <f>SUM(F14)</f>
        <v>2015</v>
      </c>
      <c r="G13" s="158">
        <f>SUM(G14)</f>
        <v>1946.78</v>
      </c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  <c r="FI13" s="159"/>
      <c r="FJ13" s="159"/>
      <c r="FK13" s="159"/>
      <c r="FL13" s="159"/>
      <c r="FM13" s="159"/>
      <c r="FN13" s="159"/>
      <c r="FO13" s="159"/>
      <c r="FP13" s="159"/>
      <c r="FQ13" s="159"/>
      <c r="FR13" s="159"/>
      <c r="FS13" s="159"/>
      <c r="FT13" s="159"/>
      <c r="FU13" s="159"/>
      <c r="FV13" s="159"/>
      <c r="FW13" s="159"/>
      <c r="FX13" s="159"/>
      <c r="FY13" s="159"/>
      <c r="FZ13" s="159"/>
      <c r="GA13" s="159"/>
      <c r="GB13" s="159"/>
      <c r="GC13" s="159"/>
      <c r="GD13" s="159"/>
      <c r="GE13" s="159"/>
      <c r="GF13" s="159"/>
      <c r="GG13" s="159"/>
      <c r="GH13" s="159"/>
      <c r="GI13" s="159"/>
      <c r="GJ13" s="159"/>
      <c r="GK13" s="159"/>
      <c r="GL13" s="159"/>
      <c r="GM13" s="159"/>
      <c r="GN13" s="159"/>
      <c r="GO13" s="159"/>
      <c r="GP13" s="159"/>
      <c r="GQ13" s="159"/>
      <c r="GR13" s="159"/>
      <c r="GS13" s="159"/>
      <c r="GT13" s="159"/>
      <c r="GU13" s="159"/>
      <c r="GV13" s="159"/>
      <c r="GW13" s="159"/>
      <c r="GX13" s="159"/>
      <c r="GY13" s="159"/>
      <c r="GZ13" s="159"/>
      <c r="HA13" s="159"/>
      <c r="HB13" s="159"/>
      <c r="HC13" s="159"/>
      <c r="HD13" s="159"/>
      <c r="HE13" s="159"/>
      <c r="HF13" s="159"/>
      <c r="HG13" s="159"/>
      <c r="HH13" s="159"/>
      <c r="HI13" s="159"/>
      <c r="HJ13" s="159"/>
      <c r="HK13" s="159"/>
      <c r="HL13" s="159"/>
      <c r="HM13" s="159"/>
      <c r="HN13" s="159"/>
      <c r="HO13" s="159"/>
      <c r="HP13" s="159"/>
      <c r="HQ13" s="159"/>
      <c r="HR13" s="159"/>
      <c r="HS13" s="159"/>
      <c r="HT13" s="159"/>
      <c r="HU13" s="159"/>
      <c r="HV13" s="159"/>
      <c r="HW13" s="159"/>
      <c r="HX13" s="159"/>
      <c r="HY13" s="159"/>
      <c r="HZ13" s="159"/>
      <c r="IA13" s="159"/>
      <c r="IB13" s="159"/>
      <c r="IC13" s="159"/>
      <c r="ID13" s="159"/>
      <c r="IE13" s="159"/>
      <c r="IF13" s="159"/>
      <c r="IG13" s="159"/>
      <c r="IH13" s="159"/>
      <c r="II13" s="159"/>
      <c r="IJ13" s="159"/>
      <c r="IK13" s="159"/>
      <c r="IL13" s="159"/>
      <c r="IM13" s="159"/>
      <c r="IN13" s="159"/>
      <c r="IO13" s="159"/>
      <c r="IP13" s="159"/>
      <c r="IQ13" s="159"/>
      <c r="IR13" s="159"/>
      <c r="IS13" s="159"/>
      <c r="IT13" s="159"/>
      <c r="IU13" s="159"/>
      <c r="IV13" s="159"/>
    </row>
    <row r="14" spans="1:256" ht="51.75" customHeight="1" x14ac:dyDescent="0.2">
      <c r="A14" s="160" t="s">
        <v>382</v>
      </c>
      <c r="B14" s="161" t="s">
        <v>376</v>
      </c>
      <c r="C14" s="161" t="s">
        <v>378</v>
      </c>
      <c r="D14" s="161" t="s">
        <v>380</v>
      </c>
      <c r="E14" s="161" t="s">
        <v>383</v>
      </c>
      <c r="F14" s="162">
        <v>2015</v>
      </c>
      <c r="G14" s="162">
        <v>1946.78</v>
      </c>
    </row>
    <row r="15" spans="1:256" ht="28.5" x14ac:dyDescent="0.2">
      <c r="A15" s="150" t="s">
        <v>384</v>
      </c>
      <c r="B15" s="151" t="s">
        <v>376</v>
      </c>
      <c r="C15" s="151" t="s">
        <v>385</v>
      </c>
      <c r="D15" s="151"/>
      <c r="E15" s="151"/>
      <c r="F15" s="152">
        <f>SUM(F16)</f>
        <v>5331.22</v>
      </c>
      <c r="G15" s="152">
        <f>SUM(G16)</f>
        <v>5196.29</v>
      </c>
    </row>
    <row r="16" spans="1:256" ht="18" customHeight="1" x14ac:dyDescent="0.25">
      <c r="A16" s="153" t="s">
        <v>379</v>
      </c>
      <c r="B16" s="154" t="s">
        <v>376</v>
      </c>
      <c r="C16" s="154" t="s">
        <v>385</v>
      </c>
      <c r="D16" s="154" t="s">
        <v>386</v>
      </c>
      <c r="E16" s="154"/>
      <c r="F16" s="155">
        <f>SUM(F17)</f>
        <v>5331.22</v>
      </c>
      <c r="G16" s="155">
        <f>SUM(G17)</f>
        <v>5196.29</v>
      </c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3"/>
      <c r="ES16" s="163"/>
      <c r="ET16" s="163"/>
      <c r="EU16" s="163"/>
      <c r="EV16" s="163"/>
      <c r="EW16" s="163"/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3"/>
      <c r="FI16" s="163"/>
      <c r="FJ16" s="163"/>
      <c r="FK16" s="163"/>
      <c r="FL16" s="163"/>
      <c r="FM16" s="163"/>
      <c r="FN16" s="163"/>
      <c r="FO16" s="163"/>
      <c r="FP16" s="163"/>
      <c r="FQ16" s="163"/>
      <c r="FR16" s="163"/>
      <c r="FS16" s="163"/>
      <c r="FT16" s="163"/>
      <c r="FU16" s="163"/>
      <c r="FV16" s="163"/>
      <c r="FW16" s="163"/>
      <c r="FX16" s="163"/>
      <c r="FY16" s="163"/>
      <c r="FZ16" s="163"/>
      <c r="GA16" s="163"/>
      <c r="GB16" s="163"/>
      <c r="GC16" s="163"/>
      <c r="GD16" s="163"/>
      <c r="GE16" s="163"/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3"/>
      <c r="GQ16" s="163"/>
      <c r="GR16" s="163"/>
      <c r="GS16" s="163"/>
      <c r="GT16" s="163"/>
      <c r="GU16" s="163"/>
      <c r="GV16" s="163"/>
      <c r="GW16" s="163"/>
      <c r="GX16" s="163"/>
      <c r="GY16" s="163"/>
      <c r="GZ16" s="163"/>
      <c r="HA16" s="163"/>
      <c r="HB16" s="163"/>
      <c r="HC16" s="163"/>
      <c r="HD16" s="163"/>
      <c r="HE16" s="163"/>
      <c r="HF16" s="163"/>
      <c r="HG16" s="163"/>
      <c r="HH16" s="163"/>
      <c r="HI16" s="163"/>
      <c r="HJ16" s="163"/>
      <c r="HK16" s="163"/>
      <c r="HL16" s="163"/>
      <c r="HM16" s="163"/>
      <c r="HN16" s="163"/>
      <c r="HO16" s="163"/>
      <c r="HP16" s="163"/>
      <c r="HQ16" s="163"/>
      <c r="HR16" s="163"/>
      <c r="HS16" s="163"/>
      <c r="HT16" s="163"/>
      <c r="HU16" s="163"/>
      <c r="HV16" s="163"/>
      <c r="HW16" s="163"/>
      <c r="HX16" s="163"/>
      <c r="HY16" s="163"/>
      <c r="HZ16" s="163"/>
      <c r="IA16" s="163"/>
      <c r="IB16" s="163"/>
      <c r="IC16" s="163"/>
      <c r="ID16" s="163"/>
      <c r="IE16" s="163"/>
      <c r="IF16" s="163"/>
      <c r="IG16" s="163"/>
      <c r="IH16" s="163"/>
      <c r="II16" s="163"/>
      <c r="IJ16" s="163"/>
      <c r="IK16" s="163"/>
      <c r="IL16" s="163"/>
      <c r="IM16" s="163"/>
      <c r="IN16" s="163"/>
      <c r="IO16" s="163"/>
      <c r="IP16" s="163"/>
      <c r="IQ16" s="163"/>
      <c r="IR16" s="163"/>
      <c r="IS16" s="163"/>
      <c r="IT16" s="163"/>
      <c r="IU16" s="163"/>
      <c r="IV16" s="163"/>
    </row>
    <row r="17" spans="1:256" x14ac:dyDescent="0.2">
      <c r="A17" s="160" t="s">
        <v>387</v>
      </c>
      <c r="B17" s="161" t="s">
        <v>376</v>
      </c>
      <c r="C17" s="161" t="s">
        <v>385</v>
      </c>
      <c r="D17" s="161" t="s">
        <v>386</v>
      </c>
      <c r="E17" s="161"/>
      <c r="F17" s="162">
        <f>SUM(F18+F19)</f>
        <v>5331.22</v>
      </c>
      <c r="G17" s="162">
        <f>SUM(G18+G19)</f>
        <v>5196.29</v>
      </c>
    </row>
    <row r="18" spans="1:256" ht="58.15" customHeight="1" x14ac:dyDescent="0.2">
      <c r="A18" s="156" t="s">
        <v>382</v>
      </c>
      <c r="B18" s="157" t="s">
        <v>376</v>
      </c>
      <c r="C18" s="157" t="s">
        <v>385</v>
      </c>
      <c r="D18" s="157" t="s">
        <v>386</v>
      </c>
      <c r="E18" s="157" t="s">
        <v>383</v>
      </c>
      <c r="F18" s="158">
        <v>4620.1000000000004</v>
      </c>
      <c r="G18" s="158">
        <v>4490.96</v>
      </c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M18" s="159"/>
      <c r="DN18" s="159"/>
      <c r="DO18" s="159"/>
      <c r="DP18" s="159"/>
      <c r="DQ18" s="159"/>
      <c r="DR18" s="159"/>
      <c r="DS18" s="159"/>
      <c r="DT18" s="159"/>
      <c r="DU18" s="159"/>
      <c r="DV18" s="159"/>
      <c r="DW18" s="159"/>
      <c r="DX18" s="159"/>
      <c r="DY18" s="159"/>
      <c r="DZ18" s="159"/>
      <c r="EA18" s="159"/>
      <c r="EB18" s="159"/>
      <c r="EC18" s="159"/>
      <c r="ED18" s="159"/>
      <c r="EE18" s="159"/>
      <c r="EF18" s="159"/>
      <c r="EG18" s="159"/>
      <c r="EH18" s="159"/>
      <c r="EI18" s="159"/>
      <c r="EJ18" s="159"/>
      <c r="EK18" s="159"/>
      <c r="EL18" s="159"/>
      <c r="EM18" s="159"/>
      <c r="EN18" s="159"/>
      <c r="EO18" s="159"/>
      <c r="EP18" s="159"/>
      <c r="EQ18" s="159"/>
      <c r="ER18" s="159"/>
      <c r="ES18" s="159"/>
      <c r="ET18" s="159"/>
      <c r="EU18" s="159"/>
      <c r="EV18" s="159"/>
      <c r="EW18" s="159"/>
      <c r="EX18" s="159"/>
      <c r="EY18" s="159"/>
      <c r="EZ18" s="159"/>
      <c r="FA18" s="159"/>
      <c r="FB18" s="159"/>
      <c r="FC18" s="159"/>
      <c r="FD18" s="159"/>
      <c r="FE18" s="159"/>
      <c r="FF18" s="159"/>
      <c r="FG18" s="159"/>
      <c r="FH18" s="159"/>
      <c r="FI18" s="159"/>
      <c r="FJ18" s="159"/>
      <c r="FK18" s="159"/>
      <c r="FL18" s="159"/>
      <c r="FM18" s="159"/>
      <c r="FN18" s="159"/>
      <c r="FO18" s="159"/>
      <c r="FP18" s="159"/>
      <c r="FQ18" s="159"/>
      <c r="FR18" s="159"/>
      <c r="FS18" s="159"/>
      <c r="FT18" s="159"/>
      <c r="FU18" s="159"/>
      <c r="FV18" s="159"/>
      <c r="FW18" s="159"/>
      <c r="FX18" s="159"/>
      <c r="FY18" s="159"/>
      <c r="FZ18" s="159"/>
      <c r="GA18" s="159"/>
      <c r="GB18" s="159"/>
      <c r="GC18" s="159"/>
      <c r="GD18" s="159"/>
      <c r="GE18" s="159"/>
      <c r="GF18" s="159"/>
      <c r="GG18" s="159"/>
      <c r="GH18" s="159"/>
      <c r="GI18" s="159"/>
      <c r="GJ18" s="159"/>
      <c r="GK18" s="159"/>
      <c r="GL18" s="159"/>
      <c r="GM18" s="159"/>
      <c r="GN18" s="159"/>
      <c r="GO18" s="159"/>
      <c r="GP18" s="159"/>
      <c r="GQ18" s="159"/>
      <c r="GR18" s="159"/>
      <c r="GS18" s="159"/>
      <c r="GT18" s="159"/>
      <c r="GU18" s="159"/>
      <c r="GV18" s="159"/>
      <c r="GW18" s="159"/>
      <c r="GX18" s="159"/>
      <c r="GY18" s="159"/>
      <c r="GZ18" s="159"/>
      <c r="HA18" s="159"/>
      <c r="HB18" s="159"/>
      <c r="HC18" s="159"/>
      <c r="HD18" s="159"/>
      <c r="HE18" s="159"/>
      <c r="HF18" s="159"/>
      <c r="HG18" s="159"/>
      <c r="HH18" s="159"/>
      <c r="HI18" s="159"/>
      <c r="HJ18" s="159"/>
      <c r="HK18" s="159"/>
      <c r="HL18" s="159"/>
      <c r="HM18" s="159"/>
      <c r="HN18" s="159"/>
      <c r="HO18" s="159"/>
      <c r="HP18" s="159"/>
      <c r="HQ18" s="159"/>
      <c r="HR18" s="159"/>
      <c r="HS18" s="159"/>
      <c r="HT18" s="159"/>
      <c r="HU18" s="159"/>
      <c r="HV18" s="159"/>
      <c r="HW18" s="159"/>
      <c r="HX18" s="159"/>
      <c r="HY18" s="159"/>
      <c r="HZ18" s="159"/>
      <c r="IA18" s="159"/>
      <c r="IB18" s="159"/>
      <c r="IC18" s="159"/>
      <c r="ID18" s="159"/>
      <c r="IE18" s="159"/>
      <c r="IF18" s="159"/>
      <c r="IG18" s="159"/>
      <c r="IH18" s="159"/>
      <c r="II18" s="159"/>
      <c r="IJ18" s="159"/>
      <c r="IK18" s="159"/>
      <c r="IL18" s="159"/>
      <c r="IM18" s="159"/>
      <c r="IN18" s="159"/>
      <c r="IO18" s="159"/>
      <c r="IP18" s="159"/>
      <c r="IQ18" s="159"/>
      <c r="IR18" s="159"/>
      <c r="IS18" s="159"/>
      <c r="IT18" s="159"/>
      <c r="IU18" s="159"/>
      <c r="IV18" s="159"/>
    </row>
    <row r="19" spans="1:256" ht="25.5" x14ac:dyDescent="0.2">
      <c r="A19" s="156" t="s">
        <v>388</v>
      </c>
      <c r="B19" s="157" t="s">
        <v>376</v>
      </c>
      <c r="C19" s="157" t="s">
        <v>385</v>
      </c>
      <c r="D19" s="157" t="s">
        <v>386</v>
      </c>
      <c r="E19" s="157" t="s">
        <v>389</v>
      </c>
      <c r="F19" s="158">
        <v>711.12</v>
      </c>
      <c r="G19" s="158">
        <v>705.33</v>
      </c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59"/>
      <c r="DO19" s="159"/>
      <c r="DP19" s="159"/>
      <c r="DQ19" s="159"/>
      <c r="DR19" s="159"/>
      <c r="DS19" s="159"/>
      <c r="DT19" s="159"/>
      <c r="DU19" s="159"/>
      <c r="DV19" s="159"/>
      <c r="DW19" s="159"/>
      <c r="DX19" s="159"/>
      <c r="DY19" s="159"/>
      <c r="DZ19" s="159"/>
      <c r="EA19" s="159"/>
      <c r="EB19" s="159"/>
      <c r="EC19" s="159"/>
      <c r="ED19" s="159"/>
      <c r="EE19" s="159"/>
      <c r="EF19" s="159"/>
      <c r="EG19" s="159"/>
      <c r="EH19" s="159"/>
      <c r="EI19" s="159"/>
      <c r="EJ19" s="159"/>
      <c r="EK19" s="159"/>
      <c r="EL19" s="159"/>
      <c r="EM19" s="159"/>
      <c r="EN19" s="159"/>
      <c r="EO19" s="159"/>
      <c r="EP19" s="159"/>
      <c r="EQ19" s="159"/>
      <c r="ER19" s="159"/>
      <c r="ES19" s="159"/>
      <c r="ET19" s="159"/>
      <c r="EU19" s="159"/>
      <c r="EV19" s="159"/>
      <c r="EW19" s="159"/>
      <c r="EX19" s="159"/>
      <c r="EY19" s="159"/>
      <c r="EZ19" s="159"/>
      <c r="FA19" s="159"/>
      <c r="FB19" s="159"/>
      <c r="FC19" s="159"/>
      <c r="FD19" s="159"/>
      <c r="FE19" s="159"/>
      <c r="FF19" s="159"/>
      <c r="FG19" s="159"/>
      <c r="FH19" s="159"/>
      <c r="FI19" s="159"/>
      <c r="FJ19" s="159"/>
      <c r="FK19" s="159"/>
      <c r="FL19" s="159"/>
      <c r="FM19" s="159"/>
      <c r="FN19" s="159"/>
      <c r="FO19" s="159"/>
      <c r="FP19" s="159"/>
      <c r="FQ19" s="159"/>
      <c r="FR19" s="159"/>
      <c r="FS19" s="159"/>
      <c r="FT19" s="159"/>
      <c r="FU19" s="159"/>
      <c r="FV19" s="159"/>
      <c r="FW19" s="159"/>
      <c r="FX19" s="159"/>
      <c r="FY19" s="159"/>
      <c r="FZ19" s="159"/>
      <c r="GA19" s="159"/>
      <c r="GB19" s="159"/>
      <c r="GC19" s="159"/>
      <c r="GD19" s="159"/>
      <c r="GE19" s="159"/>
      <c r="GF19" s="159"/>
      <c r="GG19" s="159"/>
      <c r="GH19" s="159"/>
      <c r="GI19" s="159"/>
      <c r="GJ19" s="159"/>
      <c r="GK19" s="159"/>
      <c r="GL19" s="159"/>
      <c r="GM19" s="159"/>
      <c r="GN19" s="159"/>
      <c r="GO19" s="159"/>
      <c r="GP19" s="159"/>
      <c r="GQ19" s="159"/>
      <c r="GR19" s="159"/>
      <c r="GS19" s="159"/>
      <c r="GT19" s="159"/>
      <c r="GU19" s="159"/>
      <c r="GV19" s="159"/>
      <c r="GW19" s="159"/>
      <c r="GX19" s="159"/>
      <c r="GY19" s="159"/>
      <c r="GZ19" s="159"/>
      <c r="HA19" s="159"/>
      <c r="HB19" s="159"/>
      <c r="HC19" s="159"/>
      <c r="HD19" s="159"/>
      <c r="HE19" s="159"/>
      <c r="HF19" s="159"/>
      <c r="HG19" s="159"/>
      <c r="HH19" s="159"/>
      <c r="HI19" s="159"/>
      <c r="HJ19" s="159"/>
      <c r="HK19" s="159"/>
      <c r="HL19" s="159"/>
      <c r="HM19" s="159"/>
      <c r="HN19" s="159"/>
      <c r="HO19" s="159"/>
      <c r="HP19" s="159"/>
      <c r="HQ19" s="159"/>
      <c r="HR19" s="159"/>
      <c r="HS19" s="159"/>
      <c r="HT19" s="159"/>
      <c r="HU19" s="159"/>
      <c r="HV19" s="159"/>
      <c r="HW19" s="159"/>
      <c r="HX19" s="159"/>
      <c r="HY19" s="159"/>
      <c r="HZ19" s="159"/>
      <c r="IA19" s="159"/>
      <c r="IB19" s="159"/>
      <c r="IC19" s="159"/>
      <c r="ID19" s="159"/>
      <c r="IE19" s="159"/>
      <c r="IF19" s="159"/>
      <c r="IG19" s="159"/>
      <c r="IH19" s="159"/>
      <c r="II19" s="159"/>
      <c r="IJ19" s="159"/>
      <c r="IK19" s="159"/>
      <c r="IL19" s="159"/>
      <c r="IM19" s="159"/>
      <c r="IN19" s="159"/>
      <c r="IO19" s="159"/>
      <c r="IP19" s="159"/>
      <c r="IQ19" s="159"/>
      <c r="IR19" s="159"/>
      <c r="IS19" s="159"/>
      <c r="IT19" s="159"/>
      <c r="IU19" s="159"/>
      <c r="IV19" s="159"/>
    </row>
    <row r="20" spans="1:256" ht="14.25" x14ac:dyDescent="0.2">
      <c r="A20" s="150" t="s">
        <v>390</v>
      </c>
      <c r="B20" s="164" t="s">
        <v>376</v>
      </c>
      <c r="C20" s="164" t="s">
        <v>391</v>
      </c>
      <c r="D20" s="164"/>
      <c r="E20" s="164"/>
      <c r="F20" s="165">
        <f>SUM(F23+F21)</f>
        <v>79008.78</v>
      </c>
      <c r="G20" s="165" t="e">
        <f>SUM(G23+G21)</f>
        <v>#REF!</v>
      </c>
    </row>
    <row r="21" spans="1:256" ht="29.25" customHeight="1" x14ac:dyDescent="0.25">
      <c r="A21" s="153" t="s">
        <v>392</v>
      </c>
      <c r="B21" s="166" t="s">
        <v>376</v>
      </c>
      <c r="C21" s="167" t="s">
        <v>391</v>
      </c>
      <c r="D21" s="154" t="s">
        <v>393</v>
      </c>
      <c r="E21" s="167"/>
      <c r="F21" s="155">
        <f>SUM(F22)</f>
        <v>2515.46</v>
      </c>
      <c r="G21" s="155">
        <f>SUM(G22)</f>
        <v>2396.37</v>
      </c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3"/>
      <c r="DO21" s="163"/>
      <c r="DP21" s="163"/>
      <c r="DQ21" s="163"/>
      <c r="DR21" s="163"/>
      <c r="DS21" s="163"/>
      <c r="DT21" s="163"/>
      <c r="DU21" s="163"/>
      <c r="DV21" s="163"/>
      <c r="DW21" s="163"/>
      <c r="DX21" s="163"/>
      <c r="DY21" s="163"/>
      <c r="DZ21" s="163"/>
      <c r="EA21" s="163"/>
      <c r="EB21" s="163"/>
      <c r="EC21" s="163"/>
      <c r="ED21" s="163"/>
      <c r="EE21" s="163"/>
      <c r="EF21" s="163"/>
      <c r="EG21" s="163"/>
      <c r="EH21" s="163"/>
      <c r="EI21" s="163"/>
      <c r="EJ21" s="163"/>
      <c r="EK21" s="163"/>
      <c r="EL21" s="163"/>
      <c r="EM21" s="163"/>
      <c r="EN21" s="163"/>
      <c r="EO21" s="163"/>
      <c r="EP21" s="163"/>
      <c r="EQ21" s="163"/>
      <c r="ER21" s="163"/>
      <c r="ES21" s="163"/>
      <c r="ET21" s="163"/>
      <c r="EU21" s="163"/>
      <c r="EV21" s="163"/>
      <c r="EW21" s="163"/>
      <c r="EX21" s="163"/>
      <c r="EY21" s="163"/>
      <c r="EZ21" s="163"/>
      <c r="FA21" s="163"/>
      <c r="FB21" s="163"/>
      <c r="FC21" s="163"/>
      <c r="FD21" s="163"/>
      <c r="FE21" s="163"/>
      <c r="FF21" s="163"/>
      <c r="FG21" s="163"/>
      <c r="FH21" s="163"/>
      <c r="FI21" s="163"/>
      <c r="FJ21" s="163"/>
      <c r="FK21" s="163"/>
      <c r="FL21" s="163"/>
      <c r="FM21" s="163"/>
      <c r="FN21" s="163"/>
      <c r="FO21" s="163"/>
      <c r="FP21" s="163"/>
      <c r="FQ21" s="163"/>
      <c r="FR21" s="163"/>
      <c r="FS21" s="163"/>
      <c r="FT21" s="163"/>
      <c r="FU21" s="163"/>
      <c r="FV21" s="163"/>
      <c r="FW21" s="163"/>
      <c r="FX21" s="163"/>
      <c r="FY21" s="163"/>
      <c r="FZ21" s="163"/>
      <c r="GA21" s="163"/>
      <c r="GB21" s="163"/>
      <c r="GC21" s="163"/>
      <c r="GD21" s="163"/>
      <c r="GE21" s="163"/>
      <c r="GF21" s="163"/>
      <c r="GG21" s="163"/>
      <c r="GH21" s="163"/>
      <c r="GI21" s="163"/>
      <c r="GJ21" s="163"/>
      <c r="GK21" s="163"/>
      <c r="GL21" s="163"/>
      <c r="GM21" s="163"/>
      <c r="GN21" s="163"/>
      <c r="GO21" s="163"/>
      <c r="GP21" s="163"/>
      <c r="GQ21" s="163"/>
      <c r="GR21" s="163"/>
      <c r="GS21" s="163"/>
      <c r="GT21" s="163"/>
      <c r="GU21" s="163"/>
      <c r="GV21" s="163"/>
      <c r="GW21" s="163"/>
      <c r="GX21" s="163"/>
      <c r="GY21" s="163"/>
      <c r="GZ21" s="163"/>
      <c r="HA21" s="163"/>
      <c r="HB21" s="163"/>
      <c r="HC21" s="163"/>
      <c r="HD21" s="163"/>
      <c r="HE21" s="163"/>
      <c r="HF21" s="163"/>
      <c r="HG21" s="163"/>
      <c r="HH21" s="163"/>
      <c r="HI21" s="163"/>
      <c r="HJ21" s="163"/>
      <c r="HK21" s="163"/>
      <c r="HL21" s="163"/>
      <c r="HM21" s="163"/>
      <c r="HN21" s="163"/>
      <c r="HO21" s="163"/>
      <c r="HP21" s="163"/>
      <c r="HQ21" s="163"/>
      <c r="HR21" s="163"/>
      <c r="HS21" s="163"/>
      <c r="HT21" s="163"/>
      <c r="HU21" s="163"/>
      <c r="HV21" s="163"/>
      <c r="HW21" s="163"/>
      <c r="HX21" s="163"/>
      <c r="HY21" s="163"/>
      <c r="HZ21" s="163"/>
      <c r="IA21" s="163"/>
      <c r="IB21" s="163"/>
      <c r="IC21" s="163"/>
      <c r="ID21" s="163"/>
      <c r="IE21" s="163"/>
      <c r="IF21" s="163"/>
      <c r="IG21" s="163"/>
      <c r="IH21" s="163"/>
      <c r="II21" s="163"/>
      <c r="IJ21" s="163"/>
      <c r="IK21" s="163"/>
      <c r="IL21" s="163"/>
      <c r="IM21" s="163"/>
      <c r="IN21" s="163"/>
      <c r="IO21" s="163"/>
      <c r="IP21" s="163"/>
      <c r="IQ21" s="163"/>
      <c r="IR21" s="163"/>
      <c r="IS21" s="163"/>
      <c r="IT21" s="163"/>
      <c r="IU21" s="163"/>
      <c r="IV21" s="163"/>
    </row>
    <row r="22" spans="1:256" ht="51.75" customHeight="1" x14ac:dyDescent="0.2">
      <c r="A22" s="156" t="s">
        <v>382</v>
      </c>
      <c r="B22" s="157" t="s">
        <v>376</v>
      </c>
      <c r="C22" s="157" t="s">
        <v>391</v>
      </c>
      <c r="D22" s="157" t="s">
        <v>393</v>
      </c>
      <c r="E22" s="157" t="s">
        <v>383</v>
      </c>
      <c r="F22" s="158">
        <v>2515.46</v>
      </c>
      <c r="G22" s="158">
        <v>2396.37</v>
      </c>
    </row>
    <row r="23" spans="1:256" ht="18" customHeight="1" x14ac:dyDescent="0.25">
      <c r="A23" s="153" t="s">
        <v>379</v>
      </c>
      <c r="B23" s="154" t="s">
        <v>376</v>
      </c>
      <c r="C23" s="154" t="s">
        <v>391</v>
      </c>
      <c r="D23" s="154"/>
      <c r="E23" s="154"/>
      <c r="F23" s="155">
        <f>SUM(F26+F24)</f>
        <v>76493.319999999992</v>
      </c>
      <c r="G23" s="155" t="e">
        <f>SUM(G26+G24)</f>
        <v>#REF!</v>
      </c>
    </row>
    <row r="24" spans="1:256" x14ac:dyDescent="0.2">
      <c r="A24" s="156" t="s">
        <v>394</v>
      </c>
      <c r="B24" s="157" t="s">
        <v>376</v>
      </c>
      <c r="C24" s="157" t="s">
        <v>391</v>
      </c>
      <c r="D24" s="157" t="s">
        <v>395</v>
      </c>
      <c r="E24" s="157"/>
      <c r="F24" s="158">
        <f>SUM(F25)</f>
        <v>8994.8700000000008</v>
      </c>
      <c r="G24" s="158">
        <f>SUM(G25)</f>
        <v>7069.99</v>
      </c>
    </row>
    <row r="25" spans="1:256" ht="53.25" customHeight="1" x14ac:dyDescent="0.2">
      <c r="A25" s="160" t="s">
        <v>382</v>
      </c>
      <c r="B25" s="161" t="s">
        <v>376</v>
      </c>
      <c r="C25" s="161" t="s">
        <v>391</v>
      </c>
      <c r="D25" s="161" t="s">
        <v>395</v>
      </c>
      <c r="E25" s="161" t="s">
        <v>383</v>
      </c>
      <c r="F25" s="162">
        <v>8994.8700000000008</v>
      </c>
      <c r="G25" s="162">
        <v>7069.99</v>
      </c>
    </row>
    <row r="26" spans="1:256" x14ac:dyDescent="0.2">
      <c r="A26" s="156" t="s">
        <v>387</v>
      </c>
      <c r="B26" s="157" t="s">
        <v>376</v>
      </c>
      <c r="C26" s="157" t="s">
        <v>391</v>
      </c>
      <c r="D26" s="157" t="s">
        <v>386</v>
      </c>
      <c r="E26" s="157"/>
      <c r="F26" s="158">
        <f>SUM(F27+F28+F29)</f>
        <v>67498.45</v>
      </c>
      <c r="G26" s="158" t="e">
        <f>SUM(G27+G28+G29+#REF!)</f>
        <v>#REF!</v>
      </c>
    </row>
    <row r="27" spans="1:256" ht="51.75" customHeight="1" x14ac:dyDescent="0.2">
      <c r="A27" s="160" t="s">
        <v>382</v>
      </c>
      <c r="B27" s="161" t="s">
        <v>376</v>
      </c>
      <c r="C27" s="161" t="s">
        <v>391</v>
      </c>
      <c r="D27" s="161" t="s">
        <v>386</v>
      </c>
      <c r="E27" s="161" t="s">
        <v>383</v>
      </c>
      <c r="F27" s="162">
        <v>60976.38</v>
      </c>
      <c r="G27" s="162">
        <v>55989.58</v>
      </c>
    </row>
    <row r="28" spans="1:256" ht="25.5" x14ac:dyDescent="0.2">
      <c r="A28" s="160" t="s">
        <v>396</v>
      </c>
      <c r="B28" s="161" t="s">
        <v>376</v>
      </c>
      <c r="C28" s="161" t="s">
        <v>391</v>
      </c>
      <c r="D28" s="161" t="s">
        <v>386</v>
      </c>
      <c r="E28" s="161" t="s">
        <v>389</v>
      </c>
      <c r="F28" s="162">
        <v>6462.07</v>
      </c>
      <c r="G28" s="162">
        <v>8182.96</v>
      </c>
    </row>
    <row r="29" spans="1:256" x14ac:dyDescent="0.2">
      <c r="A29" s="160" t="s">
        <v>399</v>
      </c>
      <c r="B29" s="169" t="s">
        <v>376</v>
      </c>
      <c r="C29" s="170" t="s">
        <v>391</v>
      </c>
      <c r="D29" s="161" t="s">
        <v>386</v>
      </c>
      <c r="E29" s="170" t="s">
        <v>400</v>
      </c>
      <c r="F29" s="158">
        <v>60</v>
      </c>
      <c r="G29" s="158">
        <v>60</v>
      </c>
    </row>
    <row r="30" spans="1:256" ht="15" x14ac:dyDescent="0.25">
      <c r="A30" s="150" t="s">
        <v>401</v>
      </c>
      <c r="B30" s="148" t="s">
        <v>376</v>
      </c>
      <c r="C30" s="171" t="s">
        <v>402</v>
      </c>
      <c r="D30" s="171"/>
      <c r="E30" s="171"/>
      <c r="F30" s="149">
        <f>SUM(F31)</f>
        <v>32.700000000000003</v>
      </c>
      <c r="G30" s="149">
        <f>SUM(G31)</f>
        <v>16</v>
      </c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2"/>
      <c r="DE30" s="172"/>
      <c r="DF30" s="172"/>
      <c r="DG30" s="172"/>
      <c r="DH30" s="172"/>
      <c r="DI30" s="172"/>
      <c r="DJ30" s="172"/>
      <c r="DK30" s="172"/>
      <c r="DL30" s="172"/>
      <c r="DM30" s="172"/>
      <c r="DN30" s="172"/>
      <c r="DO30" s="172"/>
      <c r="DP30" s="172"/>
      <c r="DQ30" s="172"/>
      <c r="DR30" s="172"/>
      <c r="DS30" s="172"/>
      <c r="DT30" s="172"/>
      <c r="DU30" s="172"/>
      <c r="DV30" s="172"/>
      <c r="DW30" s="172"/>
      <c r="DX30" s="172"/>
      <c r="DY30" s="172"/>
      <c r="DZ30" s="172"/>
      <c r="EA30" s="172"/>
      <c r="EB30" s="172"/>
      <c r="EC30" s="172"/>
      <c r="ED30" s="172"/>
      <c r="EE30" s="172"/>
      <c r="EF30" s="172"/>
      <c r="EG30" s="172"/>
      <c r="EH30" s="172"/>
      <c r="EI30" s="172"/>
      <c r="EJ30" s="172"/>
      <c r="EK30" s="172"/>
      <c r="EL30" s="172"/>
      <c r="EM30" s="172"/>
      <c r="EN30" s="172"/>
      <c r="EO30" s="172"/>
      <c r="EP30" s="172"/>
      <c r="EQ30" s="172"/>
      <c r="ER30" s="172"/>
      <c r="ES30" s="172"/>
      <c r="ET30" s="172"/>
      <c r="EU30" s="172"/>
      <c r="EV30" s="172"/>
      <c r="EW30" s="172"/>
      <c r="EX30" s="172"/>
      <c r="EY30" s="172"/>
      <c r="EZ30" s="172"/>
      <c r="FA30" s="172"/>
      <c r="FB30" s="172"/>
      <c r="FC30" s="172"/>
      <c r="FD30" s="172"/>
      <c r="FE30" s="172"/>
      <c r="FF30" s="172"/>
      <c r="FG30" s="172"/>
      <c r="FH30" s="172"/>
      <c r="FI30" s="172"/>
      <c r="FJ30" s="172"/>
      <c r="FK30" s="172"/>
      <c r="FL30" s="172"/>
      <c r="FM30" s="172"/>
      <c r="FN30" s="172"/>
      <c r="FO30" s="172"/>
      <c r="FP30" s="172"/>
      <c r="FQ30" s="172"/>
      <c r="FR30" s="172"/>
      <c r="FS30" s="172"/>
      <c r="FT30" s="172"/>
      <c r="FU30" s="172"/>
      <c r="FV30" s="172"/>
      <c r="FW30" s="172"/>
      <c r="FX30" s="172"/>
      <c r="FY30" s="172"/>
      <c r="FZ30" s="172"/>
      <c r="GA30" s="172"/>
      <c r="GB30" s="172"/>
      <c r="GC30" s="172"/>
      <c r="GD30" s="172"/>
      <c r="GE30" s="172"/>
      <c r="GF30" s="172"/>
      <c r="GG30" s="172"/>
      <c r="GH30" s="172"/>
      <c r="GI30" s="172"/>
      <c r="GJ30" s="172"/>
      <c r="GK30" s="172"/>
      <c r="GL30" s="172"/>
      <c r="GM30" s="172"/>
      <c r="GN30" s="172"/>
      <c r="GO30" s="172"/>
      <c r="GP30" s="172"/>
      <c r="GQ30" s="172"/>
      <c r="GR30" s="172"/>
      <c r="GS30" s="172"/>
      <c r="GT30" s="172"/>
      <c r="GU30" s="172"/>
      <c r="GV30" s="172"/>
      <c r="GW30" s="172"/>
      <c r="GX30" s="172"/>
      <c r="GY30" s="172"/>
      <c r="GZ30" s="172"/>
      <c r="HA30" s="172"/>
      <c r="HB30" s="172"/>
      <c r="HC30" s="172"/>
      <c r="HD30" s="172"/>
      <c r="HE30" s="172"/>
      <c r="HF30" s="172"/>
      <c r="HG30" s="172"/>
      <c r="HH30" s="172"/>
      <c r="HI30" s="172"/>
      <c r="HJ30" s="172"/>
      <c r="HK30" s="172"/>
      <c r="HL30" s="172"/>
      <c r="HM30" s="172"/>
      <c r="HN30" s="172"/>
      <c r="HO30" s="172"/>
      <c r="HP30" s="172"/>
      <c r="HQ30" s="172"/>
      <c r="HR30" s="172"/>
      <c r="HS30" s="172"/>
      <c r="HT30" s="172"/>
      <c r="HU30" s="172"/>
      <c r="HV30" s="172"/>
      <c r="HW30" s="172"/>
      <c r="HX30" s="172"/>
      <c r="HY30" s="172"/>
      <c r="HZ30" s="172"/>
      <c r="IA30" s="172"/>
      <c r="IB30" s="172"/>
      <c r="IC30" s="172"/>
      <c r="ID30" s="172"/>
      <c r="IE30" s="172"/>
      <c r="IF30" s="172"/>
      <c r="IG30" s="172"/>
      <c r="IH30" s="172"/>
      <c r="II30" s="172"/>
      <c r="IJ30" s="172"/>
      <c r="IK30" s="172"/>
      <c r="IL30" s="172"/>
      <c r="IM30" s="172"/>
      <c r="IN30" s="172"/>
      <c r="IO30" s="172"/>
      <c r="IP30" s="172"/>
      <c r="IQ30" s="172"/>
      <c r="IR30" s="172"/>
      <c r="IS30" s="172"/>
      <c r="IT30" s="172"/>
      <c r="IU30" s="172"/>
      <c r="IV30" s="172"/>
    </row>
    <row r="31" spans="1:256" ht="54" x14ac:dyDescent="0.25">
      <c r="A31" s="153" t="s">
        <v>403</v>
      </c>
      <c r="B31" s="154" t="s">
        <v>376</v>
      </c>
      <c r="C31" s="154" t="s">
        <v>402</v>
      </c>
      <c r="D31" s="154" t="s">
        <v>404</v>
      </c>
      <c r="E31" s="154"/>
      <c r="F31" s="155">
        <f>SUM(F32)</f>
        <v>32.700000000000003</v>
      </c>
      <c r="G31" s="155">
        <f>SUM(G32)</f>
        <v>16</v>
      </c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  <c r="CW31" s="163"/>
      <c r="CX31" s="163"/>
      <c r="CY31" s="163"/>
      <c r="CZ31" s="163"/>
      <c r="DA31" s="163"/>
      <c r="DB31" s="163"/>
      <c r="DC31" s="163"/>
      <c r="DD31" s="163"/>
      <c r="DE31" s="163"/>
      <c r="DF31" s="163"/>
      <c r="DG31" s="163"/>
      <c r="DH31" s="163"/>
      <c r="DI31" s="163"/>
      <c r="DJ31" s="163"/>
      <c r="DK31" s="163"/>
      <c r="DL31" s="163"/>
      <c r="DM31" s="163"/>
      <c r="DN31" s="163"/>
      <c r="DO31" s="163"/>
      <c r="DP31" s="163"/>
      <c r="DQ31" s="163"/>
      <c r="DR31" s="163"/>
      <c r="DS31" s="163"/>
      <c r="DT31" s="163"/>
      <c r="DU31" s="163"/>
      <c r="DV31" s="163"/>
      <c r="DW31" s="163"/>
      <c r="DX31" s="163"/>
      <c r="DY31" s="163"/>
      <c r="DZ31" s="163"/>
      <c r="EA31" s="163"/>
      <c r="EB31" s="163"/>
      <c r="EC31" s="163"/>
      <c r="ED31" s="163"/>
      <c r="EE31" s="163"/>
      <c r="EF31" s="163"/>
      <c r="EG31" s="163"/>
      <c r="EH31" s="163"/>
      <c r="EI31" s="163"/>
      <c r="EJ31" s="163"/>
      <c r="EK31" s="163"/>
      <c r="EL31" s="163"/>
      <c r="EM31" s="163"/>
      <c r="EN31" s="163"/>
      <c r="EO31" s="163"/>
      <c r="EP31" s="163"/>
      <c r="EQ31" s="163"/>
      <c r="ER31" s="163"/>
      <c r="ES31" s="163"/>
      <c r="ET31" s="163"/>
      <c r="EU31" s="163"/>
      <c r="EV31" s="163"/>
      <c r="EW31" s="163"/>
      <c r="EX31" s="163"/>
      <c r="EY31" s="163"/>
      <c r="EZ31" s="163"/>
      <c r="FA31" s="163"/>
      <c r="FB31" s="163"/>
      <c r="FC31" s="163"/>
      <c r="FD31" s="163"/>
      <c r="FE31" s="163"/>
      <c r="FF31" s="163"/>
      <c r="FG31" s="163"/>
      <c r="FH31" s="163"/>
      <c r="FI31" s="163"/>
      <c r="FJ31" s="163"/>
      <c r="FK31" s="163"/>
      <c r="FL31" s="163"/>
      <c r="FM31" s="163"/>
      <c r="FN31" s="163"/>
      <c r="FO31" s="163"/>
      <c r="FP31" s="163"/>
      <c r="FQ31" s="163"/>
      <c r="FR31" s="163"/>
      <c r="FS31" s="163"/>
      <c r="FT31" s="163"/>
      <c r="FU31" s="163"/>
      <c r="FV31" s="163"/>
      <c r="FW31" s="163"/>
      <c r="FX31" s="163"/>
      <c r="FY31" s="163"/>
      <c r="FZ31" s="163"/>
      <c r="GA31" s="163"/>
      <c r="GB31" s="163"/>
      <c r="GC31" s="163"/>
      <c r="GD31" s="163"/>
      <c r="GE31" s="163"/>
      <c r="GF31" s="163"/>
      <c r="GG31" s="163"/>
      <c r="GH31" s="163"/>
      <c r="GI31" s="163"/>
      <c r="GJ31" s="163"/>
      <c r="GK31" s="163"/>
      <c r="GL31" s="163"/>
      <c r="GM31" s="163"/>
      <c r="GN31" s="163"/>
      <c r="GO31" s="163"/>
      <c r="GP31" s="163"/>
      <c r="GQ31" s="163"/>
      <c r="GR31" s="163"/>
      <c r="GS31" s="163"/>
      <c r="GT31" s="163"/>
      <c r="GU31" s="163"/>
      <c r="GV31" s="163"/>
      <c r="GW31" s="163"/>
      <c r="GX31" s="163"/>
      <c r="GY31" s="163"/>
      <c r="GZ31" s="163"/>
      <c r="HA31" s="163"/>
      <c r="HB31" s="163"/>
      <c r="HC31" s="163"/>
      <c r="HD31" s="163"/>
      <c r="HE31" s="163"/>
      <c r="HF31" s="163"/>
      <c r="HG31" s="163"/>
      <c r="HH31" s="163"/>
      <c r="HI31" s="163"/>
      <c r="HJ31" s="163"/>
      <c r="HK31" s="163"/>
      <c r="HL31" s="163"/>
      <c r="HM31" s="163"/>
      <c r="HN31" s="163"/>
      <c r="HO31" s="163"/>
      <c r="HP31" s="163"/>
      <c r="HQ31" s="163"/>
      <c r="HR31" s="163"/>
      <c r="HS31" s="163"/>
      <c r="HT31" s="163"/>
      <c r="HU31" s="163"/>
      <c r="HV31" s="163"/>
      <c r="HW31" s="163"/>
      <c r="HX31" s="163"/>
      <c r="HY31" s="163"/>
      <c r="HZ31" s="163"/>
      <c r="IA31" s="163"/>
      <c r="IB31" s="163"/>
      <c r="IC31" s="163"/>
      <c r="ID31" s="163"/>
      <c r="IE31" s="163"/>
      <c r="IF31" s="163"/>
      <c r="IG31" s="163"/>
      <c r="IH31" s="163"/>
      <c r="II31" s="163"/>
      <c r="IJ31" s="163"/>
      <c r="IK31" s="163"/>
      <c r="IL31" s="163"/>
      <c r="IM31" s="163"/>
      <c r="IN31" s="163"/>
      <c r="IO31" s="163"/>
      <c r="IP31" s="163"/>
      <c r="IQ31" s="163"/>
      <c r="IR31" s="163"/>
      <c r="IS31" s="163"/>
      <c r="IT31" s="163"/>
      <c r="IU31" s="163"/>
      <c r="IV31" s="163"/>
    </row>
    <row r="32" spans="1:256" ht="26.25" x14ac:dyDescent="0.25">
      <c r="A32" s="156" t="s">
        <v>405</v>
      </c>
      <c r="B32" s="157" t="s">
        <v>376</v>
      </c>
      <c r="C32" s="157" t="s">
        <v>402</v>
      </c>
      <c r="D32" s="157" t="s">
        <v>404</v>
      </c>
      <c r="E32" s="157" t="s">
        <v>389</v>
      </c>
      <c r="F32" s="158">
        <v>32.700000000000003</v>
      </c>
      <c r="G32" s="158">
        <v>16</v>
      </c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  <c r="CY32" s="163"/>
      <c r="CZ32" s="163"/>
      <c r="DA32" s="163"/>
      <c r="DB32" s="163"/>
      <c r="DC32" s="163"/>
      <c r="DD32" s="163"/>
      <c r="DE32" s="163"/>
      <c r="DF32" s="163"/>
      <c r="DG32" s="163"/>
      <c r="DH32" s="163"/>
      <c r="DI32" s="163"/>
      <c r="DJ32" s="163"/>
      <c r="DK32" s="163"/>
      <c r="DL32" s="163"/>
      <c r="DM32" s="163"/>
      <c r="DN32" s="163"/>
      <c r="DO32" s="163"/>
      <c r="DP32" s="163"/>
      <c r="DQ32" s="163"/>
      <c r="DR32" s="163"/>
      <c r="DS32" s="163"/>
      <c r="DT32" s="163"/>
      <c r="DU32" s="163"/>
      <c r="DV32" s="163"/>
      <c r="DW32" s="163"/>
      <c r="DX32" s="163"/>
      <c r="DY32" s="163"/>
      <c r="DZ32" s="163"/>
      <c r="EA32" s="163"/>
      <c r="EB32" s="163"/>
      <c r="EC32" s="163"/>
      <c r="ED32" s="163"/>
      <c r="EE32" s="163"/>
      <c r="EF32" s="163"/>
      <c r="EG32" s="163"/>
      <c r="EH32" s="163"/>
      <c r="EI32" s="163"/>
      <c r="EJ32" s="163"/>
      <c r="EK32" s="163"/>
      <c r="EL32" s="163"/>
      <c r="EM32" s="163"/>
      <c r="EN32" s="163"/>
      <c r="EO32" s="163"/>
      <c r="EP32" s="163"/>
      <c r="EQ32" s="163"/>
      <c r="ER32" s="163"/>
      <c r="ES32" s="163"/>
      <c r="ET32" s="163"/>
      <c r="EU32" s="163"/>
      <c r="EV32" s="163"/>
      <c r="EW32" s="163"/>
      <c r="EX32" s="163"/>
      <c r="EY32" s="163"/>
      <c r="EZ32" s="163"/>
      <c r="FA32" s="163"/>
      <c r="FB32" s="163"/>
      <c r="FC32" s="163"/>
      <c r="FD32" s="163"/>
      <c r="FE32" s="163"/>
      <c r="FF32" s="163"/>
      <c r="FG32" s="163"/>
      <c r="FH32" s="163"/>
      <c r="FI32" s="163"/>
      <c r="FJ32" s="163"/>
      <c r="FK32" s="163"/>
      <c r="FL32" s="163"/>
      <c r="FM32" s="163"/>
      <c r="FN32" s="163"/>
      <c r="FO32" s="163"/>
      <c r="FP32" s="163"/>
      <c r="FQ32" s="163"/>
      <c r="FR32" s="163"/>
      <c r="FS32" s="163"/>
      <c r="FT32" s="163"/>
      <c r="FU32" s="163"/>
      <c r="FV32" s="163"/>
      <c r="FW32" s="163"/>
      <c r="FX32" s="163"/>
      <c r="FY32" s="163"/>
      <c r="FZ32" s="163"/>
      <c r="GA32" s="163"/>
      <c r="GB32" s="163"/>
      <c r="GC32" s="163"/>
      <c r="GD32" s="163"/>
      <c r="GE32" s="163"/>
      <c r="GF32" s="163"/>
      <c r="GG32" s="163"/>
      <c r="GH32" s="163"/>
      <c r="GI32" s="163"/>
      <c r="GJ32" s="163"/>
      <c r="GK32" s="163"/>
      <c r="GL32" s="163"/>
      <c r="GM32" s="163"/>
      <c r="GN32" s="163"/>
      <c r="GO32" s="163"/>
      <c r="GP32" s="163"/>
      <c r="GQ32" s="163"/>
      <c r="GR32" s="163"/>
      <c r="GS32" s="163"/>
      <c r="GT32" s="163"/>
      <c r="GU32" s="163"/>
      <c r="GV32" s="163"/>
      <c r="GW32" s="163"/>
      <c r="GX32" s="163"/>
      <c r="GY32" s="163"/>
      <c r="GZ32" s="163"/>
      <c r="HA32" s="163"/>
      <c r="HB32" s="163"/>
      <c r="HC32" s="163"/>
      <c r="HD32" s="163"/>
      <c r="HE32" s="163"/>
      <c r="HF32" s="163"/>
      <c r="HG32" s="163"/>
      <c r="HH32" s="163"/>
      <c r="HI32" s="163"/>
      <c r="HJ32" s="163"/>
      <c r="HK32" s="163"/>
      <c r="HL32" s="163"/>
      <c r="HM32" s="163"/>
      <c r="HN32" s="163"/>
      <c r="HO32" s="163"/>
      <c r="HP32" s="163"/>
      <c r="HQ32" s="163"/>
      <c r="HR32" s="163"/>
      <c r="HS32" s="163"/>
      <c r="HT32" s="163"/>
      <c r="HU32" s="163"/>
      <c r="HV32" s="163"/>
      <c r="HW32" s="163"/>
      <c r="HX32" s="163"/>
      <c r="HY32" s="163"/>
      <c r="HZ32" s="163"/>
      <c r="IA32" s="163"/>
      <c r="IB32" s="163"/>
      <c r="IC32" s="163"/>
      <c r="ID32" s="163"/>
      <c r="IE32" s="163"/>
      <c r="IF32" s="163"/>
      <c r="IG32" s="163"/>
      <c r="IH32" s="163"/>
      <c r="II32" s="163"/>
      <c r="IJ32" s="163"/>
      <c r="IK32" s="163"/>
      <c r="IL32" s="163"/>
      <c r="IM32" s="163"/>
      <c r="IN32" s="163"/>
      <c r="IO32" s="163"/>
      <c r="IP32" s="163"/>
      <c r="IQ32" s="163"/>
      <c r="IR32" s="163"/>
      <c r="IS32" s="163"/>
      <c r="IT32" s="163"/>
      <c r="IU32" s="163"/>
      <c r="IV32" s="163"/>
    </row>
    <row r="33" spans="1:256" ht="28.5" x14ac:dyDescent="0.2">
      <c r="A33" s="150" t="s">
        <v>406</v>
      </c>
      <c r="B33" s="164" t="s">
        <v>376</v>
      </c>
      <c r="C33" s="164" t="s">
        <v>407</v>
      </c>
      <c r="D33" s="164"/>
      <c r="E33" s="164"/>
      <c r="F33" s="149">
        <f>SUM(F34)</f>
        <v>2500</v>
      </c>
      <c r="G33" s="149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73"/>
      <c r="DK33" s="173"/>
      <c r="DL33" s="173"/>
      <c r="DM33" s="173"/>
      <c r="DN33" s="173"/>
      <c r="DO33" s="173"/>
      <c r="DP33" s="173"/>
      <c r="DQ33" s="173"/>
      <c r="DR33" s="173"/>
      <c r="DS33" s="173"/>
      <c r="DT33" s="173"/>
      <c r="DU33" s="173"/>
      <c r="DV33" s="173"/>
      <c r="DW33" s="173"/>
      <c r="DX33" s="173"/>
      <c r="DY33" s="173"/>
      <c r="DZ33" s="173"/>
      <c r="EA33" s="173"/>
      <c r="EB33" s="173"/>
      <c r="EC33" s="173"/>
      <c r="ED33" s="173"/>
      <c r="EE33" s="173"/>
      <c r="EF33" s="173"/>
      <c r="EG33" s="173"/>
      <c r="EH33" s="173"/>
      <c r="EI33" s="173"/>
      <c r="EJ33" s="173"/>
      <c r="EK33" s="173"/>
      <c r="EL33" s="173"/>
      <c r="EM33" s="173"/>
      <c r="EN33" s="173"/>
      <c r="EO33" s="173"/>
      <c r="EP33" s="173"/>
      <c r="EQ33" s="173"/>
      <c r="ER33" s="173"/>
      <c r="ES33" s="173"/>
      <c r="ET33" s="173"/>
      <c r="EU33" s="173"/>
      <c r="EV33" s="173"/>
      <c r="EW33" s="173"/>
      <c r="EX33" s="173"/>
      <c r="EY33" s="173"/>
      <c r="EZ33" s="173"/>
      <c r="FA33" s="173"/>
      <c r="FB33" s="173"/>
      <c r="FC33" s="173"/>
      <c r="FD33" s="173"/>
      <c r="FE33" s="173"/>
      <c r="FF33" s="173"/>
      <c r="FG33" s="173"/>
      <c r="FH33" s="173"/>
      <c r="FI33" s="173"/>
      <c r="FJ33" s="173"/>
      <c r="FK33" s="173"/>
      <c r="FL33" s="173"/>
      <c r="FM33" s="173"/>
      <c r="FN33" s="173"/>
      <c r="FO33" s="173"/>
      <c r="FP33" s="173"/>
      <c r="FQ33" s="173"/>
      <c r="FR33" s="173"/>
      <c r="FS33" s="173"/>
      <c r="FT33" s="173"/>
      <c r="FU33" s="173"/>
      <c r="FV33" s="173"/>
      <c r="FW33" s="173"/>
      <c r="FX33" s="173"/>
      <c r="FY33" s="173"/>
      <c r="FZ33" s="173"/>
      <c r="GA33" s="173"/>
      <c r="GB33" s="173"/>
      <c r="GC33" s="173"/>
      <c r="GD33" s="173"/>
      <c r="GE33" s="173"/>
      <c r="GF33" s="173"/>
      <c r="GG33" s="173"/>
      <c r="GH33" s="173"/>
      <c r="GI33" s="173"/>
      <c r="GJ33" s="173"/>
      <c r="GK33" s="173"/>
      <c r="GL33" s="173"/>
      <c r="GM33" s="173"/>
      <c r="GN33" s="173"/>
      <c r="GO33" s="173"/>
      <c r="GP33" s="173"/>
      <c r="GQ33" s="173"/>
      <c r="GR33" s="173"/>
      <c r="GS33" s="173"/>
      <c r="GT33" s="173"/>
      <c r="GU33" s="173"/>
      <c r="GV33" s="173"/>
      <c r="GW33" s="173"/>
      <c r="GX33" s="173"/>
      <c r="GY33" s="173"/>
      <c r="GZ33" s="173"/>
      <c r="HA33" s="173"/>
      <c r="HB33" s="173"/>
      <c r="HC33" s="173"/>
      <c r="HD33" s="173"/>
      <c r="HE33" s="173"/>
      <c r="HF33" s="173"/>
      <c r="HG33" s="173"/>
      <c r="HH33" s="173"/>
      <c r="HI33" s="173"/>
      <c r="HJ33" s="173"/>
      <c r="HK33" s="173"/>
      <c r="HL33" s="173"/>
      <c r="HM33" s="173"/>
      <c r="HN33" s="173"/>
      <c r="HO33" s="173"/>
      <c r="HP33" s="173"/>
      <c r="HQ33" s="173"/>
      <c r="HR33" s="173"/>
      <c r="HS33" s="173"/>
      <c r="HT33" s="173"/>
      <c r="HU33" s="173"/>
      <c r="HV33" s="173"/>
      <c r="HW33" s="173"/>
      <c r="HX33" s="173"/>
      <c r="HY33" s="173"/>
      <c r="HZ33" s="173"/>
      <c r="IA33" s="173"/>
      <c r="IB33" s="173"/>
      <c r="IC33" s="173"/>
      <c r="ID33" s="173"/>
      <c r="IE33" s="173"/>
      <c r="IF33" s="173"/>
      <c r="IG33" s="173"/>
      <c r="IH33" s="173"/>
      <c r="II33" s="173"/>
      <c r="IJ33" s="173"/>
      <c r="IK33" s="173"/>
      <c r="IL33" s="173"/>
      <c r="IM33" s="173"/>
      <c r="IN33" s="173"/>
      <c r="IO33" s="173"/>
      <c r="IP33" s="173"/>
      <c r="IQ33" s="173"/>
      <c r="IR33" s="173"/>
      <c r="IS33" s="173"/>
      <c r="IT33" s="173"/>
      <c r="IU33" s="173"/>
      <c r="IV33" s="173"/>
    </row>
    <row r="34" spans="1:256" ht="13.5" x14ac:dyDescent="0.25">
      <c r="A34" s="153" t="s">
        <v>406</v>
      </c>
      <c r="B34" s="154" t="s">
        <v>376</v>
      </c>
      <c r="C34" s="154" t="s">
        <v>407</v>
      </c>
      <c r="D34" s="154" t="s">
        <v>408</v>
      </c>
      <c r="E34" s="154"/>
      <c r="F34" s="155">
        <f>SUM(F35)</f>
        <v>2500</v>
      </c>
      <c r="G34" s="155"/>
    </row>
    <row r="35" spans="1:256" ht="26.25" x14ac:dyDescent="0.25">
      <c r="A35" s="156" t="s">
        <v>405</v>
      </c>
      <c r="B35" s="157" t="s">
        <v>376</v>
      </c>
      <c r="C35" s="157" t="s">
        <v>407</v>
      </c>
      <c r="D35" s="157" t="s">
        <v>408</v>
      </c>
      <c r="E35" s="157" t="s">
        <v>389</v>
      </c>
      <c r="F35" s="158">
        <v>2500</v>
      </c>
      <c r="G35" s="158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  <c r="CW35" s="163"/>
      <c r="CX35" s="163"/>
      <c r="CY35" s="163"/>
      <c r="CZ35" s="163"/>
      <c r="DA35" s="163"/>
      <c r="DB35" s="163"/>
      <c r="DC35" s="163"/>
      <c r="DD35" s="163"/>
      <c r="DE35" s="163"/>
      <c r="DF35" s="163"/>
      <c r="DG35" s="163"/>
      <c r="DH35" s="163"/>
      <c r="DI35" s="163"/>
      <c r="DJ35" s="163"/>
      <c r="DK35" s="163"/>
      <c r="DL35" s="163"/>
      <c r="DM35" s="163"/>
      <c r="DN35" s="163"/>
      <c r="DO35" s="163"/>
      <c r="DP35" s="163"/>
      <c r="DQ35" s="163"/>
      <c r="DR35" s="163"/>
      <c r="DS35" s="163"/>
      <c r="DT35" s="163"/>
      <c r="DU35" s="163"/>
      <c r="DV35" s="163"/>
      <c r="DW35" s="163"/>
      <c r="DX35" s="163"/>
      <c r="DY35" s="163"/>
      <c r="DZ35" s="163"/>
      <c r="EA35" s="163"/>
      <c r="EB35" s="163"/>
      <c r="EC35" s="163"/>
      <c r="ED35" s="163"/>
      <c r="EE35" s="163"/>
      <c r="EF35" s="163"/>
      <c r="EG35" s="163"/>
      <c r="EH35" s="163"/>
      <c r="EI35" s="163"/>
      <c r="EJ35" s="163"/>
      <c r="EK35" s="163"/>
      <c r="EL35" s="163"/>
      <c r="EM35" s="163"/>
      <c r="EN35" s="163"/>
      <c r="EO35" s="163"/>
      <c r="EP35" s="163"/>
      <c r="EQ35" s="163"/>
      <c r="ER35" s="163"/>
      <c r="ES35" s="163"/>
      <c r="ET35" s="163"/>
      <c r="EU35" s="163"/>
      <c r="EV35" s="163"/>
      <c r="EW35" s="163"/>
      <c r="EX35" s="163"/>
      <c r="EY35" s="163"/>
      <c r="EZ35" s="163"/>
      <c r="FA35" s="163"/>
      <c r="FB35" s="163"/>
      <c r="FC35" s="163"/>
      <c r="FD35" s="163"/>
      <c r="FE35" s="163"/>
      <c r="FF35" s="163"/>
      <c r="FG35" s="163"/>
      <c r="FH35" s="163"/>
      <c r="FI35" s="163"/>
      <c r="FJ35" s="163"/>
      <c r="FK35" s="163"/>
      <c r="FL35" s="163"/>
      <c r="FM35" s="163"/>
      <c r="FN35" s="163"/>
      <c r="FO35" s="163"/>
      <c r="FP35" s="163"/>
      <c r="FQ35" s="163"/>
      <c r="FR35" s="163"/>
      <c r="FS35" s="163"/>
      <c r="FT35" s="163"/>
      <c r="FU35" s="163"/>
      <c r="FV35" s="163"/>
      <c r="FW35" s="163"/>
      <c r="FX35" s="163"/>
      <c r="FY35" s="163"/>
      <c r="FZ35" s="163"/>
      <c r="GA35" s="163"/>
      <c r="GB35" s="163"/>
      <c r="GC35" s="163"/>
      <c r="GD35" s="163"/>
      <c r="GE35" s="163"/>
      <c r="GF35" s="163"/>
      <c r="GG35" s="163"/>
      <c r="GH35" s="163"/>
      <c r="GI35" s="163"/>
      <c r="GJ35" s="163"/>
      <c r="GK35" s="163"/>
      <c r="GL35" s="163"/>
      <c r="GM35" s="163"/>
      <c r="GN35" s="163"/>
      <c r="GO35" s="163"/>
      <c r="GP35" s="163"/>
      <c r="GQ35" s="163"/>
      <c r="GR35" s="163"/>
      <c r="GS35" s="163"/>
      <c r="GT35" s="163"/>
      <c r="GU35" s="163"/>
      <c r="GV35" s="163"/>
      <c r="GW35" s="163"/>
      <c r="GX35" s="163"/>
      <c r="GY35" s="163"/>
      <c r="GZ35" s="163"/>
      <c r="HA35" s="163"/>
      <c r="HB35" s="163"/>
      <c r="HC35" s="163"/>
      <c r="HD35" s="163"/>
      <c r="HE35" s="163"/>
      <c r="HF35" s="163"/>
      <c r="HG35" s="163"/>
      <c r="HH35" s="163"/>
      <c r="HI35" s="163"/>
      <c r="HJ35" s="163"/>
      <c r="HK35" s="163"/>
      <c r="HL35" s="163"/>
      <c r="HM35" s="163"/>
      <c r="HN35" s="163"/>
      <c r="HO35" s="163"/>
      <c r="HP35" s="163"/>
      <c r="HQ35" s="163"/>
      <c r="HR35" s="163"/>
      <c r="HS35" s="163"/>
      <c r="HT35" s="163"/>
      <c r="HU35" s="163"/>
      <c r="HV35" s="163"/>
      <c r="HW35" s="163"/>
      <c r="HX35" s="163"/>
      <c r="HY35" s="163"/>
      <c r="HZ35" s="163"/>
      <c r="IA35" s="163"/>
      <c r="IB35" s="163"/>
      <c r="IC35" s="163"/>
      <c r="ID35" s="163"/>
      <c r="IE35" s="163"/>
      <c r="IF35" s="163"/>
      <c r="IG35" s="163"/>
      <c r="IH35" s="163"/>
      <c r="II35" s="163"/>
      <c r="IJ35" s="163"/>
      <c r="IK35" s="163"/>
      <c r="IL35" s="163"/>
      <c r="IM35" s="163"/>
      <c r="IN35" s="163"/>
      <c r="IO35" s="163"/>
      <c r="IP35" s="163"/>
      <c r="IQ35" s="163"/>
      <c r="IR35" s="163"/>
      <c r="IS35" s="163"/>
      <c r="IT35" s="163"/>
      <c r="IU35" s="163"/>
      <c r="IV35" s="163"/>
    </row>
    <row r="36" spans="1:256" ht="14.25" x14ac:dyDescent="0.2">
      <c r="A36" s="150" t="s">
        <v>409</v>
      </c>
      <c r="B36" s="148" t="s">
        <v>376</v>
      </c>
      <c r="C36" s="148" t="s">
        <v>410</v>
      </c>
      <c r="D36" s="148"/>
      <c r="E36" s="148"/>
      <c r="F36" s="149">
        <f t="shared" ref="F36:G38" si="0">SUM(F37)</f>
        <v>2500</v>
      </c>
      <c r="G36" s="149">
        <f t="shared" si="0"/>
        <v>938.47</v>
      </c>
    </row>
    <row r="37" spans="1:256" ht="13.5" x14ac:dyDescent="0.25">
      <c r="A37" s="153" t="s">
        <v>409</v>
      </c>
      <c r="B37" s="166" t="s">
        <v>376</v>
      </c>
      <c r="C37" s="166" t="s">
        <v>410</v>
      </c>
      <c r="D37" s="166" t="s">
        <v>411</v>
      </c>
      <c r="E37" s="166"/>
      <c r="F37" s="155">
        <f t="shared" si="0"/>
        <v>2500</v>
      </c>
      <c r="G37" s="155">
        <f t="shared" si="0"/>
        <v>938.47</v>
      </c>
    </row>
    <row r="38" spans="1:256" ht="25.5" x14ac:dyDescent="0.2">
      <c r="A38" s="156" t="s">
        <v>412</v>
      </c>
      <c r="B38" s="174" t="s">
        <v>376</v>
      </c>
      <c r="C38" s="174" t="s">
        <v>410</v>
      </c>
      <c r="D38" s="174" t="s">
        <v>411</v>
      </c>
      <c r="E38" s="174"/>
      <c r="F38" s="158">
        <f t="shared" si="0"/>
        <v>2500</v>
      </c>
      <c r="G38" s="158">
        <f t="shared" si="0"/>
        <v>938.47</v>
      </c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  <c r="EL38" s="159"/>
      <c r="EM38" s="159"/>
      <c r="EN38" s="159"/>
      <c r="EO38" s="159"/>
      <c r="EP38" s="159"/>
      <c r="EQ38" s="159"/>
      <c r="ER38" s="159"/>
      <c r="ES38" s="159"/>
      <c r="ET38" s="159"/>
      <c r="EU38" s="159"/>
      <c r="EV38" s="159"/>
      <c r="EW38" s="159"/>
      <c r="EX38" s="159"/>
      <c r="EY38" s="159"/>
      <c r="EZ38" s="159"/>
      <c r="FA38" s="159"/>
      <c r="FB38" s="159"/>
      <c r="FC38" s="159"/>
      <c r="FD38" s="159"/>
      <c r="FE38" s="159"/>
      <c r="FF38" s="159"/>
      <c r="FG38" s="159"/>
      <c r="FH38" s="159"/>
      <c r="FI38" s="159"/>
      <c r="FJ38" s="159"/>
      <c r="FK38" s="159"/>
      <c r="FL38" s="159"/>
      <c r="FM38" s="159"/>
      <c r="FN38" s="159"/>
      <c r="FO38" s="159"/>
      <c r="FP38" s="159"/>
      <c r="FQ38" s="159"/>
      <c r="FR38" s="159"/>
      <c r="FS38" s="159"/>
      <c r="FT38" s="159"/>
      <c r="FU38" s="159"/>
      <c r="FV38" s="159"/>
      <c r="FW38" s="159"/>
      <c r="FX38" s="159"/>
      <c r="FY38" s="159"/>
      <c r="FZ38" s="159"/>
      <c r="GA38" s="159"/>
      <c r="GB38" s="159"/>
      <c r="GC38" s="159"/>
      <c r="GD38" s="159"/>
      <c r="GE38" s="159"/>
      <c r="GF38" s="159"/>
      <c r="GG38" s="159"/>
      <c r="GH38" s="159"/>
      <c r="GI38" s="159"/>
      <c r="GJ38" s="159"/>
      <c r="GK38" s="159"/>
      <c r="GL38" s="159"/>
      <c r="GM38" s="159"/>
      <c r="GN38" s="159"/>
      <c r="GO38" s="159"/>
      <c r="GP38" s="159"/>
      <c r="GQ38" s="159"/>
      <c r="GR38" s="159"/>
      <c r="GS38" s="159"/>
      <c r="GT38" s="159"/>
      <c r="GU38" s="159"/>
      <c r="GV38" s="159"/>
      <c r="GW38" s="159"/>
      <c r="GX38" s="159"/>
      <c r="GY38" s="159"/>
      <c r="GZ38" s="159"/>
      <c r="HA38" s="159"/>
      <c r="HB38" s="159"/>
      <c r="HC38" s="159"/>
      <c r="HD38" s="159"/>
      <c r="HE38" s="159"/>
      <c r="HF38" s="159"/>
      <c r="HG38" s="159"/>
      <c r="HH38" s="159"/>
      <c r="HI38" s="159"/>
      <c r="HJ38" s="159"/>
      <c r="HK38" s="159"/>
      <c r="HL38" s="159"/>
      <c r="HM38" s="159"/>
      <c r="HN38" s="159"/>
      <c r="HO38" s="159"/>
      <c r="HP38" s="159"/>
      <c r="HQ38" s="159"/>
      <c r="HR38" s="159"/>
      <c r="HS38" s="159"/>
      <c r="HT38" s="159"/>
      <c r="HU38" s="159"/>
      <c r="HV38" s="159"/>
      <c r="HW38" s="159"/>
      <c r="HX38" s="159"/>
      <c r="HY38" s="159"/>
      <c r="HZ38" s="159"/>
      <c r="IA38" s="159"/>
      <c r="IB38" s="159"/>
      <c r="IC38" s="159"/>
      <c r="ID38" s="159"/>
      <c r="IE38" s="159"/>
      <c r="IF38" s="159"/>
      <c r="IG38" s="159"/>
      <c r="IH38" s="159"/>
      <c r="II38" s="159"/>
      <c r="IJ38" s="159"/>
      <c r="IK38" s="159"/>
      <c r="IL38" s="159"/>
      <c r="IM38" s="159"/>
      <c r="IN38" s="159"/>
      <c r="IO38" s="159"/>
      <c r="IP38" s="159"/>
      <c r="IQ38" s="159"/>
      <c r="IR38" s="159"/>
      <c r="IS38" s="159"/>
      <c r="IT38" s="159"/>
      <c r="IU38" s="159"/>
      <c r="IV38" s="159"/>
    </row>
    <row r="39" spans="1:256" x14ac:dyDescent="0.2">
      <c r="A39" s="160" t="s">
        <v>399</v>
      </c>
      <c r="B39" s="169" t="s">
        <v>376</v>
      </c>
      <c r="C39" s="169" t="s">
        <v>410</v>
      </c>
      <c r="D39" s="169" t="s">
        <v>411</v>
      </c>
      <c r="E39" s="169" t="s">
        <v>400</v>
      </c>
      <c r="F39" s="162">
        <v>2500</v>
      </c>
      <c r="G39" s="162">
        <v>938.47</v>
      </c>
    </row>
    <row r="40" spans="1:256" ht="14.25" x14ac:dyDescent="0.2">
      <c r="A40" s="150" t="s">
        <v>413</v>
      </c>
      <c r="B40" s="148" t="s">
        <v>376</v>
      </c>
      <c r="C40" s="148" t="s">
        <v>414</v>
      </c>
      <c r="D40" s="148"/>
      <c r="E40" s="148"/>
      <c r="F40" s="149">
        <f>SUM(F41+F53+F65+F46+F58)</f>
        <v>27205.659999999996</v>
      </c>
      <c r="G40" s="149" t="e">
        <f>SUM(G41+G53+G65+G46+G58)</f>
        <v>#REF!</v>
      </c>
    </row>
    <row r="41" spans="1:256" ht="20.25" customHeight="1" x14ac:dyDescent="0.25">
      <c r="A41" s="153" t="s">
        <v>379</v>
      </c>
      <c r="B41" s="154" t="s">
        <v>376</v>
      </c>
      <c r="C41" s="154" t="s">
        <v>414</v>
      </c>
      <c r="D41" s="154" t="s">
        <v>415</v>
      </c>
      <c r="E41" s="154"/>
      <c r="F41" s="155">
        <f>SUM(F42)</f>
        <v>1610.8</v>
      </c>
      <c r="G41" s="155">
        <f>SUM(G42)</f>
        <v>1696.3</v>
      </c>
    </row>
    <row r="42" spans="1:256" ht="18" customHeight="1" x14ac:dyDescent="0.2">
      <c r="A42" s="160" t="s">
        <v>416</v>
      </c>
      <c r="B42" s="161" t="s">
        <v>417</v>
      </c>
      <c r="C42" s="161" t="s">
        <v>414</v>
      </c>
      <c r="D42" s="161" t="s">
        <v>415</v>
      </c>
      <c r="E42" s="161"/>
      <c r="F42" s="162">
        <f>SUM(F43+F44+F45)</f>
        <v>1610.8</v>
      </c>
      <c r="G42" s="162">
        <f>SUM(G43+G44+G45)</f>
        <v>1696.3</v>
      </c>
    </row>
    <row r="43" spans="1:256" ht="51.75" customHeight="1" x14ac:dyDescent="0.2">
      <c r="A43" s="156" t="s">
        <v>382</v>
      </c>
      <c r="B43" s="157" t="s">
        <v>376</v>
      </c>
      <c r="C43" s="157" t="s">
        <v>414</v>
      </c>
      <c r="D43" s="157" t="s">
        <v>415</v>
      </c>
      <c r="E43" s="157" t="s">
        <v>383</v>
      </c>
      <c r="F43" s="158">
        <v>1188.3</v>
      </c>
      <c r="G43" s="158">
        <v>1188.3</v>
      </c>
    </row>
    <row r="44" spans="1:256" ht="25.5" x14ac:dyDescent="0.2">
      <c r="A44" s="156" t="s">
        <v>396</v>
      </c>
      <c r="B44" s="157" t="s">
        <v>376</v>
      </c>
      <c r="C44" s="157" t="s">
        <v>414</v>
      </c>
      <c r="D44" s="157" t="s">
        <v>415</v>
      </c>
      <c r="E44" s="157" t="s">
        <v>389</v>
      </c>
      <c r="F44" s="158">
        <v>304.02</v>
      </c>
      <c r="G44" s="158">
        <v>428</v>
      </c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59"/>
      <c r="DE44" s="159"/>
      <c r="DF44" s="159"/>
      <c r="DG44" s="159"/>
      <c r="DH44" s="159"/>
      <c r="DI44" s="159"/>
      <c r="DJ44" s="159"/>
      <c r="DK44" s="159"/>
      <c r="DL44" s="159"/>
      <c r="DM44" s="159"/>
      <c r="DN44" s="159"/>
      <c r="DO44" s="159"/>
      <c r="DP44" s="159"/>
      <c r="DQ44" s="159"/>
      <c r="DR44" s="159"/>
      <c r="DS44" s="159"/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59"/>
      <c r="ES44" s="159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59"/>
      <c r="FF44" s="159"/>
      <c r="FG44" s="159"/>
      <c r="FH44" s="159"/>
      <c r="FI44" s="159"/>
      <c r="FJ44" s="159"/>
      <c r="FK44" s="159"/>
      <c r="FL44" s="159"/>
      <c r="FM44" s="159"/>
      <c r="FN44" s="159"/>
      <c r="FO44" s="159"/>
      <c r="FP44" s="159"/>
      <c r="FQ44" s="159"/>
      <c r="FR44" s="159"/>
      <c r="FS44" s="159"/>
      <c r="FT44" s="159"/>
      <c r="FU44" s="159"/>
      <c r="FV44" s="159"/>
      <c r="FW44" s="159"/>
      <c r="FX44" s="159"/>
      <c r="FY44" s="159"/>
      <c r="FZ44" s="159"/>
      <c r="GA44" s="159"/>
      <c r="GB44" s="159"/>
      <c r="GC44" s="159"/>
      <c r="GD44" s="159"/>
      <c r="GE44" s="159"/>
      <c r="GF44" s="159"/>
      <c r="GG44" s="159"/>
      <c r="GH44" s="159"/>
      <c r="GI44" s="159"/>
      <c r="GJ44" s="159"/>
      <c r="GK44" s="159"/>
      <c r="GL44" s="159"/>
      <c r="GM44" s="159"/>
      <c r="GN44" s="159"/>
      <c r="GO44" s="159"/>
      <c r="GP44" s="159"/>
      <c r="GQ44" s="159"/>
      <c r="GR44" s="159"/>
      <c r="GS44" s="159"/>
      <c r="GT44" s="159"/>
      <c r="GU44" s="159"/>
      <c r="GV44" s="159"/>
      <c r="GW44" s="159"/>
      <c r="GX44" s="159"/>
      <c r="GY44" s="159"/>
      <c r="GZ44" s="159"/>
      <c r="HA44" s="159"/>
      <c r="HB44" s="159"/>
      <c r="HC44" s="159"/>
      <c r="HD44" s="159"/>
      <c r="HE44" s="159"/>
      <c r="HF44" s="159"/>
      <c r="HG44" s="159"/>
      <c r="HH44" s="159"/>
      <c r="HI44" s="159"/>
      <c r="HJ44" s="159"/>
      <c r="HK44" s="159"/>
      <c r="HL44" s="159"/>
      <c r="HM44" s="159"/>
      <c r="HN44" s="159"/>
      <c r="HO44" s="159"/>
      <c r="HP44" s="159"/>
      <c r="HQ44" s="159"/>
      <c r="HR44" s="159"/>
      <c r="HS44" s="159"/>
      <c r="HT44" s="159"/>
      <c r="HU44" s="159"/>
      <c r="HV44" s="159"/>
      <c r="HW44" s="159"/>
      <c r="HX44" s="159"/>
      <c r="HY44" s="159"/>
      <c r="HZ44" s="159"/>
      <c r="IA44" s="159"/>
      <c r="IB44" s="159"/>
      <c r="IC44" s="159"/>
      <c r="ID44" s="159"/>
      <c r="IE44" s="159"/>
      <c r="IF44" s="159"/>
      <c r="IG44" s="159"/>
      <c r="IH44" s="159"/>
      <c r="II44" s="159"/>
      <c r="IJ44" s="159"/>
      <c r="IK44" s="159"/>
      <c r="IL44" s="159"/>
      <c r="IM44" s="159"/>
      <c r="IN44" s="159"/>
      <c r="IO44" s="159"/>
      <c r="IP44" s="159"/>
      <c r="IQ44" s="159"/>
      <c r="IR44" s="159"/>
      <c r="IS44" s="159"/>
      <c r="IT44" s="159"/>
      <c r="IU44" s="159"/>
      <c r="IV44" s="159"/>
    </row>
    <row r="45" spans="1:256" ht="52.5" customHeight="1" x14ac:dyDescent="0.2">
      <c r="A45" s="156" t="s">
        <v>382</v>
      </c>
      <c r="B45" s="157" t="s">
        <v>376</v>
      </c>
      <c r="C45" s="157" t="s">
        <v>414</v>
      </c>
      <c r="D45" s="157" t="s">
        <v>418</v>
      </c>
      <c r="E45" s="157" t="s">
        <v>383</v>
      </c>
      <c r="F45" s="158">
        <v>118.48</v>
      </c>
      <c r="G45" s="158">
        <v>80</v>
      </c>
    </row>
    <row r="46" spans="1:256" ht="25.5" x14ac:dyDescent="0.2">
      <c r="A46" s="175" t="s">
        <v>419</v>
      </c>
      <c r="B46" s="176" t="s">
        <v>376</v>
      </c>
      <c r="C46" s="176" t="s">
        <v>414</v>
      </c>
      <c r="D46" s="176" t="s">
        <v>420</v>
      </c>
      <c r="E46" s="176"/>
      <c r="F46" s="152">
        <f>SUM(F47+F51)</f>
        <v>964.22</v>
      </c>
      <c r="G46" s="152">
        <f>SUM(G47+G51)</f>
        <v>886.22</v>
      </c>
    </row>
    <row r="47" spans="1:256" ht="38.25" x14ac:dyDescent="0.2">
      <c r="A47" s="160" t="s">
        <v>421</v>
      </c>
      <c r="B47" s="169" t="s">
        <v>376</v>
      </c>
      <c r="C47" s="169" t="s">
        <v>414</v>
      </c>
      <c r="D47" s="169" t="s">
        <v>422</v>
      </c>
      <c r="E47" s="169"/>
      <c r="F47" s="162">
        <f>SUM(F48+F50+F49)</f>
        <v>964</v>
      </c>
      <c r="G47" s="162">
        <f>SUM(G48+G50+G49)</f>
        <v>886</v>
      </c>
    </row>
    <row r="48" spans="1:256" ht="54" customHeight="1" x14ac:dyDescent="0.2">
      <c r="A48" s="156" t="s">
        <v>382</v>
      </c>
      <c r="B48" s="157" t="s">
        <v>376</v>
      </c>
      <c r="C48" s="157" t="s">
        <v>414</v>
      </c>
      <c r="D48" s="174" t="s">
        <v>422</v>
      </c>
      <c r="E48" s="157" t="s">
        <v>383</v>
      </c>
      <c r="F48" s="158">
        <v>571.1</v>
      </c>
      <c r="G48" s="158">
        <v>571.1</v>
      </c>
    </row>
    <row r="49" spans="1:256" ht="58.15" customHeight="1" x14ac:dyDescent="0.2">
      <c r="A49" s="156" t="s">
        <v>382</v>
      </c>
      <c r="B49" s="161" t="s">
        <v>376</v>
      </c>
      <c r="C49" s="161" t="s">
        <v>414</v>
      </c>
      <c r="D49" s="174" t="s">
        <v>423</v>
      </c>
      <c r="E49" s="157" t="s">
        <v>383</v>
      </c>
      <c r="F49" s="158">
        <v>178.4</v>
      </c>
      <c r="G49" s="158">
        <v>178.4</v>
      </c>
    </row>
    <row r="50" spans="1:256" ht="25.5" x14ac:dyDescent="0.2">
      <c r="A50" s="156" t="s">
        <v>396</v>
      </c>
      <c r="B50" s="157" t="s">
        <v>376</v>
      </c>
      <c r="C50" s="157" t="s">
        <v>414</v>
      </c>
      <c r="D50" s="174" t="s">
        <v>422</v>
      </c>
      <c r="E50" s="157" t="s">
        <v>389</v>
      </c>
      <c r="F50" s="158">
        <v>214.5</v>
      </c>
      <c r="G50" s="158">
        <v>136.5</v>
      </c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  <c r="CX50" s="159"/>
      <c r="CY50" s="159"/>
      <c r="CZ50" s="159"/>
      <c r="DA50" s="159"/>
      <c r="DB50" s="159"/>
      <c r="DC50" s="159"/>
      <c r="DD50" s="159"/>
      <c r="DE50" s="159"/>
      <c r="DF50" s="159"/>
      <c r="DG50" s="159"/>
      <c r="DH50" s="159"/>
      <c r="DI50" s="159"/>
      <c r="DJ50" s="159"/>
      <c r="DK50" s="159"/>
      <c r="DL50" s="159"/>
      <c r="DM50" s="159"/>
      <c r="DN50" s="159"/>
      <c r="DO50" s="159"/>
      <c r="DP50" s="159"/>
      <c r="DQ50" s="159"/>
      <c r="DR50" s="159"/>
      <c r="DS50" s="159"/>
      <c r="DT50" s="159"/>
      <c r="DU50" s="159"/>
      <c r="DV50" s="159"/>
      <c r="DW50" s="159"/>
      <c r="DX50" s="159"/>
      <c r="DY50" s="159"/>
      <c r="DZ50" s="159"/>
      <c r="EA50" s="159"/>
      <c r="EB50" s="159"/>
      <c r="EC50" s="159"/>
      <c r="ED50" s="159"/>
      <c r="EE50" s="159"/>
      <c r="EF50" s="159"/>
      <c r="EG50" s="159"/>
      <c r="EH50" s="159"/>
      <c r="EI50" s="159"/>
      <c r="EJ50" s="159"/>
      <c r="EK50" s="159"/>
      <c r="EL50" s="159"/>
      <c r="EM50" s="159"/>
      <c r="EN50" s="159"/>
      <c r="EO50" s="159"/>
      <c r="EP50" s="159"/>
      <c r="EQ50" s="159"/>
      <c r="ER50" s="159"/>
      <c r="ES50" s="159"/>
      <c r="ET50" s="159"/>
      <c r="EU50" s="159"/>
      <c r="EV50" s="159"/>
      <c r="EW50" s="159"/>
      <c r="EX50" s="159"/>
      <c r="EY50" s="159"/>
      <c r="EZ50" s="159"/>
      <c r="FA50" s="159"/>
      <c r="FB50" s="159"/>
      <c r="FC50" s="159"/>
      <c r="FD50" s="159"/>
      <c r="FE50" s="159"/>
      <c r="FF50" s="159"/>
      <c r="FG50" s="159"/>
      <c r="FH50" s="159"/>
      <c r="FI50" s="159"/>
      <c r="FJ50" s="159"/>
      <c r="FK50" s="159"/>
      <c r="FL50" s="159"/>
      <c r="FM50" s="159"/>
      <c r="FN50" s="159"/>
      <c r="FO50" s="159"/>
      <c r="FP50" s="159"/>
      <c r="FQ50" s="159"/>
      <c r="FR50" s="159"/>
      <c r="FS50" s="159"/>
      <c r="FT50" s="159"/>
      <c r="FU50" s="159"/>
      <c r="FV50" s="159"/>
      <c r="FW50" s="159"/>
      <c r="FX50" s="159"/>
      <c r="FY50" s="159"/>
      <c r="FZ50" s="159"/>
      <c r="GA50" s="159"/>
      <c r="GB50" s="159"/>
      <c r="GC50" s="159"/>
      <c r="GD50" s="159"/>
      <c r="GE50" s="159"/>
      <c r="GF50" s="159"/>
      <c r="GG50" s="159"/>
      <c r="GH50" s="159"/>
      <c r="GI50" s="159"/>
      <c r="GJ50" s="159"/>
      <c r="GK50" s="159"/>
      <c r="GL50" s="159"/>
      <c r="GM50" s="159"/>
      <c r="GN50" s="159"/>
      <c r="GO50" s="159"/>
      <c r="GP50" s="159"/>
      <c r="GQ50" s="159"/>
      <c r="GR50" s="159"/>
      <c r="GS50" s="159"/>
      <c r="GT50" s="159"/>
      <c r="GU50" s="159"/>
      <c r="GV50" s="159"/>
      <c r="GW50" s="159"/>
      <c r="GX50" s="159"/>
      <c r="GY50" s="159"/>
      <c r="GZ50" s="159"/>
      <c r="HA50" s="159"/>
      <c r="HB50" s="159"/>
      <c r="HC50" s="159"/>
      <c r="HD50" s="159"/>
      <c r="HE50" s="159"/>
      <c r="HF50" s="159"/>
      <c r="HG50" s="159"/>
      <c r="HH50" s="159"/>
      <c r="HI50" s="159"/>
      <c r="HJ50" s="159"/>
      <c r="HK50" s="159"/>
      <c r="HL50" s="159"/>
      <c r="HM50" s="159"/>
      <c r="HN50" s="159"/>
      <c r="HO50" s="159"/>
      <c r="HP50" s="159"/>
      <c r="HQ50" s="159"/>
      <c r="HR50" s="159"/>
      <c r="HS50" s="159"/>
      <c r="HT50" s="159"/>
      <c r="HU50" s="159"/>
      <c r="HV50" s="159"/>
      <c r="HW50" s="159"/>
      <c r="HX50" s="159"/>
      <c r="HY50" s="159"/>
      <c r="HZ50" s="159"/>
      <c r="IA50" s="159"/>
      <c r="IB50" s="159"/>
      <c r="IC50" s="159"/>
      <c r="ID50" s="159"/>
      <c r="IE50" s="159"/>
      <c r="IF50" s="159"/>
      <c r="IG50" s="159"/>
      <c r="IH50" s="159"/>
      <c r="II50" s="159"/>
      <c r="IJ50" s="159"/>
      <c r="IK50" s="159"/>
      <c r="IL50" s="159"/>
      <c r="IM50" s="159"/>
      <c r="IN50" s="159"/>
      <c r="IO50" s="159"/>
      <c r="IP50" s="159"/>
      <c r="IQ50" s="159"/>
      <c r="IR50" s="159"/>
      <c r="IS50" s="159"/>
      <c r="IT50" s="159"/>
      <c r="IU50" s="159"/>
      <c r="IV50" s="159"/>
    </row>
    <row r="51" spans="1:256" ht="51" x14ac:dyDescent="0.2">
      <c r="A51" s="160" t="s">
        <v>424</v>
      </c>
      <c r="B51" s="161" t="s">
        <v>376</v>
      </c>
      <c r="C51" s="161" t="s">
        <v>414</v>
      </c>
      <c r="D51" s="161" t="s">
        <v>425</v>
      </c>
      <c r="E51" s="161"/>
      <c r="F51" s="162">
        <f>SUM(F52)</f>
        <v>0.22</v>
      </c>
      <c r="G51" s="162">
        <f>SUM(G52)</f>
        <v>0.22</v>
      </c>
    </row>
    <row r="52" spans="1:256" ht="27" customHeight="1" x14ac:dyDescent="0.2">
      <c r="A52" s="156" t="s">
        <v>396</v>
      </c>
      <c r="B52" s="157" t="s">
        <v>376</v>
      </c>
      <c r="C52" s="157" t="s">
        <v>414</v>
      </c>
      <c r="D52" s="157" t="s">
        <v>425</v>
      </c>
      <c r="E52" s="157" t="s">
        <v>389</v>
      </c>
      <c r="F52" s="158">
        <v>0.22</v>
      </c>
      <c r="G52" s="158">
        <v>0.22</v>
      </c>
    </row>
    <row r="53" spans="1:256" ht="27" x14ac:dyDescent="0.25">
      <c r="A53" s="153" t="s">
        <v>426</v>
      </c>
      <c r="B53" s="154" t="s">
        <v>376</v>
      </c>
      <c r="C53" s="154" t="s">
        <v>414</v>
      </c>
      <c r="D53" s="154" t="s">
        <v>427</v>
      </c>
      <c r="E53" s="154"/>
      <c r="F53" s="155">
        <f>SUM(F54)</f>
        <v>7050.6399999999994</v>
      </c>
      <c r="G53" s="155">
        <f>SUM(G54)</f>
        <v>7214</v>
      </c>
    </row>
    <row r="54" spans="1:256" x14ac:dyDescent="0.2">
      <c r="A54" s="156" t="s">
        <v>428</v>
      </c>
      <c r="B54" s="157" t="s">
        <v>376</v>
      </c>
      <c r="C54" s="157" t="s">
        <v>414</v>
      </c>
      <c r="D54" s="157" t="s">
        <v>427</v>
      </c>
      <c r="E54" s="157"/>
      <c r="F54" s="158">
        <f>SUM(F55+F57+F56)</f>
        <v>7050.6399999999994</v>
      </c>
      <c r="G54" s="158">
        <f>SUM(G55+G57+G56)</f>
        <v>7214</v>
      </c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  <c r="CX54" s="159"/>
      <c r="CY54" s="159"/>
      <c r="CZ54" s="159"/>
      <c r="DA54" s="159"/>
      <c r="DB54" s="159"/>
      <c r="DC54" s="159"/>
      <c r="DD54" s="159"/>
      <c r="DE54" s="159"/>
      <c r="DF54" s="159"/>
      <c r="DG54" s="159"/>
      <c r="DH54" s="159"/>
      <c r="DI54" s="159"/>
      <c r="DJ54" s="159"/>
      <c r="DK54" s="159"/>
      <c r="DL54" s="159"/>
      <c r="DM54" s="159"/>
      <c r="DN54" s="159"/>
      <c r="DO54" s="159"/>
      <c r="DP54" s="159"/>
      <c r="DQ54" s="159"/>
      <c r="DR54" s="159"/>
      <c r="DS54" s="159"/>
      <c r="DT54" s="159"/>
      <c r="DU54" s="159"/>
      <c r="DV54" s="159"/>
      <c r="DW54" s="159"/>
      <c r="DX54" s="159"/>
      <c r="DY54" s="159"/>
      <c r="DZ54" s="159"/>
      <c r="EA54" s="159"/>
      <c r="EB54" s="159"/>
      <c r="EC54" s="159"/>
      <c r="ED54" s="159"/>
      <c r="EE54" s="159"/>
      <c r="EF54" s="159"/>
      <c r="EG54" s="159"/>
      <c r="EH54" s="159"/>
      <c r="EI54" s="159"/>
      <c r="EJ54" s="159"/>
      <c r="EK54" s="159"/>
      <c r="EL54" s="159"/>
      <c r="EM54" s="159"/>
      <c r="EN54" s="159"/>
      <c r="EO54" s="159"/>
      <c r="EP54" s="159"/>
      <c r="EQ54" s="159"/>
      <c r="ER54" s="159"/>
      <c r="ES54" s="159"/>
      <c r="ET54" s="159"/>
      <c r="EU54" s="159"/>
      <c r="EV54" s="159"/>
      <c r="EW54" s="159"/>
      <c r="EX54" s="159"/>
      <c r="EY54" s="159"/>
      <c r="EZ54" s="159"/>
      <c r="FA54" s="159"/>
      <c r="FB54" s="159"/>
      <c r="FC54" s="159"/>
      <c r="FD54" s="159"/>
      <c r="FE54" s="159"/>
      <c r="FF54" s="159"/>
      <c r="FG54" s="159"/>
      <c r="FH54" s="159"/>
      <c r="FI54" s="159"/>
      <c r="FJ54" s="159"/>
      <c r="FK54" s="159"/>
      <c r="FL54" s="159"/>
      <c r="FM54" s="159"/>
      <c r="FN54" s="159"/>
      <c r="FO54" s="159"/>
      <c r="FP54" s="159"/>
      <c r="FQ54" s="159"/>
      <c r="FR54" s="159"/>
      <c r="FS54" s="159"/>
      <c r="FT54" s="159"/>
      <c r="FU54" s="159"/>
      <c r="FV54" s="159"/>
      <c r="FW54" s="159"/>
      <c r="FX54" s="159"/>
      <c r="FY54" s="159"/>
      <c r="FZ54" s="159"/>
      <c r="GA54" s="159"/>
      <c r="GB54" s="159"/>
      <c r="GC54" s="159"/>
      <c r="GD54" s="159"/>
      <c r="GE54" s="159"/>
      <c r="GF54" s="159"/>
      <c r="GG54" s="159"/>
      <c r="GH54" s="159"/>
      <c r="GI54" s="159"/>
      <c r="GJ54" s="159"/>
      <c r="GK54" s="159"/>
      <c r="GL54" s="159"/>
      <c r="GM54" s="159"/>
      <c r="GN54" s="159"/>
      <c r="GO54" s="159"/>
      <c r="GP54" s="159"/>
      <c r="GQ54" s="159"/>
      <c r="GR54" s="159"/>
      <c r="GS54" s="159"/>
      <c r="GT54" s="159"/>
      <c r="GU54" s="159"/>
      <c r="GV54" s="159"/>
      <c r="GW54" s="159"/>
      <c r="GX54" s="159"/>
      <c r="GY54" s="159"/>
      <c r="GZ54" s="159"/>
      <c r="HA54" s="159"/>
      <c r="HB54" s="159"/>
      <c r="HC54" s="159"/>
      <c r="HD54" s="159"/>
      <c r="HE54" s="159"/>
      <c r="HF54" s="159"/>
      <c r="HG54" s="159"/>
      <c r="HH54" s="159"/>
      <c r="HI54" s="159"/>
      <c r="HJ54" s="159"/>
      <c r="HK54" s="159"/>
      <c r="HL54" s="159"/>
      <c r="HM54" s="159"/>
      <c r="HN54" s="159"/>
      <c r="HO54" s="159"/>
      <c r="HP54" s="159"/>
      <c r="HQ54" s="159"/>
      <c r="HR54" s="159"/>
      <c r="HS54" s="159"/>
      <c r="HT54" s="159"/>
      <c r="HU54" s="159"/>
      <c r="HV54" s="159"/>
      <c r="HW54" s="159"/>
      <c r="HX54" s="159"/>
      <c r="HY54" s="159"/>
      <c r="HZ54" s="159"/>
      <c r="IA54" s="159"/>
      <c r="IB54" s="159"/>
      <c r="IC54" s="159"/>
      <c r="ID54" s="159"/>
      <c r="IE54" s="159"/>
      <c r="IF54" s="159"/>
      <c r="IG54" s="159"/>
      <c r="IH54" s="159"/>
      <c r="II54" s="159"/>
      <c r="IJ54" s="159"/>
      <c r="IK54" s="159"/>
      <c r="IL54" s="159"/>
      <c r="IM54" s="159"/>
      <c r="IN54" s="159"/>
      <c r="IO54" s="159"/>
      <c r="IP54" s="159"/>
      <c r="IQ54" s="159"/>
      <c r="IR54" s="159"/>
      <c r="IS54" s="159"/>
      <c r="IT54" s="159"/>
      <c r="IU54" s="159"/>
      <c r="IV54" s="159"/>
    </row>
    <row r="55" spans="1:256" ht="25.5" x14ac:dyDescent="0.2">
      <c r="A55" s="156" t="s">
        <v>396</v>
      </c>
      <c r="B55" s="157" t="s">
        <v>376</v>
      </c>
      <c r="C55" s="157" t="s">
        <v>414</v>
      </c>
      <c r="D55" s="157" t="s">
        <v>429</v>
      </c>
      <c r="E55" s="157" t="s">
        <v>389</v>
      </c>
      <c r="F55" s="158">
        <v>3600.14</v>
      </c>
      <c r="G55" s="158">
        <v>3763.5</v>
      </c>
    </row>
    <row r="56" spans="1:256" x14ac:dyDescent="0.2">
      <c r="A56" s="156" t="s">
        <v>399</v>
      </c>
      <c r="B56" s="157" t="s">
        <v>376</v>
      </c>
      <c r="C56" s="157" t="s">
        <v>414</v>
      </c>
      <c r="D56" s="157" t="s">
        <v>429</v>
      </c>
      <c r="E56" s="157" t="s">
        <v>400</v>
      </c>
      <c r="F56" s="158">
        <v>200.5</v>
      </c>
      <c r="G56" s="158">
        <v>200.5</v>
      </c>
    </row>
    <row r="57" spans="1:256" x14ac:dyDescent="0.2">
      <c r="A57" s="160" t="s">
        <v>399</v>
      </c>
      <c r="B57" s="161" t="s">
        <v>376</v>
      </c>
      <c r="C57" s="161" t="s">
        <v>414</v>
      </c>
      <c r="D57" s="161" t="s">
        <v>430</v>
      </c>
      <c r="E57" s="161" t="s">
        <v>400</v>
      </c>
      <c r="F57" s="162">
        <v>3250</v>
      </c>
      <c r="G57" s="162">
        <v>3250</v>
      </c>
    </row>
    <row r="58" spans="1:256" ht="26.25" x14ac:dyDescent="0.25">
      <c r="A58" s="175" t="s">
        <v>431</v>
      </c>
      <c r="B58" s="176" t="s">
        <v>376</v>
      </c>
      <c r="C58" s="176" t="s">
        <v>414</v>
      </c>
      <c r="D58" s="176"/>
      <c r="E58" s="176"/>
      <c r="F58" s="152">
        <f>SUM(F59)</f>
        <v>11348</v>
      </c>
      <c r="G58" s="152" t="e">
        <f>SUM(G59)</f>
        <v>#REF!</v>
      </c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  <c r="BW58" s="163"/>
      <c r="BX58" s="163"/>
      <c r="BY58" s="163"/>
      <c r="BZ58" s="163"/>
      <c r="CA58" s="163"/>
      <c r="CB58" s="163"/>
      <c r="CC58" s="163"/>
      <c r="CD58" s="163"/>
      <c r="CE58" s="163"/>
      <c r="CF58" s="163"/>
      <c r="CG58" s="163"/>
      <c r="CH58" s="163"/>
      <c r="CI58" s="163"/>
      <c r="CJ58" s="163"/>
      <c r="CK58" s="163"/>
      <c r="CL58" s="163"/>
      <c r="CM58" s="163"/>
      <c r="CN58" s="163"/>
      <c r="CO58" s="163"/>
      <c r="CP58" s="163"/>
      <c r="CQ58" s="163"/>
      <c r="CR58" s="163"/>
      <c r="CS58" s="163"/>
      <c r="CT58" s="163"/>
      <c r="CU58" s="163"/>
      <c r="CV58" s="163"/>
      <c r="CW58" s="163"/>
      <c r="CX58" s="163"/>
      <c r="CY58" s="163"/>
      <c r="CZ58" s="163"/>
      <c r="DA58" s="163"/>
      <c r="DB58" s="163"/>
      <c r="DC58" s="163"/>
      <c r="DD58" s="163"/>
      <c r="DE58" s="163"/>
      <c r="DF58" s="163"/>
      <c r="DG58" s="163"/>
      <c r="DH58" s="163"/>
      <c r="DI58" s="163"/>
      <c r="DJ58" s="163"/>
      <c r="DK58" s="163"/>
      <c r="DL58" s="163"/>
      <c r="DM58" s="163"/>
      <c r="DN58" s="163"/>
      <c r="DO58" s="163"/>
      <c r="DP58" s="163"/>
      <c r="DQ58" s="163"/>
      <c r="DR58" s="163"/>
      <c r="DS58" s="163"/>
      <c r="DT58" s="163"/>
      <c r="DU58" s="163"/>
      <c r="DV58" s="163"/>
      <c r="DW58" s="163"/>
      <c r="DX58" s="163"/>
      <c r="DY58" s="163"/>
      <c r="DZ58" s="163"/>
      <c r="EA58" s="163"/>
      <c r="EB58" s="163"/>
      <c r="EC58" s="163"/>
      <c r="ED58" s="163"/>
      <c r="EE58" s="163"/>
      <c r="EF58" s="163"/>
      <c r="EG58" s="163"/>
      <c r="EH58" s="163"/>
      <c r="EI58" s="163"/>
      <c r="EJ58" s="163"/>
      <c r="EK58" s="163"/>
      <c r="EL58" s="163"/>
      <c r="EM58" s="163"/>
      <c r="EN58" s="163"/>
      <c r="EO58" s="163"/>
      <c r="EP58" s="163"/>
      <c r="EQ58" s="163"/>
      <c r="ER58" s="163"/>
      <c r="ES58" s="163"/>
      <c r="ET58" s="163"/>
      <c r="EU58" s="163"/>
      <c r="EV58" s="163"/>
      <c r="EW58" s="163"/>
      <c r="EX58" s="163"/>
      <c r="EY58" s="163"/>
      <c r="EZ58" s="163"/>
      <c r="FA58" s="163"/>
      <c r="FB58" s="163"/>
      <c r="FC58" s="163"/>
      <c r="FD58" s="163"/>
      <c r="FE58" s="163"/>
      <c r="FF58" s="163"/>
      <c r="FG58" s="163"/>
      <c r="FH58" s="163"/>
      <c r="FI58" s="163"/>
      <c r="FJ58" s="163"/>
      <c r="FK58" s="163"/>
      <c r="FL58" s="163"/>
      <c r="FM58" s="163"/>
      <c r="FN58" s="163"/>
      <c r="FO58" s="163"/>
      <c r="FP58" s="163"/>
      <c r="FQ58" s="163"/>
      <c r="FR58" s="163"/>
      <c r="FS58" s="163"/>
      <c r="FT58" s="163"/>
      <c r="FU58" s="163"/>
      <c r="FV58" s="163"/>
      <c r="FW58" s="163"/>
      <c r="FX58" s="163"/>
      <c r="FY58" s="163"/>
      <c r="FZ58" s="163"/>
      <c r="GA58" s="163"/>
      <c r="GB58" s="163"/>
      <c r="GC58" s="163"/>
      <c r="GD58" s="163"/>
      <c r="GE58" s="163"/>
      <c r="GF58" s="163"/>
      <c r="GG58" s="163"/>
      <c r="GH58" s="163"/>
      <c r="GI58" s="163"/>
      <c r="GJ58" s="163"/>
      <c r="GK58" s="163"/>
      <c r="GL58" s="163"/>
      <c r="GM58" s="163"/>
      <c r="GN58" s="163"/>
      <c r="GO58" s="163"/>
      <c r="GP58" s="163"/>
      <c r="GQ58" s="163"/>
      <c r="GR58" s="163"/>
      <c r="GS58" s="163"/>
      <c r="GT58" s="163"/>
      <c r="GU58" s="163"/>
      <c r="GV58" s="163"/>
      <c r="GW58" s="163"/>
      <c r="GX58" s="163"/>
      <c r="GY58" s="163"/>
      <c r="GZ58" s="163"/>
      <c r="HA58" s="163"/>
      <c r="HB58" s="163"/>
      <c r="HC58" s="163"/>
      <c r="HD58" s="163"/>
      <c r="HE58" s="163"/>
      <c r="HF58" s="163"/>
      <c r="HG58" s="163"/>
      <c r="HH58" s="163"/>
      <c r="HI58" s="163"/>
      <c r="HJ58" s="163"/>
      <c r="HK58" s="163"/>
      <c r="HL58" s="163"/>
      <c r="HM58" s="163"/>
      <c r="HN58" s="163"/>
      <c r="HO58" s="163"/>
      <c r="HP58" s="163"/>
      <c r="HQ58" s="163"/>
      <c r="HR58" s="163"/>
      <c r="HS58" s="163"/>
      <c r="HT58" s="163"/>
      <c r="HU58" s="163"/>
      <c r="HV58" s="163"/>
      <c r="HW58" s="163"/>
      <c r="HX58" s="163"/>
      <c r="HY58" s="163"/>
      <c r="HZ58" s="163"/>
      <c r="IA58" s="163"/>
      <c r="IB58" s="163"/>
      <c r="IC58" s="163"/>
      <c r="ID58" s="163"/>
      <c r="IE58" s="163"/>
      <c r="IF58" s="163"/>
      <c r="IG58" s="163"/>
      <c r="IH58" s="163"/>
      <c r="II58" s="163"/>
      <c r="IJ58" s="163"/>
      <c r="IK58" s="163"/>
      <c r="IL58" s="163"/>
      <c r="IM58" s="163"/>
      <c r="IN58" s="163"/>
      <c r="IO58" s="163"/>
      <c r="IP58" s="163"/>
      <c r="IQ58" s="163"/>
      <c r="IR58" s="163"/>
      <c r="IS58" s="163"/>
      <c r="IT58" s="163"/>
      <c r="IU58" s="163"/>
      <c r="IV58" s="163"/>
    </row>
    <row r="59" spans="1:256" ht="51" x14ac:dyDescent="0.2">
      <c r="A59" s="160" t="s">
        <v>432</v>
      </c>
      <c r="B59" s="169" t="s">
        <v>376</v>
      </c>
      <c r="C59" s="169" t="s">
        <v>414</v>
      </c>
      <c r="D59" s="169"/>
      <c r="E59" s="169"/>
      <c r="F59" s="158">
        <f>SUM(F60+F62)</f>
        <v>11348</v>
      </c>
      <c r="G59" s="158" t="e">
        <f>SUM(G60+G62)</f>
        <v>#REF!</v>
      </c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  <c r="CX59" s="159"/>
      <c r="CY59" s="159"/>
      <c r="CZ59" s="159"/>
      <c r="DA59" s="159"/>
      <c r="DB59" s="159"/>
      <c r="DC59" s="159"/>
      <c r="DD59" s="159"/>
      <c r="DE59" s="159"/>
      <c r="DF59" s="159"/>
      <c r="DG59" s="159"/>
      <c r="DH59" s="159"/>
      <c r="DI59" s="159"/>
      <c r="DJ59" s="159"/>
      <c r="DK59" s="159"/>
      <c r="DL59" s="159"/>
      <c r="DM59" s="159"/>
      <c r="DN59" s="159"/>
      <c r="DO59" s="159"/>
      <c r="DP59" s="159"/>
      <c r="DQ59" s="159"/>
      <c r="DR59" s="159"/>
      <c r="DS59" s="159"/>
      <c r="DT59" s="159"/>
      <c r="DU59" s="159"/>
      <c r="DV59" s="159"/>
      <c r="DW59" s="159"/>
      <c r="DX59" s="159"/>
      <c r="DY59" s="159"/>
      <c r="DZ59" s="159"/>
      <c r="EA59" s="159"/>
      <c r="EB59" s="159"/>
      <c r="EC59" s="159"/>
      <c r="ED59" s="159"/>
      <c r="EE59" s="159"/>
      <c r="EF59" s="159"/>
      <c r="EG59" s="159"/>
      <c r="EH59" s="159"/>
      <c r="EI59" s="159"/>
      <c r="EJ59" s="159"/>
      <c r="EK59" s="159"/>
      <c r="EL59" s="159"/>
      <c r="EM59" s="159"/>
      <c r="EN59" s="159"/>
      <c r="EO59" s="159"/>
      <c r="EP59" s="159"/>
      <c r="EQ59" s="159"/>
      <c r="ER59" s="159"/>
      <c r="ES59" s="159"/>
      <c r="ET59" s="159"/>
      <c r="EU59" s="159"/>
      <c r="EV59" s="159"/>
      <c r="EW59" s="159"/>
      <c r="EX59" s="159"/>
      <c r="EY59" s="159"/>
      <c r="EZ59" s="159"/>
      <c r="FA59" s="159"/>
      <c r="FB59" s="159"/>
      <c r="FC59" s="159"/>
      <c r="FD59" s="159"/>
      <c r="FE59" s="159"/>
      <c r="FF59" s="159"/>
      <c r="FG59" s="159"/>
      <c r="FH59" s="159"/>
      <c r="FI59" s="159"/>
      <c r="FJ59" s="159"/>
      <c r="FK59" s="159"/>
      <c r="FL59" s="159"/>
      <c r="FM59" s="159"/>
      <c r="FN59" s="159"/>
      <c r="FO59" s="159"/>
      <c r="FP59" s="159"/>
      <c r="FQ59" s="159"/>
      <c r="FR59" s="159"/>
      <c r="FS59" s="159"/>
      <c r="FT59" s="159"/>
      <c r="FU59" s="159"/>
      <c r="FV59" s="159"/>
      <c r="FW59" s="159"/>
      <c r="FX59" s="159"/>
      <c r="FY59" s="159"/>
      <c r="FZ59" s="159"/>
      <c r="GA59" s="159"/>
      <c r="GB59" s="159"/>
      <c r="GC59" s="159"/>
      <c r="GD59" s="159"/>
      <c r="GE59" s="159"/>
      <c r="GF59" s="159"/>
      <c r="GG59" s="159"/>
      <c r="GH59" s="159"/>
      <c r="GI59" s="159"/>
      <c r="GJ59" s="159"/>
      <c r="GK59" s="159"/>
      <c r="GL59" s="159"/>
      <c r="GM59" s="159"/>
      <c r="GN59" s="159"/>
      <c r="GO59" s="159"/>
      <c r="GP59" s="159"/>
      <c r="GQ59" s="159"/>
      <c r="GR59" s="159"/>
      <c r="GS59" s="159"/>
      <c r="GT59" s="159"/>
      <c r="GU59" s="159"/>
      <c r="GV59" s="159"/>
      <c r="GW59" s="159"/>
      <c r="GX59" s="159"/>
      <c r="GY59" s="159"/>
      <c r="GZ59" s="159"/>
      <c r="HA59" s="159"/>
      <c r="HB59" s="159"/>
      <c r="HC59" s="159"/>
      <c r="HD59" s="159"/>
      <c r="HE59" s="159"/>
      <c r="HF59" s="159"/>
      <c r="HG59" s="159"/>
      <c r="HH59" s="159"/>
      <c r="HI59" s="159"/>
      <c r="HJ59" s="159"/>
      <c r="HK59" s="159"/>
      <c r="HL59" s="159"/>
      <c r="HM59" s="159"/>
      <c r="HN59" s="159"/>
      <c r="HO59" s="159"/>
      <c r="HP59" s="159"/>
      <c r="HQ59" s="159"/>
      <c r="HR59" s="159"/>
      <c r="HS59" s="159"/>
      <c r="HT59" s="159"/>
      <c r="HU59" s="159"/>
      <c r="HV59" s="159"/>
      <c r="HW59" s="159"/>
      <c r="HX59" s="159"/>
      <c r="HY59" s="159"/>
      <c r="HZ59" s="159"/>
      <c r="IA59" s="159"/>
      <c r="IB59" s="159"/>
      <c r="IC59" s="159"/>
      <c r="ID59" s="159"/>
      <c r="IE59" s="159"/>
      <c r="IF59" s="159"/>
      <c r="IG59" s="159"/>
      <c r="IH59" s="159"/>
      <c r="II59" s="159"/>
      <c r="IJ59" s="159"/>
      <c r="IK59" s="159"/>
      <c r="IL59" s="159"/>
      <c r="IM59" s="159"/>
      <c r="IN59" s="159"/>
      <c r="IO59" s="159"/>
      <c r="IP59" s="159"/>
      <c r="IQ59" s="159"/>
      <c r="IR59" s="159"/>
      <c r="IS59" s="159"/>
      <c r="IT59" s="159"/>
      <c r="IU59" s="159"/>
      <c r="IV59" s="159"/>
    </row>
    <row r="60" spans="1:256" ht="25.5" x14ac:dyDescent="0.2">
      <c r="A60" s="160" t="s">
        <v>433</v>
      </c>
      <c r="B60" s="169" t="s">
        <v>376</v>
      </c>
      <c r="C60" s="169" t="s">
        <v>414</v>
      </c>
      <c r="D60" s="169" t="s">
        <v>434</v>
      </c>
      <c r="E60" s="169"/>
      <c r="F60" s="162">
        <f>SUM(F61)</f>
        <v>5674</v>
      </c>
      <c r="G60" s="162">
        <f>SUM(G61)</f>
        <v>5403</v>
      </c>
    </row>
    <row r="61" spans="1:256" ht="63" customHeight="1" x14ac:dyDescent="0.25">
      <c r="A61" s="156" t="s">
        <v>382</v>
      </c>
      <c r="B61" s="174" t="s">
        <v>376</v>
      </c>
      <c r="C61" s="174" t="s">
        <v>414</v>
      </c>
      <c r="D61" s="174" t="s">
        <v>434</v>
      </c>
      <c r="E61" s="174" t="s">
        <v>383</v>
      </c>
      <c r="F61" s="158">
        <v>5674</v>
      </c>
      <c r="G61" s="158">
        <v>5403</v>
      </c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163"/>
      <c r="CI61" s="163"/>
      <c r="CJ61" s="163"/>
      <c r="CK61" s="163"/>
      <c r="CL61" s="163"/>
      <c r="CM61" s="163"/>
      <c r="CN61" s="163"/>
      <c r="CO61" s="163"/>
      <c r="CP61" s="163"/>
      <c r="CQ61" s="163"/>
      <c r="CR61" s="163"/>
      <c r="CS61" s="163"/>
      <c r="CT61" s="163"/>
      <c r="CU61" s="163"/>
      <c r="CV61" s="163"/>
      <c r="CW61" s="163"/>
      <c r="CX61" s="163"/>
      <c r="CY61" s="163"/>
      <c r="CZ61" s="163"/>
      <c r="DA61" s="163"/>
      <c r="DB61" s="163"/>
      <c r="DC61" s="163"/>
      <c r="DD61" s="163"/>
      <c r="DE61" s="163"/>
      <c r="DF61" s="163"/>
      <c r="DG61" s="163"/>
      <c r="DH61" s="163"/>
      <c r="DI61" s="163"/>
      <c r="DJ61" s="163"/>
      <c r="DK61" s="163"/>
      <c r="DL61" s="163"/>
      <c r="DM61" s="163"/>
      <c r="DN61" s="163"/>
      <c r="DO61" s="163"/>
      <c r="DP61" s="163"/>
      <c r="DQ61" s="163"/>
      <c r="DR61" s="163"/>
      <c r="DS61" s="163"/>
      <c r="DT61" s="163"/>
      <c r="DU61" s="163"/>
      <c r="DV61" s="163"/>
      <c r="DW61" s="163"/>
      <c r="DX61" s="163"/>
      <c r="DY61" s="163"/>
      <c r="DZ61" s="163"/>
      <c r="EA61" s="163"/>
      <c r="EB61" s="163"/>
      <c r="EC61" s="163"/>
      <c r="ED61" s="163"/>
      <c r="EE61" s="163"/>
      <c r="EF61" s="163"/>
      <c r="EG61" s="163"/>
      <c r="EH61" s="163"/>
      <c r="EI61" s="163"/>
      <c r="EJ61" s="163"/>
      <c r="EK61" s="163"/>
      <c r="EL61" s="163"/>
      <c r="EM61" s="163"/>
      <c r="EN61" s="163"/>
      <c r="EO61" s="163"/>
      <c r="EP61" s="163"/>
      <c r="EQ61" s="163"/>
      <c r="ER61" s="163"/>
      <c r="ES61" s="163"/>
      <c r="ET61" s="163"/>
      <c r="EU61" s="163"/>
      <c r="EV61" s="163"/>
      <c r="EW61" s="163"/>
      <c r="EX61" s="163"/>
      <c r="EY61" s="163"/>
      <c r="EZ61" s="163"/>
      <c r="FA61" s="163"/>
      <c r="FB61" s="163"/>
      <c r="FC61" s="163"/>
      <c r="FD61" s="163"/>
      <c r="FE61" s="163"/>
      <c r="FF61" s="163"/>
      <c r="FG61" s="163"/>
      <c r="FH61" s="163"/>
      <c r="FI61" s="163"/>
      <c r="FJ61" s="163"/>
      <c r="FK61" s="163"/>
      <c r="FL61" s="163"/>
      <c r="FM61" s="163"/>
      <c r="FN61" s="163"/>
      <c r="FO61" s="163"/>
      <c r="FP61" s="163"/>
      <c r="FQ61" s="163"/>
      <c r="FR61" s="163"/>
      <c r="FS61" s="163"/>
      <c r="FT61" s="163"/>
      <c r="FU61" s="163"/>
      <c r="FV61" s="163"/>
      <c r="FW61" s="163"/>
      <c r="FX61" s="163"/>
      <c r="FY61" s="163"/>
      <c r="FZ61" s="163"/>
      <c r="GA61" s="163"/>
      <c r="GB61" s="163"/>
      <c r="GC61" s="163"/>
      <c r="GD61" s="163"/>
      <c r="GE61" s="163"/>
      <c r="GF61" s="163"/>
      <c r="GG61" s="163"/>
      <c r="GH61" s="163"/>
      <c r="GI61" s="163"/>
      <c r="GJ61" s="163"/>
      <c r="GK61" s="163"/>
      <c r="GL61" s="163"/>
      <c r="GM61" s="163"/>
      <c r="GN61" s="163"/>
      <c r="GO61" s="163"/>
      <c r="GP61" s="163"/>
      <c r="GQ61" s="163"/>
      <c r="GR61" s="163"/>
      <c r="GS61" s="163"/>
      <c r="GT61" s="163"/>
      <c r="GU61" s="163"/>
      <c r="GV61" s="163"/>
      <c r="GW61" s="163"/>
      <c r="GX61" s="163"/>
      <c r="GY61" s="163"/>
      <c r="GZ61" s="163"/>
      <c r="HA61" s="163"/>
      <c r="HB61" s="163"/>
      <c r="HC61" s="163"/>
      <c r="HD61" s="163"/>
      <c r="HE61" s="163"/>
      <c r="HF61" s="163"/>
      <c r="HG61" s="163"/>
      <c r="HH61" s="163"/>
      <c r="HI61" s="163"/>
      <c r="HJ61" s="163"/>
      <c r="HK61" s="163"/>
      <c r="HL61" s="163"/>
      <c r="HM61" s="163"/>
      <c r="HN61" s="163"/>
      <c r="HO61" s="163"/>
      <c r="HP61" s="163"/>
      <c r="HQ61" s="163"/>
      <c r="HR61" s="163"/>
      <c r="HS61" s="163"/>
      <c r="HT61" s="163"/>
      <c r="HU61" s="163"/>
      <c r="HV61" s="163"/>
      <c r="HW61" s="163"/>
      <c r="HX61" s="163"/>
      <c r="HY61" s="163"/>
      <c r="HZ61" s="163"/>
      <c r="IA61" s="163"/>
      <c r="IB61" s="163"/>
      <c r="IC61" s="163"/>
      <c r="ID61" s="163"/>
      <c r="IE61" s="163"/>
      <c r="IF61" s="163"/>
      <c r="IG61" s="163"/>
      <c r="IH61" s="163"/>
      <c r="II61" s="163"/>
      <c r="IJ61" s="163"/>
      <c r="IK61" s="163"/>
      <c r="IL61" s="163"/>
      <c r="IM61" s="163"/>
      <c r="IN61" s="163"/>
      <c r="IO61" s="163"/>
      <c r="IP61" s="163"/>
      <c r="IQ61" s="163"/>
      <c r="IR61" s="163"/>
      <c r="IS61" s="163"/>
      <c r="IT61" s="163"/>
      <c r="IU61" s="163"/>
      <c r="IV61" s="163"/>
    </row>
    <row r="62" spans="1:256" ht="25.5" x14ac:dyDescent="0.2">
      <c r="A62" s="160" t="s">
        <v>433</v>
      </c>
      <c r="B62" s="169" t="s">
        <v>376</v>
      </c>
      <c r="C62" s="169" t="s">
        <v>414</v>
      </c>
      <c r="D62" s="169" t="s">
        <v>435</v>
      </c>
      <c r="E62" s="169"/>
      <c r="F62" s="162">
        <f>SUM(F63+F64)</f>
        <v>5674</v>
      </c>
      <c r="G62" s="162" t="e">
        <f>SUM(G63+G64+#REF!)</f>
        <v>#REF!</v>
      </c>
    </row>
    <row r="63" spans="1:256" ht="51" customHeight="1" x14ac:dyDescent="0.2">
      <c r="A63" s="156" t="s">
        <v>382</v>
      </c>
      <c r="B63" s="157" t="s">
        <v>376</v>
      </c>
      <c r="C63" s="157" t="s">
        <v>414</v>
      </c>
      <c r="D63" s="174" t="s">
        <v>435</v>
      </c>
      <c r="E63" s="157" t="s">
        <v>383</v>
      </c>
      <c r="F63" s="158">
        <v>4586</v>
      </c>
      <c r="G63" s="158">
        <v>3887.7</v>
      </c>
    </row>
    <row r="64" spans="1:256" ht="25.5" x14ac:dyDescent="0.2">
      <c r="A64" s="156" t="s">
        <v>396</v>
      </c>
      <c r="B64" s="157" t="s">
        <v>376</v>
      </c>
      <c r="C64" s="157" t="s">
        <v>414</v>
      </c>
      <c r="D64" s="174" t="s">
        <v>435</v>
      </c>
      <c r="E64" s="157" t="s">
        <v>389</v>
      </c>
      <c r="F64" s="158">
        <v>1088</v>
      </c>
      <c r="G64" s="158">
        <v>1514.7</v>
      </c>
    </row>
    <row r="65" spans="1:256" ht="13.5" x14ac:dyDescent="0.25">
      <c r="A65" s="153" t="s">
        <v>436</v>
      </c>
      <c r="B65" s="166" t="s">
        <v>376</v>
      </c>
      <c r="C65" s="166" t="s">
        <v>414</v>
      </c>
      <c r="D65" s="166" t="s">
        <v>437</v>
      </c>
      <c r="E65" s="154"/>
      <c r="F65" s="155">
        <f>SUM(F66+F68+F70)</f>
        <v>6232</v>
      </c>
      <c r="G65" s="155" t="e">
        <f>SUM(G66+G68+G70)</f>
        <v>#REF!</v>
      </c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3"/>
      <c r="BM65" s="163"/>
      <c r="BN65" s="163"/>
      <c r="BO65" s="163"/>
      <c r="BP65" s="163"/>
      <c r="BQ65" s="163"/>
      <c r="BR65" s="163"/>
      <c r="BS65" s="163"/>
      <c r="BT65" s="163"/>
      <c r="BU65" s="163"/>
      <c r="BV65" s="163"/>
      <c r="BW65" s="163"/>
      <c r="BX65" s="163"/>
      <c r="BY65" s="163"/>
      <c r="BZ65" s="163"/>
      <c r="CA65" s="163"/>
      <c r="CB65" s="163"/>
      <c r="CC65" s="163"/>
      <c r="CD65" s="163"/>
      <c r="CE65" s="163"/>
      <c r="CF65" s="163"/>
      <c r="CG65" s="163"/>
      <c r="CH65" s="163"/>
      <c r="CI65" s="163"/>
      <c r="CJ65" s="163"/>
      <c r="CK65" s="163"/>
      <c r="CL65" s="163"/>
      <c r="CM65" s="163"/>
      <c r="CN65" s="163"/>
      <c r="CO65" s="163"/>
      <c r="CP65" s="163"/>
      <c r="CQ65" s="163"/>
      <c r="CR65" s="163"/>
      <c r="CS65" s="163"/>
      <c r="CT65" s="163"/>
      <c r="CU65" s="163"/>
      <c r="CV65" s="163"/>
      <c r="CW65" s="163"/>
      <c r="CX65" s="163"/>
      <c r="CY65" s="163"/>
      <c r="CZ65" s="163"/>
      <c r="DA65" s="163"/>
      <c r="DB65" s="163"/>
      <c r="DC65" s="163"/>
      <c r="DD65" s="163"/>
      <c r="DE65" s="163"/>
      <c r="DF65" s="163"/>
      <c r="DG65" s="163"/>
      <c r="DH65" s="163"/>
      <c r="DI65" s="163"/>
      <c r="DJ65" s="163"/>
      <c r="DK65" s="163"/>
      <c r="DL65" s="163"/>
      <c r="DM65" s="163"/>
      <c r="DN65" s="163"/>
      <c r="DO65" s="163"/>
      <c r="DP65" s="163"/>
      <c r="DQ65" s="163"/>
      <c r="DR65" s="163"/>
      <c r="DS65" s="163"/>
      <c r="DT65" s="163"/>
      <c r="DU65" s="163"/>
      <c r="DV65" s="163"/>
      <c r="DW65" s="163"/>
      <c r="DX65" s="163"/>
      <c r="DY65" s="163"/>
      <c r="DZ65" s="163"/>
      <c r="EA65" s="163"/>
      <c r="EB65" s="163"/>
      <c r="EC65" s="163"/>
      <c r="ED65" s="163"/>
      <c r="EE65" s="163"/>
      <c r="EF65" s="163"/>
      <c r="EG65" s="163"/>
      <c r="EH65" s="163"/>
      <c r="EI65" s="163"/>
      <c r="EJ65" s="163"/>
      <c r="EK65" s="163"/>
      <c r="EL65" s="163"/>
      <c r="EM65" s="163"/>
      <c r="EN65" s="163"/>
      <c r="EO65" s="163"/>
      <c r="EP65" s="163"/>
      <c r="EQ65" s="163"/>
      <c r="ER65" s="163"/>
      <c r="ES65" s="163"/>
      <c r="ET65" s="163"/>
      <c r="EU65" s="163"/>
      <c r="EV65" s="163"/>
      <c r="EW65" s="163"/>
      <c r="EX65" s="163"/>
      <c r="EY65" s="163"/>
      <c r="EZ65" s="163"/>
      <c r="FA65" s="163"/>
      <c r="FB65" s="163"/>
      <c r="FC65" s="163"/>
      <c r="FD65" s="163"/>
      <c r="FE65" s="163"/>
      <c r="FF65" s="163"/>
      <c r="FG65" s="163"/>
      <c r="FH65" s="163"/>
      <c r="FI65" s="163"/>
      <c r="FJ65" s="163"/>
      <c r="FK65" s="163"/>
      <c r="FL65" s="163"/>
      <c r="FM65" s="163"/>
      <c r="FN65" s="163"/>
      <c r="FO65" s="163"/>
      <c r="FP65" s="163"/>
      <c r="FQ65" s="163"/>
      <c r="FR65" s="163"/>
      <c r="FS65" s="163"/>
      <c r="FT65" s="163"/>
      <c r="FU65" s="163"/>
      <c r="FV65" s="163"/>
      <c r="FW65" s="163"/>
      <c r="FX65" s="163"/>
      <c r="FY65" s="163"/>
      <c r="FZ65" s="163"/>
      <c r="GA65" s="163"/>
      <c r="GB65" s="163"/>
      <c r="GC65" s="163"/>
      <c r="GD65" s="163"/>
      <c r="GE65" s="163"/>
      <c r="GF65" s="163"/>
      <c r="GG65" s="163"/>
      <c r="GH65" s="163"/>
      <c r="GI65" s="163"/>
      <c r="GJ65" s="163"/>
      <c r="GK65" s="163"/>
      <c r="GL65" s="163"/>
      <c r="GM65" s="163"/>
      <c r="GN65" s="163"/>
      <c r="GO65" s="163"/>
      <c r="GP65" s="163"/>
      <c r="GQ65" s="163"/>
      <c r="GR65" s="163"/>
      <c r="GS65" s="163"/>
      <c r="GT65" s="163"/>
      <c r="GU65" s="163"/>
      <c r="GV65" s="163"/>
      <c r="GW65" s="163"/>
      <c r="GX65" s="163"/>
      <c r="GY65" s="163"/>
      <c r="GZ65" s="163"/>
      <c r="HA65" s="163"/>
      <c r="HB65" s="163"/>
      <c r="HC65" s="163"/>
      <c r="HD65" s="163"/>
      <c r="HE65" s="163"/>
      <c r="HF65" s="163"/>
      <c r="HG65" s="163"/>
      <c r="HH65" s="163"/>
      <c r="HI65" s="163"/>
      <c r="HJ65" s="163"/>
      <c r="HK65" s="163"/>
      <c r="HL65" s="163"/>
      <c r="HM65" s="163"/>
      <c r="HN65" s="163"/>
      <c r="HO65" s="163"/>
      <c r="HP65" s="163"/>
      <c r="HQ65" s="163"/>
      <c r="HR65" s="163"/>
      <c r="HS65" s="163"/>
      <c r="HT65" s="163"/>
      <c r="HU65" s="163"/>
      <c r="HV65" s="163"/>
      <c r="HW65" s="163"/>
      <c r="HX65" s="163"/>
      <c r="HY65" s="163"/>
      <c r="HZ65" s="163"/>
      <c r="IA65" s="163"/>
      <c r="IB65" s="163"/>
      <c r="IC65" s="163"/>
      <c r="ID65" s="163"/>
      <c r="IE65" s="163"/>
      <c r="IF65" s="163"/>
      <c r="IG65" s="163"/>
      <c r="IH65" s="163"/>
      <c r="II65" s="163"/>
      <c r="IJ65" s="163"/>
      <c r="IK65" s="163"/>
      <c r="IL65" s="163"/>
      <c r="IM65" s="163"/>
      <c r="IN65" s="163"/>
      <c r="IO65" s="163"/>
      <c r="IP65" s="163"/>
      <c r="IQ65" s="163"/>
      <c r="IR65" s="163"/>
      <c r="IS65" s="163"/>
      <c r="IT65" s="163"/>
      <c r="IU65" s="163"/>
      <c r="IV65" s="163"/>
    </row>
    <row r="66" spans="1:256" ht="25.5" x14ac:dyDescent="0.2">
      <c r="A66" s="160" t="s">
        <v>438</v>
      </c>
      <c r="B66" s="169" t="s">
        <v>376</v>
      </c>
      <c r="C66" s="169" t="s">
        <v>414</v>
      </c>
      <c r="D66" s="169" t="s">
        <v>439</v>
      </c>
      <c r="E66" s="169"/>
      <c r="F66" s="162">
        <f>SUM(F67)</f>
        <v>92</v>
      </c>
      <c r="G66" s="162">
        <f>SUM(G67)</f>
        <v>92</v>
      </c>
    </row>
    <row r="67" spans="1:256" ht="25.5" x14ac:dyDescent="0.2">
      <c r="A67" s="156" t="s">
        <v>396</v>
      </c>
      <c r="B67" s="174" t="s">
        <v>376</v>
      </c>
      <c r="C67" s="174" t="s">
        <v>414</v>
      </c>
      <c r="D67" s="174" t="s">
        <v>439</v>
      </c>
      <c r="E67" s="174" t="s">
        <v>389</v>
      </c>
      <c r="F67" s="158">
        <v>92</v>
      </c>
      <c r="G67" s="158">
        <v>92</v>
      </c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437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  <c r="EG67" s="159"/>
      <c r="EH67" s="159"/>
      <c r="EI67" s="159"/>
      <c r="EJ67" s="159"/>
      <c r="EK67" s="159"/>
      <c r="EL67" s="159"/>
      <c r="EM67" s="159"/>
      <c r="EN67" s="159"/>
      <c r="EO67" s="159"/>
      <c r="EP67" s="159"/>
      <c r="EQ67" s="159"/>
      <c r="ER67" s="159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59"/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59"/>
      <c r="FS67" s="159"/>
      <c r="FT67" s="159"/>
      <c r="FU67" s="159"/>
      <c r="FV67" s="159"/>
      <c r="FW67" s="159"/>
      <c r="FX67" s="159"/>
      <c r="FY67" s="159"/>
      <c r="FZ67" s="159"/>
      <c r="GA67" s="159"/>
      <c r="GB67" s="159"/>
      <c r="GC67" s="159"/>
      <c r="GD67" s="159"/>
      <c r="GE67" s="159"/>
      <c r="GF67" s="159"/>
      <c r="GG67" s="159"/>
      <c r="GH67" s="159"/>
      <c r="GI67" s="159"/>
      <c r="GJ67" s="159"/>
      <c r="GK67" s="159"/>
      <c r="GL67" s="159"/>
      <c r="GM67" s="159"/>
      <c r="GN67" s="159"/>
      <c r="GO67" s="159"/>
      <c r="GP67" s="159"/>
      <c r="GQ67" s="159"/>
      <c r="GR67" s="159"/>
      <c r="GS67" s="159"/>
      <c r="GT67" s="159"/>
      <c r="GU67" s="159"/>
      <c r="GV67" s="159"/>
      <c r="GW67" s="159"/>
      <c r="GX67" s="159"/>
      <c r="GY67" s="159"/>
      <c r="GZ67" s="159"/>
      <c r="HA67" s="159"/>
      <c r="HB67" s="159"/>
      <c r="HC67" s="159"/>
      <c r="HD67" s="159"/>
      <c r="HE67" s="159"/>
      <c r="HF67" s="159"/>
      <c r="HG67" s="159"/>
      <c r="HH67" s="159"/>
      <c r="HI67" s="159"/>
      <c r="HJ67" s="159"/>
      <c r="HK67" s="159"/>
      <c r="HL67" s="159"/>
      <c r="HM67" s="159"/>
      <c r="HN67" s="159"/>
      <c r="HO67" s="159"/>
      <c r="HP67" s="159"/>
      <c r="HQ67" s="159"/>
      <c r="HR67" s="159"/>
      <c r="HS67" s="159"/>
      <c r="HT67" s="159"/>
      <c r="HU67" s="159"/>
      <c r="HV67" s="159"/>
      <c r="HW67" s="159"/>
      <c r="HX67" s="159"/>
      <c r="HY67" s="159"/>
      <c r="HZ67" s="159"/>
      <c r="IA67" s="159"/>
      <c r="IB67" s="159"/>
      <c r="IC67" s="159"/>
      <c r="ID67" s="159"/>
      <c r="IE67" s="159"/>
      <c r="IF67" s="159"/>
      <c r="IG67" s="159"/>
      <c r="IH67" s="159"/>
      <c r="II67" s="159"/>
      <c r="IJ67" s="159"/>
      <c r="IK67" s="159"/>
      <c r="IL67" s="159"/>
      <c r="IM67" s="159"/>
      <c r="IN67" s="159"/>
      <c r="IO67" s="159"/>
      <c r="IP67" s="159"/>
      <c r="IQ67" s="159"/>
      <c r="IR67" s="159"/>
      <c r="IS67" s="159"/>
      <c r="IT67" s="159"/>
      <c r="IU67" s="159"/>
      <c r="IV67" s="159"/>
    </row>
    <row r="68" spans="1:256" ht="44.45" customHeight="1" x14ac:dyDescent="0.2">
      <c r="A68" s="177" t="s">
        <v>440</v>
      </c>
      <c r="B68" s="169" t="s">
        <v>376</v>
      </c>
      <c r="C68" s="169" t="s">
        <v>441</v>
      </c>
      <c r="D68" s="169" t="s">
        <v>442</v>
      </c>
      <c r="E68" s="169"/>
      <c r="F68" s="162">
        <f>SUM(F69)</f>
        <v>6050</v>
      </c>
      <c r="G68" s="162" t="e">
        <f>SUM(G69+#REF!+#REF!+#REF!)</f>
        <v>#REF!</v>
      </c>
    </row>
    <row r="69" spans="1:256" ht="25.5" x14ac:dyDescent="0.2">
      <c r="A69" s="156" t="s">
        <v>396</v>
      </c>
      <c r="B69" s="174" t="s">
        <v>376</v>
      </c>
      <c r="C69" s="174" t="s">
        <v>414</v>
      </c>
      <c r="D69" s="174" t="s">
        <v>442</v>
      </c>
      <c r="E69" s="174" t="s">
        <v>389</v>
      </c>
      <c r="F69" s="158">
        <v>6050</v>
      </c>
      <c r="G69" s="158">
        <v>5850</v>
      </c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59"/>
      <c r="DE69" s="159"/>
      <c r="DF69" s="159"/>
      <c r="DG69" s="159"/>
      <c r="DH69" s="159"/>
      <c r="DI69" s="159"/>
      <c r="DJ69" s="159"/>
      <c r="DK69" s="159"/>
      <c r="DL69" s="159"/>
      <c r="DM69" s="159"/>
      <c r="DN69" s="159"/>
      <c r="DO69" s="159"/>
      <c r="DP69" s="159"/>
      <c r="DQ69" s="159"/>
      <c r="DR69" s="159"/>
      <c r="DS69" s="159"/>
      <c r="DT69" s="159"/>
      <c r="DU69" s="159"/>
      <c r="DV69" s="159"/>
      <c r="DW69" s="159"/>
      <c r="DX69" s="159"/>
      <c r="DY69" s="159"/>
      <c r="DZ69" s="159"/>
      <c r="EA69" s="159"/>
      <c r="EB69" s="159"/>
      <c r="EC69" s="159"/>
      <c r="ED69" s="159"/>
      <c r="EE69" s="159"/>
      <c r="EF69" s="159"/>
      <c r="EG69" s="159"/>
      <c r="EH69" s="159"/>
      <c r="EI69" s="159"/>
      <c r="EJ69" s="159"/>
      <c r="EK69" s="159"/>
      <c r="EL69" s="159"/>
      <c r="EM69" s="159"/>
      <c r="EN69" s="159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59"/>
      <c r="EZ69" s="159"/>
      <c r="FA69" s="159"/>
      <c r="FB69" s="159"/>
      <c r="FC69" s="159"/>
      <c r="FD69" s="159"/>
      <c r="FE69" s="159"/>
      <c r="FF69" s="159"/>
      <c r="FG69" s="159"/>
      <c r="FH69" s="159"/>
      <c r="FI69" s="159"/>
      <c r="FJ69" s="159"/>
      <c r="FK69" s="159"/>
      <c r="FL69" s="159"/>
      <c r="FM69" s="159"/>
      <c r="FN69" s="159"/>
      <c r="FO69" s="159"/>
      <c r="FP69" s="159"/>
      <c r="FQ69" s="159"/>
      <c r="FR69" s="159"/>
      <c r="FS69" s="159"/>
      <c r="FT69" s="159"/>
      <c r="FU69" s="159"/>
      <c r="FV69" s="159"/>
      <c r="FW69" s="159"/>
      <c r="FX69" s="159"/>
      <c r="FY69" s="159"/>
      <c r="FZ69" s="159"/>
      <c r="GA69" s="159"/>
      <c r="GB69" s="159"/>
      <c r="GC69" s="159"/>
      <c r="GD69" s="159"/>
      <c r="GE69" s="159"/>
      <c r="GF69" s="159"/>
      <c r="GG69" s="159"/>
      <c r="GH69" s="159"/>
      <c r="GI69" s="159"/>
      <c r="GJ69" s="159"/>
      <c r="GK69" s="159"/>
      <c r="GL69" s="159"/>
      <c r="GM69" s="159"/>
      <c r="GN69" s="159"/>
      <c r="GO69" s="159"/>
      <c r="GP69" s="159"/>
      <c r="GQ69" s="159"/>
      <c r="GR69" s="159"/>
      <c r="GS69" s="159"/>
      <c r="GT69" s="159"/>
      <c r="GU69" s="159"/>
      <c r="GV69" s="159"/>
      <c r="GW69" s="159"/>
      <c r="GX69" s="159"/>
      <c r="GY69" s="159"/>
      <c r="GZ69" s="159"/>
      <c r="HA69" s="159"/>
      <c r="HB69" s="159"/>
      <c r="HC69" s="159"/>
      <c r="HD69" s="159"/>
      <c r="HE69" s="159"/>
      <c r="HF69" s="159"/>
      <c r="HG69" s="159"/>
      <c r="HH69" s="159"/>
      <c r="HI69" s="159"/>
      <c r="HJ69" s="159"/>
      <c r="HK69" s="159"/>
      <c r="HL69" s="159"/>
      <c r="HM69" s="159"/>
      <c r="HN69" s="159"/>
      <c r="HO69" s="159"/>
      <c r="HP69" s="159"/>
      <c r="HQ69" s="159"/>
      <c r="HR69" s="159"/>
      <c r="HS69" s="159"/>
      <c r="HT69" s="159"/>
      <c r="HU69" s="159"/>
      <c r="HV69" s="159"/>
      <c r="HW69" s="159"/>
      <c r="HX69" s="159"/>
      <c r="HY69" s="159"/>
      <c r="HZ69" s="159"/>
      <c r="IA69" s="159"/>
      <c r="IB69" s="159"/>
      <c r="IC69" s="159"/>
      <c r="ID69" s="159"/>
      <c r="IE69" s="159"/>
      <c r="IF69" s="159"/>
      <c r="IG69" s="159"/>
      <c r="IH69" s="159"/>
      <c r="II69" s="159"/>
      <c r="IJ69" s="159"/>
      <c r="IK69" s="159"/>
      <c r="IL69" s="159"/>
      <c r="IM69" s="159"/>
      <c r="IN69" s="159"/>
      <c r="IO69" s="159"/>
      <c r="IP69" s="159"/>
      <c r="IQ69" s="159"/>
      <c r="IR69" s="159"/>
      <c r="IS69" s="159"/>
      <c r="IT69" s="159"/>
      <c r="IU69" s="159"/>
      <c r="IV69" s="159"/>
    </row>
    <row r="70" spans="1:256" ht="37.5" customHeight="1" x14ac:dyDescent="0.2">
      <c r="A70" s="436" t="s">
        <v>781</v>
      </c>
      <c r="B70" s="169" t="s">
        <v>376</v>
      </c>
      <c r="C70" s="169" t="s">
        <v>414</v>
      </c>
      <c r="D70" s="169" t="s">
        <v>447</v>
      </c>
      <c r="E70" s="169"/>
      <c r="F70" s="162">
        <f>SUM(F71)</f>
        <v>90</v>
      </c>
      <c r="G70" s="162">
        <f>SUM(G71)</f>
        <v>220</v>
      </c>
    </row>
    <row r="71" spans="1:256" ht="25.5" x14ac:dyDescent="0.2">
      <c r="A71" s="156" t="s">
        <v>396</v>
      </c>
      <c r="B71" s="174" t="s">
        <v>376</v>
      </c>
      <c r="C71" s="174" t="s">
        <v>414</v>
      </c>
      <c r="D71" s="174" t="s">
        <v>447</v>
      </c>
      <c r="E71" s="174" t="s">
        <v>389</v>
      </c>
      <c r="F71" s="158">
        <v>90</v>
      </c>
      <c r="G71" s="158">
        <v>220</v>
      </c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59"/>
      <c r="DA71" s="159"/>
      <c r="DB71" s="159"/>
      <c r="DC71" s="159"/>
      <c r="DD71" s="159"/>
      <c r="DE71" s="159"/>
      <c r="DF71" s="159"/>
      <c r="DG71" s="159"/>
      <c r="DH71" s="159"/>
      <c r="DI71" s="159"/>
      <c r="DJ71" s="159"/>
      <c r="DK71" s="159"/>
      <c r="DL71" s="159"/>
      <c r="DM71" s="159"/>
      <c r="DN71" s="159"/>
      <c r="DO71" s="159"/>
      <c r="DP71" s="159"/>
      <c r="DQ71" s="159"/>
      <c r="DR71" s="159"/>
      <c r="DS71" s="159"/>
      <c r="DT71" s="159"/>
      <c r="DU71" s="159"/>
      <c r="DV71" s="159"/>
      <c r="DW71" s="159"/>
      <c r="DX71" s="159"/>
      <c r="DY71" s="159"/>
      <c r="DZ71" s="159"/>
      <c r="EA71" s="159"/>
      <c r="EB71" s="159"/>
      <c r="EC71" s="159"/>
      <c r="ED71" s="159"/>
      <c r="EE71" s="159"/>
      <c r="EF71" s="159"/>
      <c r="EG71" s="159"/>
      <c r="EH71" s="159"/>
      <c r="EI71" s="159"/>
      <c r="EJ71" s="159"/>
      <c r="EK71" s="159"/>
      <c r="EL71" s="159"/>
      <c r="EM71" s="159"/>
      <c r="EN71" s="159"/>
      <c r="EO71" s="159"/>
      <c r="EP71" s="159"/>
      <c r="EQ71" s="159"/>
      <c r="ER71" s="159"/>
      <c r="ES71" s="159"/>
      <c r="ET71" s="159"/>
      <c r="EU71" s="159"/>
      <c r="EV71" s="159"/>
      <c r="EW71" s="159"/>
      <c r="EX71" s="159"/>
      <c r="EY71" s="159"/>
      <c r="EZ71" s="159"/>
      <c r="FA71" s="159"/>
      <c r="FB71" s="159"/>
      <c r="FC71" s="159"/>
      <c r="FD71" s="159"/>
      <c r="FE71" s="159"/>
      <c r="FF71" s="159"/>
      <c r="FG71" s="159"/>
      <c r="FH71" s="159"/>
      <c r="FI71" s="159"/>
      <c r="FJ71" s="159"/>
      <c r="FK71" s="159"/>
      <c r="FL71" s="159"/>
      <c r="FM71" s="159"/>
      <c r="FN71" s="159"/>
      <c r="FO71" s="159"/>
      <c r="FP71" s="159"/>
      <c r="FQ71" s="159"/>
      <c r="FR71" s="159"/>
      <c r="FS71" s="159"/>
      <c r="FT71" s="159"/>
      <c r="FU71" s="159"/>
      <c r="FV71" s="159"/>
      <c r="FW71" s="159"/>
      <c r="FX71" s="159"/>
      <c r="FY71" s="159"/>
      <c r="FZ71" s="159"/>
      <c r="GA71" s="159"/>
      <c r="GB71" s="159"/>
      <c r="GC71" s="159"/>
      <c r="GD71" s="159"/>
      <c r="GE71" s="159"/>
      <c r="GF71" s="159"/>
      <c r="GG71" s="159"/>
      <c r="GH71" s="159"/>
      <c r="GI71" s="159"/>
      <c r="GJ71" s="159"/>
      <c r="GK71" s="159"/>
      <c r="GL71" s="159"/>
      <c r="GM71" s="159"/>
      <c r="GN71" s="159"/>
      <c r="GO71" s="159"/>
      <c r="GP71" s="159"/>
      <c r="GQ71" s="159"/>
      <c r="GR71" s="159"/>
      <c r="GS71" s="159"/>
      <c r="GT71" s="159"/>
      <c r="GU71" s="159"/>
      <c r="GV71" s="159"/>
      <c r="GW71" s="159"/>
      <c r="GX71" s="159"/>
      <c r="GY71" s="159"/>
      <c r="GZ71" s="159"/>
      <c r="HA71" s="159"/>
      <c r="HB71" s="159"/>
      <c r="HC71" s="159"/>
      <c r="HD71" s="159"/>
      <c r="HE71" s="159"/>
      <c r="HF71" s="159"/>
      <c r="HG71" s="159"/>
      <c r="HH71" s="159"/>
      <c r="HI71" s="159"/>
      <c r="HJ71" s="159"/>
      <c r="HK71" s="159"/>
      <c r="HL71" s="159"/>
      <c r="HM71" s="159"/>
      <c r="HN71" s="159"/>
      <c r="HO71" s="159"/>
      <c r="HP71" s="159"/>
      <c r="HQ71" s="159"/>
      <c r="HR71" s="159"/>
      <c r="HS71" s="159"/>
      <c r="HT71" s="159"/>
      <c r="HU71" s="159"/>
      <c r="HV71" s="159"/>
      <c r="HW71" s="159"/>
      <c r="HX71" s="159"/>
      <c r="HY71" s="159"/>
      <c r="HZ71" s="159"/>
      <c r="IA71" s="159"/>
      <c r="IB71" s="159"/>
      <c r="IC71" s="159"/>
      <c r="ID71" s="159"/>
      <c r="IE71" s="159"/>
      <c r="IF71" s="159"/>
      <c r="IG71" s="159"/>
      <c r="IH71" s="159"/>
      <c r="II71" s="159"/>
      <c r="IJ71" s="159"/>
      <c r="IK71" s="159"/>
      <c r="IL71" s="159"/>
      <c r="IM71" s="159"/>
      <c r="IN71" s="159"/>
      <c r="IO71" s="159"/>
      <c r="IP71" s="159"/>
      <c r="IQ71" s="159"/>
      <c r="IR71" s="159"/>
      <c r="IS71" s="159"/>
      <c r="IT71" s="159"/>
      <c r="IU71" s="159"/>
      <c r="IV71" s="159"/>
    </row>
    <row r="72" spans="1:256" ht="15.75" x14ac:dyDescent="0.25">
      <c r="A72" s="147" t="s">
        <v>448</v>
      </c>
      <c r="B72" s="178" t="s">
        <v>378</v>
      </c>
      <c r="C72" s="178"/>
      <c r="D72" s="178"/>
      <c r="E72" s="178"/>
      <c r="F72" s="179">
        <f t="shared" ref="F72:G74" si="1">SUM(F73)</f>
        <v>50</v>
      </c>
      <c r="G72" s="179">
        <f t="shared" si="1"/>
        <v>35</v>
      </c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180"/>
      <c r="AW72" s="180"/>
      <c r="AX72" s="180"/>
      <c r="AY72" s="180"/>
      <c r="AZ72" s="180"/>
      <c r="BA72" s="180"/>
      <c r="BB72" s="180"/>
      <c r="BC72" s="180"/>
      <c r="BD72" s="180"/>
      <c r="BE72" s="180"/>
      <c r="BF72" s="180"/>
      <c r="BG72" s="180"/>
      <c r="BH72" s="180"/>
      <c r="BI72" s="180"/>
      <c r="BJ72" s="180"/>
      <c r="BK72" s="180"/>
      <c r="BL72" s="180"/>
      <c r="BM72" s="180"/>
      <c r="BN72" s="180"/>
      <c r="BO72" s="180"/>
      <c r="BP72" s="180"/>
      <c r="BQ72" s="180"/>
      <c r="BR72" s="180"/>
      <c r="BS72" s="180"/>
      <c r="BT72" s="180"/>
      <c r="BU72" s="180"/>
      <c r="BV72" s="180"/>
      <c r="BW72" s="180"/>
      <c r="BX72" s="180"/>
      <c r="BY72" s="180"/>
      <c r="BZ72" s="180"/>
      <c r="CA72" s="180"/>
      <c r="CB72" s="180"/>
      <c r="CC72" s="180"/>
      <c r="CD72" s="180"/>
      <c r="CE72" s="180"/>
      <c r="CF72" s="180"/>
      <c r="CG72" s="180"/>
      <c r="CH72" s="180"/>
      <c r="CI72" s="180"/>
      <c r="CJ72" s="180"/>
      <c r="CK72" s="180"/>
      <c r="CL72" s="180"/>
      <c r="CM72" s="180"/>
      <c r="CN72" s="180"/>
      <c r="CO72" s="180"/>
      <c r="CP72" s="180"/>
      <c r="CQ72" s="180"/>
      <c r="CR72" s="180"/>
      <c r="CS72" s="180"/>
      <c r="CT72" s="180"/>
      <c r="CU72" s="180"/>
      <c r="CV72" s="180"/>
      <c r="CW72" s="180"/>
      <c r="CX72" s="180"/>
      <c r="CY72" s="180"/>
      <c r="CZ72" s="180"/>
      <c r="DA72" s="180"/>
      <c r="DB72" s="180"/>
      <c r="DC72" s="180"/>
      <c r="DD72" s="180"/>
      <c r="DE72" s="180"/>
      <c r="DF72" s="180"/>
      <c r="DG72" s="180"/>
      <c r="DH72" s="180"/>
      <c r="DI72" s="180"/>
      <c r="DJ72" s="180"/>
      <c r="DK72" s="180"/>
      <c r="DL72" s="180"/>
      <c r="DM72" s="180"/>
      <c r="DN72" s="180"/>
      <c r="DO72" s="180"/>
      <c r="DP72" s="180"/>
      <c r="DQ72" s="180"/>
      <c r="DR72" s="180"/>
      <c r="DS72" s="180"/>
      <c r="DT72" s="180"/>
      <c r="DU72" s="180"/>
      <c r="DV72" s="180"/>
      <c r="DW72" s="180"/>
      <c r="DX72" s="180"/>
      <c r="DY72" s="180"/>
      <c r="DZ72" s="180"/>
      <c r="EA72" s="180"/>
      <c r="EB72" s="180"/>
      <c r="EC72" s="180"/>
      <c r="ED72" s="180"/>
      <c r="EE72" s="180"/>
      <c r="EF72" s="180"/>
      <c r="EG72" s="180"/>
      <c r="EH72" s="180"/>
      <c r="EI72" s="180"/>
      <c r="EJ72" s="180"/>
      <c r="EK72" s="180"/>
      <c r="EL72" s="180"/>
      <c r="EM72" s="180"/>
      <c r="EN72" s="180"/>
      <c r="EO72" s="180"/>
      <c r="EP72" s="180"/>
      <c r="EQ72" s="180"/>
      <c r="ER72" s="180"/>
      <c r="ES72" s="180"/>
      <c r="ET72" s="180"/>
      <c r="EU72" s="180"/>
      <c r="EV72" s="180"/>
      <c r="EW72" s="180"/>
      <c r="EX72" s="180"/>
      <c r="EY72" s="180"/>
      <c r="EZ72" s="180"/>
      <c r="FA72" s="180"/>
      <c r="FB72" s="180"/>
      <c r="FC72" s="180"/>
      <c r="FD72" s="180"/>
      <c r="FE72" s="180"/>
      <c r="FF72" s="180"/>
      <c r="FG72" s="180"/>
      <c r="FH72" s="180"/>
      <c r="FI72" s="180"/>
      <c r="FJ72" s="180"/>
      <c r="FK72" s="180"/>
      <c r="FL72" s="180"/>
      <c r="FM72" s="180"/>
      <c r="FN72" s="180"/>
      <c r="FO72" s="180"/>
      <c r="FP72" s="180"/>
      <c r="FQ72" s="180"/>
      <c r="FR72" s="180"/>
      <c r="FS72" s="180"/>
      <c r="FT72" s="180"/>
      <c r="FU72" s="180"/>
      <c r="FV72" s="180"/>
      <c r="FW72" s="180"/>
      <c r="FX72" s="180"/>
      <c r="FY72" s="180"/>
      <c r="FZ72" s="180"/>
      <c r="GA72" s="180"/>
      <c r="GB72" s="180"/>
      <c r="GC72" s="180"/>
      <c r="GD72" s="180"/>
      <c r="GE72" s="180"/>
      <c r="GF72" s="180"/>
      <c r="GG72" s="180"/>
      <c r="GH72" s="180"/>
      <c r="GI72" s="180"/>
      <c r="GJ72" s="180"/>
      <c r="GK72" s="180"/>
      <c r="GL72" s="180"/>
      <c r="GM72" s="180"/>
      <c r="GN72" s="180"/>
      <c r="GO72" s="180"/>
      <c r="GP72" s="180"/>
      <c r="GQ72" s="180"/>
      <c r="GR72" s="180"/>
      <c r="GS72" s="180"/>
      <c r="GT72" s="180"/>
      <c r="GU72" s="180"/>
      <c r="GV72" s="180"/>
      <c r="GW72" s="180"/>
      <c r="GX72" s="180"/>
      <c r="GY72" s="180"/>
      <c r="GZ72" s="180"/>
      <c r="HA72" s="180"/>
      <c r="HB72" s="180"/>
      <c r="HC72" s="180"/>
      <c r="HD72" s="180"/>
      <c r="HE72" s="180"/>
      <c r="HF72" s="180"/>
      <c r="HG72" s="180"/>
      <c r="HH72" s="180"/>
      <c r="HI72" s="180"/>
      <c r="HJ72" s="180"/>
      <c r="HK72" s="180"/>
      <c r="HL72" s="180"/>
      <c r="HM72" s="180"/>
      <c r="HN72" s="180"/>
      <c r="HO72" s="180"/>
      <c r="HP72" s="180"/>
      <c r="HQ72" s="180"/>
      <c r="HR72" s="180"/>
      <c r="HS72" s="180"/>
      <c r="HT72" s="180"/>
      <c r="HU72" s="180"/>
      <c r="HV72" s="180"/>
      <c r="HW72" s="180"/>
      <c r="HX72" s="180"/>
      <c r="HY72" s="180"/>
      <c r="HZ72" s="180"/>
      <c r="IA72" s="180"/>
      <c r="IB72" s="180"/>
      <c r="IC72" s="180"/>
      <c r="ID72" s="180"/>
      <c r="IE72" s="180"/>
      <c r="IF72" s="180"/>
      <c r="IG72" s="180"/>
      <c r="IH72" s="180"/>
      <c r="II72" s="180"/>
      <c r="IJ72" s="180"/>
      <c r="IK72" s="180"/>
      <c r="IL72" s="180"/>
      <c r="IM72" s="180"/>
      <c r="IN72" s="180"/>
      <c r="IO72" s="180"/>
      <c r="IP72" s="180"/>
      <c r="IQ72" s="180"/>
      <c r="IR72" s="180"/>
      <c r="IS72" s="180"/>
      <c r="IT72" s="180"/>
      <c r="IU72" s="180"/>
      <c r="IV72" s="180"/>
    </row>
    <row r="73" spans="1:256" ht="13.5" x14ac:dyDescent="0.25">
      <c r="A73" s="153" t="s">
        <v>449</v>
      </c>
      <c r="B73" s="166" t="s">
        <v>378</v>
      </c>
      <c r="C73" s="166" t="s">
        <v>391</v>
      </c>
      <c r="D73" s="166"/>
      <c r="E73" s="166"/>
      <c r="F73" s="155">
        <f t="shared" si="1"/>
        <v>50</v>
      </c>
      <c r="G73" s="155">
        <f t="shared" si="1"/>
        <v>35</v>
      </c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  <c r="BW73" s="163"/>
      <c r="BX73" s="163"/>
      <c r="BY73" s="163"/>
      <c r="BZ73" s="163"/>
      <c r="CA73" s="163"/>
      <c r="CB73" s="163"/>
      <c r="CC73" s="163"/>
      <c r="CD73" s="163"/>
      <c r="CE73" s="163"/>
      <c r="CF73" s="163"/>
      <c r="CG73" s="163"/>
      <c r="CH73" s="163"/>
      <c r="CI73" s="163"/>
      <c r="CJ73" s="163"/>
      <c r="CK73" s="163"/>
      <c r="CL73" s="163"/>
      <c r="CM73" s="163"/>
      <c r="CN73" s="163"/>
      <c r="CO73" s="163"/>
      <c r="CP73" s="163"/>
      <c r="CQ73" s="163"/>
      <c r="CR73" s="163"/>
      <c r="CS73" s="163"/>
      <c r="CT73" s="163"/>
      <c r="CU73" s="163"/>
      <c r="CV73" s="163"/>
      <c r="CW73" s="163"/>
      <c r="CX73" s="163"/>
      <c r="CY73" s="163"/>
      <c r="CZ73" s="163"/>
      <c r="DA73" s="163"/>
      <c r="DB73" s="163"/>
      <c r="DC73" s="163"/>
      <c r="DD73" s="163"/>
      <c r="DE73" s="163"/>
      <c r="DF73" s="163"/>
      <c r="DG73" s="163"/>
      <c r="DH73" s="163"/>
      <c r="DI73" s="163"/>
      <c r="DJ73" s="163"/>
      <c r="DK73" s="163"/>
      <c r="DL73" s="163"/>
      <c r="DM73" s="163"/>
      <c r="DN73" s="163"/>
      <c r="DO73" s="163"/>
      <c r="DP73" s="163"/>
      <c r="DQ73" s="163"/>
      <c r="DR73" s="163"/>
      <c r="DS73" s="163"/>
      <c r="DT73" s="163"/>
      <c r="DU73" s="163"/>
      <c r="DV73" s="163"/>
      <c r="DW73" s="163"/>
      <c r="DX73" s="163"/>
      <c r="DY73" s="163"/>
      <c r="DZ73" s="163"/>
      <c r="EA73" s="163"/>
      <c r="EB73" s="163"/>
      <c r="EC73" s="163"/>
      <c r="ED73" s="163"/>
      <c r="EE73" s="163"/>
      <c r="EF73" s="163"/>
      <c r="EG73" s="163"/>
      <c r="EH73" s="163"/>
      <c r="EI73" s="163"/>
      <c r="EJ73" s="163"/>
      <c r="EK73" s="163"/>
      <c r="EL73" s="163"/>
      <c r="EM73" s="163"/>
      <c r="EN73" s="163"/>
      <c r="EO73" s="163"/>
      <c r="EP73" s="163"/>
      <c r="EQ73" s="163"/>
      <c r="ER73" s="163"/>
      <c r="ES73" s="163"/>
      <c r="ET73" s="163"/>
      <c r="EU73" s="163"/>
      <c r="EV73" s="163"/>
      <c r="EW73" s="163"/>
      <c r="EX73" s="163"/>
      <c r="EY73" s="163"/>
      <c r="EZ73" s="163"/>
      <c r="FA73" s="163"/>
      <c r="FB73" s="163"/>
      <c r="FC73" s="163"/>
      <c r="FD73" s="163"/>
      <c r="FE73" s="163"/>
      <c r="FF73" s="163"/>
      <c r="FG73" s="163"/>
      <c r="FH73" s="163"/>
      <c r="FI73" s="163"/>
      <c r="FJ73" s="163"/>
      <c r="FK73" s="163"/>
      <c r="FL73" s="163"/>
      <c r="FM73" s="163"/>
      <c r="FN73" s="163"/>
      <c r="FO73" s="163"/>
      <c r="FP73" s="163"/>
      <c r="FQ73" s="163"/>
      <c r="FR73" s="163"/>
      <c r="FS73" s="163"/>
      <c r="FT73" s="163"/>
      <c r="FU73" s="163"/>
      <c r="FV73" s="163"/>
      <c r="FW73" s="163"/>
      <c r="FX73" s="163"/>
      <c r="FY73" s="163"/>
      <c r="FZ73" s="163"/>
      <c r="GA73" s="163"/>
      <c r="GB73" s="163"/>
      <c r="GC73" s="163"/>
      <c r="GD73" s="163"/>
      <c r="GE73" s="163"/>
      <c r="GF73" s="163"/>
      <c r="GG73" s="163"/>
      <c r="GH73" s="163"/>
      <c r="GI73" s="163"/>
      <c r="GJ73" s="163"/>
      <c r="GK73" s="163"/>
      <c r="GL73" s="163"/>
      <c r="GM73" s="163"/>
      <c r="GN73" s="163"/>
      <c r="GO73" s="163"/>
      <c r="GP73" s="163"/>
      <c r="GQ73" s="163"/>
      <c r="GR73" s="163"/>
      <c r="GS73" s="163"/>
      <c r="GT73" s="163"/>
      <c r="GU73" s="163"/>
      <c r="GV73" s="163"/>
      <c r="GW73" s="163"/>
      <c r="GX73" s="163"/>
      <c r="GY73" s="163"/>
      <c r="GZ73" s="163"/>
      <c r="HA73" s="163"/>
      <c r="HB73" s="163"/>
      <c r="HC73" s="163"/>
      <c r="HD73" s="163"/>
      <c r="HE73" s="163"/>
      <c r="HF73" s="163"/>
      <c r="HG73" s="163"/>
      <c r="HH73" s="163"/>
      <c r="HI73" s="163"/>
      <c r="HJ73" s="163"/>
      <c r="HK73" s="163"/>
      <c r="HL73" s="163"/>
      <c r="HM73" s="163"/>
      <c r="HN73" s="163"/>
      <c r="HO73" s="163"/>
      <c r="HP73" s="163"/>
      <c r="HQ73" s="163"/>
      <c r="HR73" s="163"/>
      <c r="HS73" s="163"/>
      <c r="HT73" s="163"/>
      <c r="HU73" s="163"/>
      <c r="HV73" s="163"/>
      <c r="HW73" s="163"/>
      <c r="HX73" s="163"/>
      <c r="HY73" s="163"/>
      <c r="HZ73" s="163"/>
      <c r="IA73" s="163"/>
      <c r="IB73" s="163"/>
      <c r="IC73" s="163"/>
      <c r="ID73" s="163"/>
      <c r="IE73" s="163"/>
      <c r="IF73" s="163"/>
      <c r="IG73" s="163"/>
      <c r="IH73" s="163"/>
      <c r="II73" s="163"/>
      <c r="IJ73" s="163"/>
      <c r="IK73" s="163"/>
      <c r="IL73" s="163"/>
      <c r="IM73" s="163"/>
      <c r="IN73" s="163"/>
      <c r="IO73" s="163"/>
      <c r="IP73" s="163"/>
      <c r="IQ73" s="163"/>
      <c r="IR73" s="163"/>
      <c r="IS73" s="163"/>
      <c r="IT73" s="163"/>
      <c r="IU73" s="163"/>
      <c r="IV73" s="163"/>
    </row>
    <row r="74" spans="1:256" ht="26.25" x14ac:dyDescent="0.25">
      <c r="A74" s="160" t="s">
        <v>438</v>
      </c>
      <c r="B74" s="166" t="s">
        <v>378</v>
      </c>
      <c r="C74" s="166" t="s">
        <v>391</v>
      </c>
      <c r="D74" s="166" t="s">
        <v>439</v>
      </c>
      <c r="E74" s="166"/>
      <c r="F74" s="155">
        <f t="shared" si="1"/>
        <v>50</v>
      </c>
      <c r="G74" s="155">
        <f t="shared" si="1"/>
        <v>35</v>
      </c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  <c r="BV74" s="163"/>
      <c r="BW74" s="163"/>
      <c r="BX74" s="163"/>
      <c r="BY74" s="163"/>
      <c r="BZ74" s="163"/>
      <c r="CA74" s="163"/>
      <c r="CB74" s="163"/>
      <c r="CC74" s="163"/>
      <c r="CD74" s="163"/>
      <c r="CE74" s="163"/>
      <c r="CF74" s="163"/>
      <c r="CG74" s="163"/>
      <c r="CH74" s="163"/>
      <c r="CI74" s="163"/>
      <c r="CJ74" s="163"/>
      <c r="CK74" s="163"/>
      <c r="CL74" s="163"/>
      <c r="CM74" s="163"/>
      <c r="CN74" s="163"/>
      <c r="CO74" s="163"/>
      <c r="CP74" s="163"/>
      <c r="CQ74" s="163"/>
      <c r="CR74" s="163"/>
      <c r="CS74" s="163"/>
      <c r="CT74" s="163"/>
      <c r="CU74" s="163"/>
      <c r="CV74" s="163"/>
      <c r="CW74" s="163"/>
      <c r="CX74" s="163"/>
      <c r="CY74" s="163"/>
      <c r="CZ74" s="163"/>
      <c r="DA74" s="163"/>
      <c r="DB74" s="163"/>
      <c r="DC74" s="163"/>
      <c r="DD74" s="163"/>
      <c r="DE74" s="163"/>
      <c r="DF74" s="163"/>
      <c r="DG74" s="163"/>
      <c r="DH74" s="163"/>
      <c r="DI74" s="163"/>
      <c r="DJ74" s="163"/>
      <c r="DK74" s="163"/>
      <c r="DL74" s="163"/>
      <c r="DM74" s="163"/>
      <c r="DN74" s="163"/>
      <c r="DO74" s="163"/>
      <c r="DP74" s="163"/>
      <c r="DQ74" s="163"/>
      <c r="DR74" s="163"/>
      <c r="DS74" s="163"/>
      <c r="DT74" s="163"/>
      <c r="DU74" s="163"/>
      <c r="DV74" s="163"/>
      <c r="DW74" s="163"/>
      <c r="DX74" s="163"/>
      <c r="DY74" s="163"/>
      <c r="DZ74" s="163"/>
      <c r="EA74" s="163"/>
      <c r="EB74" s="163"/>
      <c r="EC74" s="163"/>
      <c r="ED74" s="163"/>
      <c r="EE74" s="163"/>
      <c r="EF74" s="163"/>
      <c r="EG74" s="163"/>
      <c r="EH74" s="163"/>
      <c r="EI74" s="163"/>
      <c r="EJ74" s="163"/>
      <c r="EK74" s="163"/>
      <c r="EL74" s="163"/>
      <c r="EM74" s="163"/>
      <c r="EN74" s="163"/>
      <c r="EO74" s="163"/>
      <c r="EP74" s="163"/>
      <c r="EQ74" s="163"/>
      <c r="ER74" s="163"/>
      <c r="ES74" s="163"/>
      <c r="ET74" s="163"/>
      <c r="EU74" s="163"/>
      <c r="EV74" s="163"/>
      <c r="EW74" s="163"/>
      <c r="EX74" s="163"/>
      <c r="EY74" s="163"/>
      <c r="EZ74" s="163"/>
      <c r="FA74" s="163"/>
      <c r="FB74" s="163"/>
      <c r="FC74" s="163"/>
      <c r="FD74" s="163"/>
      <c r="FE74" s="163"/>
      <c r="FF74" s="163"/>
      <c r="FG74" s="163"/>
      <c r="FH74" s="163"/>
      <c r="FI74" s="163"/>
      <c r="FJ74" s="163"/>
      <c r="FK74" s="163"/>
      <c r="FL74" s="163"/>
      <c r="FM74" s="163"/>
      <c r="FN74" s="163"/>
      <c r="FO74" s="163"/>
      <c r="FP74" s="163"/>
      <c r="FQ74" s="163"/>
      <c r="FR74" s="163"/>
      <c r="FS74" s="163"/>
      <c r="FT74" s="163"/>
      <c r="FU74" s="163"/>
      <c r="FV74" s="163"/>
      <c r="FW74" s="163"/>
      <c r="FX74" s="163"/>
      <c r="FY74" s="163"/>
      <c r="FZ74" s="163"/>
      <c r="GA74" s="163"/>
      <c r="GB74" s="163"/>
      <c r="GC74" s="163"/>
      <c r="GD74" s="163"/>
      <c r="GE74" s="163"/>
      <c r="GF74" s="163"/>
      <c r="GG74" s="163"/>
      <c r="GH74" s="163"/>
      <c r="GI74" s="163"/>
      <c r="GJ74" s="163"/>
      <c r="GK74" s="163"/>
      <c r="GL74" s="163"/>
      <c r="GM74" s="163"/>
      <c r="GN74" s="163"/>
      <c r="GO74" s="163"/>
      <c r="GP74" s="163"/>
      <c r="GQ74" s="163"/>
      <c r="GR74" s="163"/>
      <c r="GS74" s="163"/>
      <c r="GT74" s="163"/>
      <c r="GU74" s="163"/>
      <c r="GV74" s="163"/>
      <c r="GW74" s="163"/>
      <c r="GX74" s="163"/>
      <c r="GY74" s="163"/>
      <c r="GZ74" s="163"/>
      <c r="HA74" s="163"/>
      <c r="HB74" s="163"/>
      <c r="HC74" s="163"/>
      <c r="HD74" s="163"/>
      <c r="HE74" s="163"/>
      <c r="HF74" s="163"/>
      <c r="HG74" s="163"/>
      <c r="HH74" s="163"/>
      <c r="HI74" s="163"/>
      <c r="HJ74" s="163"/>
      <c r="HK74" s="163"/>
      <c r="HL74" s="163"/>
      <c r="HM74" s="163"/>
      <c r="HN74" s="163"/>
      <c r="HO74" s="163"/>
      <c r="HP74" s="163"/>
      <c r="HQ74" s="163"/>
      <c r="HR74" s="163"/>
      <c r="HS74" s="163"/>
      <c r="HT74" s="163"/>
      <c r="HU74" s="163"/>
      <c r="HV74" s="163"/>
      <c r="HW74" s="163"/>
      <c r="HX74" s="163"/>
      <c r="HY74" s="163"/>
      <c r="HZ74" s="163"/>
      <c r="IA74" s="163"/>
      <c r="IB74" s="163"/>
      <c r="IC74" s="163"/>
      <c r="ID74" s="163"/>
      <c r="IE74" s="163"/>
      <c r="IF74" s="163"/>
      <c r="IG74" s="163"/>
      <c r="IH74" s="163"/>
      <c r="II74" s="163"/>
      <c r="IJ74" s="163"/>
      <c r="IK74" s="163"/>
      <c r="IL74" s="163"/>
      <c r="IM74" s="163"/>
      <c r="IN74" s="163"/>
      <c r="IO74" s="163"/>
      <c r="IP74" s="163"/>
      <c r="IQ74" s="163"/>
      <c r="IR74" s="163"/>
      <c r="IS74" s="163"/>
      <c r="IT74" s="163"/>
      <c r="IU74" s="163"/>
      <c r="IV74" s="163"/>
    </row>
    <row r="75" spans="1:256" ht="25.5" x14ac:dyDescent="0.2">
      <c r="A75" s="160" t="s">
        <v>396</v>
      </c>
      <c r="B75" s="174" t="s">
        <v>378</v>
      </c>
      <c r="C75" s="174" t="s">
        <v>391</v>
      </c>
      <c r="D75" s="174" t="s">
        <v>439</v>
      </c>
      <c r="E75" s="174" t="s">
        <v>389</v>
      </c>
      <c r="F75" s="158">
        <v>50</v>
      </c>
      <c r="G75" s="158">
        <v>35</v>
      </c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59"/>
      <c r="DC75" s="159"/>
      <c r="DD75" s="159"/>
      <c r="DE75" s="159"/>
      <c r="DF75" s="159"/>
      <c r="DG75" s="159"/>
      <c r="DH75" s="159"/>
      <c r="DI75" s="159"/>
      <c r="DJ75" s="159"/>
      <c r="DK75" s="159"/>
      <c r="DL75" s="159"/>
      <c r="DM75" s="159"/>
      <c r="DN75" s="159"/>
      <c r="DO75" s="159"/>
      <c r="DP75" s="159"/>
      <c r="DQ75" s="159"/>
      <c r="DR75" s="159"/>
      <c r="DS75" s="159"/>
      <c r="DT75" s="159"/>
      <c r="DU75" s="159"/>
      <c r="DV75" s="159"/>
      <c r="DW75" s="159"/>
      <c r="DX75" s="159"/>
      <c r="DY75" s="159"/>
      <c r="DZ75" s="159"/>
      <c r="EA75" s="159"/>
      <c r="EB75" s="159"/>
      <c r="EC75" s="159"/>
      <c r="ED75" s="159"/>
      <c r="EE75" s="159"/>
      <c r="EF75" s="159"/>
      <c r="EG75" s="159"/>
      <c r="EH75" s="159"/>
      <c r="EI75" s="159"/>
      <c r="EJ75" s="159"/>
      <c r="EK75" s="159"/>
      <c r="EL75" s="159"/>
      <c r="EM75" s="159"/>
      <c r="EN75" s="159"/>
      <c r="EO75" s="159"/>
      <c r="EP75" s="159"/>
      <c r="EQ75" s="159"/>
      <c r="ER75" s="159"/>
      <c r="ES75" s="159"/>
      <c r="ET75" s="159"/>
      <c r="EU75" s="159"/>
      <c r="EV75" s="159"/>
      <c r="EW75" s="159"/>
      <c r="EX75" s="159"/>
      <c r="EY75" s="159"/>
      <c r="EZ75" s="159"/>
      <c r="FA75" s="159"/>
      <c r="FB75" s="159"/>
      <c r="FC75" s="159"/>
      <c r="FD75" s="159"/>
      <c r="FE75" s="159"/>
      <c r="FF75" s="159"/>
      <c r="FG75" s="159"/>
      <c r="FH75" s="159"/>
      <c r="FI75" s="159"/>
      <c r="FJ75" s="159"/>
      <c r="FK75" s="159"/>
      <c r="FL75" s="159"/>
      <c r="FM75" s="159"/>
      <c r="FN75" s="159"/>
      <c r="FO75" s="159"/>
      <c r="FP75" s="159"/>
      <c r="FQ75" s="159"/>
      <c r="FR75" s="159"/>
      <c r="FS75" s="159"/>
      <c r="FT75" s="159"/>
      <c r="FU75" s="159"/>
      <c r="FV75" s="159"/>
      <c r="FW75" s="159"/>
      <c r="FX75" s="159"/>
      <c r="FY75" s="159"/>
      <c r="FZ75" s="159"/>
      <c r="GA75" s="159"/>
      <c r="GB75" s="159"/>
      <c r="GC75" s="159"/>
      <c r="GD75" s="159"/>
      <c r="GE75" s="159"/>
      <c r="GF75" s="159"/>
      <c r="GG75" s="159"/>
      <c r="GH75" s="159"/>
      <c r="GI75" s="159"/>
      <c r="GJ75" s="159"/>
      <c r="GK75" s="159"/>
      <c r="GL75" s="159"/>
      <c r="GM75" s="159"/>
      <c r="GN75" s="159"/>
      <c r="GO75" s="159"/>
      <c r="GP75" s="159"/>
      <c r="GQ75" s="159"/>
      <c r="GR75" s="159"/>
      <c r="GS75" s="159"/>
      <c r="GT75" s="159"/>
      <c r="GU75" s="159"/>
      <c r="GV75" s="159"/>
      <c r="GW75" s="159"/>
      <c r="GX75" s="159"/>
      <c r="GY75" s="159"/>
      <c r="GZ75" s="159"/>
      <c r="HA75" s="159"/>
      <c r="HB75" s="159"/>
      <c r="HC75" s="159"/>
      <c r="HD75" s="159"/>
      <c r="HE75" s="159"/>
      <c r="HF75" s="159"/>
      <c r="HG75" s="159"/>
      <c r="HH75" s="159"/>
      <c r="HI75" s="159"/>
      <c r="HJ75" s="159"/>
      <c r="HK75" s="159"/>
      <c r="HL75" s="159"/>
      <c r="HM75" s="159"/>
      <c r="HN75" s="159"/>
      <c r="HO75" s="159"/>
      <c r="HP75" s="159"/>
      <c r="HQ75" s="159"/>
      <c r="HR75" s="159"/>
      <c r="HS75" s="159"/>
      <c r="HT75" s="159"/>
      <c r="HU75" s="159"/>
      <c r="HV75" s="159"/>
      <c r="HW75" s="159"/>
      <c r="HX75" s="159"/>
      <c r="HY75" s="159"/>
      <c r="HZ75" s="159"/>
      <c r="IA75" s="159"/>
      <c r="IB75" s="159"/>
      <c r="IC75" s="159"/>
      <c r="ID75" s="159"/>
      <c r="IE75" s="159"/>
      <c r="IF75" s="159"/>
      <c r="IG75" s="159"/>
      <c r="IH75" s="159"/>
      <c r="II75" s="159"/>
      <c r="IJ75" s="159"/>
      <c r="IK75" s="159"/>
      <c r="IL75" s="159"/>
      <c r="IM75" s="159"/>
      <c r="IN75" s="159"/>
      <c r="IO75" s="159"/>
      <c r="IP75" s="159"/>
      <c r="IQ75" s="159"/>
      <c r="IR75" s="159"/>
      <c r="IS75" s="159"/>
      <c r="IT75" s="159"/>
      <c r="IU75" s="159"/>
      <c r="IV75" s="159"/>
    </row>
    <row r="76" spans="1:256" ht="31.5" x14ac:dyDescent="0.25">
      <c r="A76" s="147" t="s">
        <v>450</v>
      </c>
      <c r="B76" s="181" t="s">
        <v>385</v>
      </c>
      <c r="C76" s="181"/>
      <c r="D76" s="181"/>
      <c r="E76" s="181"/>
      <c r="F76" s="179">
        <f t="shared" ref="F76:G78" si="2">SUM(F77)</f>
        <v>550</v>
      </c>
      <c r="G76" s="179">
        <f t="shared" si="2"/>
        <v>600</v>
      </c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59"/>
      <c r="DF76" s="159"/>
      <c r="DG76" s="159"/>
      <c r="DH76" s="159"/>
      <c r="DI76" s="159"/>
      <c r="DJ76" s="159"/>
      <c r="DK76" s="159"/>
      <c r="DL76" s="159"/>
      <c r="DM76" s="159"/>
      <c r="DN76" s="159"/>
      <c r="DO76" s="159"/>
      <c r="DP76" s="159"/>
      <c r="DQ76" s="159"/>
      <c r="DR76" s="159"/>
      <c r="DS76" s="159"/>
      <c r="DT76" s="159"/>
      <c r="DU76" s="159"/>
      <c r="DV76" s="159"/>
      <c r="DW76" s="159"/>
      <c r="DX76" s="159"/>
      <c r="DY76" s="159"/>
      <c r="DZ76" s="159"/>
      <c r="EA76" s="159"/>
      <c r="EB76" s="159"/>
      <c r="EC76" s="159"/>
      <c r="ED76" s="159"/>
      <c r="EE76" s="159"/>
      <c r="EF76" s="159"/>
      <c r="EG76" s="159"/>
      <c r="EH76" s="159"/>
      <c r="EI76" s="159"/>
      <c r="EJ76" s="159"/>
      <c r="EK76" s="159"/>
      <c r="EL76" s="159"/>
      <c r="EM76" s="159"/>
      <c r="EN76" s="159"/>
      <c r="EO76" s="159"/>
      <c r="EP76" s="159"/>
      <c r="EQ76" s="159"/>
      <c r="ER76" s="159"/>
      <c r="ES76" s="159"/>
      <c r="ET76" s="159"/>
      <c r="EU76" s="159"/>
      <c r="EV76" s="159"/>
      <c r="EW76" s="159"/>
      <c r="EX76" s="159"/>
      <c r="EY76" s="159"/>
      <c r="EZ76" s="159"/>
      <c r="FA76" s="159"/>
      <c r="FB76" s="159"/>
      <c r="FC76" s="159"/>
      <c r="FD76" s="159"/>
      <c r="FE76" s="159"/>
      <c r="FF76" s="159"/>
      <c r="FG76" s="159"/>
      <c r="FH76" s="159"/>
      <c r="FI76" s="159"/>
      <c r="FJ76" s="159"/>
      <c r="FK76" s="159"/>
      <c r="FL76" s="159"/>
      <c r="FM76" s="159"/>
      <c r="FN76" s="159"/>
      <c r="FO76" s="159"/>
      <c r="FP76" s="159"/>
      <c r="FQ76" s="159"/>
      <c r="FR76" s="159"/>
      <c r="FS76" s="159"/>
      <c r="FT76" s="159"/>
      <c r="FU76" s="159"/>
      <c r="FV76" s="159"/>
      <c r="FW76" s="159"/>
      <c r="FX76" s="159"/>
      <c r="FY76" s="159"/>
      <c r="FZ76" s="159"/>
      <c r="GA76" s="159"/>
      <c r="GB76" s="159"/>
      <c r="GC76" s="159"/>
      <c r="GD76" s="159"/>
      <c r="GE76" s="159"/>
      <c r="GF76" s="159"/>
      <c r="GG76" s="159"/>
      <c r="GH76" s="159"/>
      <c r="GI76" s="159"/>
      <c r="GJ76" s="159"/>
      <c r="GK76" s="159"/>
      <c r="GL76" s="159"/>
      <c r="GM76" s="159"/>
      <c r="GN76" s="159"/>
      <c r="GO76" s="159"/>
      <c r="GP76" s="159"/>
      <c r="GQ76" s="159"/>
      <c r="GR76" s="159"/>
      <c r="GS76" s="159"/>
      <c r="GT76" s="159"/>
      <c r="GU76" s="159"/>
      <c r="GV76" s="159"/>
      <c r="GW76" s="159"/>
      <c r="GX76" s="159"/>
      <c r="GY76" s="159"/>
      <c r="GZ76" s="159"/>
      <c r="HA76" s="159"/>
      <c r="HB76" s="159"/>
      <c r="HC76" s="159"/>
      <c r="HD76" s="159"/>
      <c r="HE76" s="159"/>
      <c r="HF76" s="159"/>
      <c r="HG76" s="159"/>
      <c r="HH76" s="159"/>
      <c r="HI76" s="159"/>
      <c r="HJ76" s="159"/>
      <c r="HK76" s="159"/>
      <c r="HL76" s="159"/>
      <c r="HM76" s="159"/>
      <c r="HN76" s="159"/>
      <c r="HO76" s="159"/>
      <c r="HP76" s="159"/>
      <c r="HQ76" s="159"/>
      <c r="HR76" s="159"/>
      <c r="HS76" s="159"/>
      <c r="HT76" s="159"/>
      <c r="HU76" s="159"/>
      <c r="HV76" s="159"/>
      <c r="HW76" s="159"/>
      <c r="HX76" s="159"/>
      <c r="HY76" s="159"/>
      <c r="HZ76" s="159"/>
      <c r="IA76" s="159"/>
      <c r="IB76" s="159"/>
      <c r="IC76" s="159"/>
      <c r="ID76" s="159"/>
      <c r="IE76" s="159"/>
      <c r="IF76" s="159"/>
      <c r="IG76" s="159"/>
      <c r="IH76" s="159"/>
      <c r="II76" s="159"/>
      <c r="IJ76" s="159"/>
      <c r="IK76" s="159"/>
      <c r="IL76" s="159"/>
      <c r="IM76" s="159"/>
      <c r="IN76" s="159"/>
      <c r="IO76" s="159"/>
      <c r="IP76" s="159"/>
      <c r="IQ76" s="159"/>
      <c r="IR76" s="159"/>
      <c r="IS76" s="159"/>
      <c r="IT76" s="159"/>
      <c r="IU76" s="159"/>
      <c r="IV76" s="159"/>
    </row>
    <row r="77" spans="1:256" ht="27" x14ac:dyDescent="0.25">
      <c r="A77" s="153" t="s">
        <v>451</v>
      </c>
      <c r="B77" s="154" t="s">
        <v>385</v>
      </c>
      <c r="C77" s="154" t="s">
        <v>452</v>
      </c>
      <c r="D77" s="154"/>
      <c r="E77" s="154"/>
      <c r="F77" s="155">
        <f t="shared" si="2"/>
        <v>550</v>
      </c>
      <c r="G77" s="155">
        <f t="shared" si="2"/>
        <v>600</v>
      </c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159"/>
      <c r="BI77" s="159"/>
      <c r="BJ77" s="159"/>
      <c r="BK77" s="159"/>
      <c r="BL77" s="159"/>
      <c r="BM77" s="159"/>
      <c r="BN77" s="159"/>
      <c r="BO77" s="159"/>
      <c r="BP77" s="159"/>
      <c r="BQ77" s="159"/>
      <c r="BR77" s="159"/>
      <c r="BS77" s="159"/>
      <c r="BT77" s="159"/>
      <c r="BU77" s="159"/>
      <c r="BV77" s="159"/>
      <c r="BW77" s="159"/>
      <c r="BX77" s="159"/>
      <c r="BY77" s="159"/>
      <c r="BZ77" s="159"/>
      <c r="CA77" s="159"/>
      <c r="CB77" s="159"/>
      <c r="CC77" s="159"/>
      <c r="CD77" s="159"/>
      <c r="CE77" s="159"/>
      <c r="CF77" s="159"/>
      <c r="CG77" s="159"/>
      <c r="CH77" s="159"/>
      <c r="CI77" s="159"/>
      <c r="CJ77" s="159"/>
      <c r="CK77" s="159"/>
      <c r="CL77" s="159"/>
      <c r="CM77" s="159"/>
      <c r="CN77" s="159"/>
      <c r="CO77" s="159"/>
      <c r="CP77" s="159"/>
      <c r="CQ77" s="159"/>
      <c r="CR77" s="159"/>
      <c r="CS77" s="159"/>
      <c r="CT77" s="159"/>
      <c r="CU77" s="159"/>
      <c r="CV77" s="159"/>
      <c r="CW77" s="159"/>
      <c r="CX77" s="159"/>
      <c r="CY77" s="159"/>
      <c r="CZ77" s="159"/>
      <c r="DA77" s="159"/>
      <c r="DB77" s="159"/>
      <c r="DC77" s="159"/>
      <c r="DD77" s="159"/>
      <c r="DE77" s="159"/>
      <c r="DF77" s="159"/>
      <c r="DG77" s="159"/>
      <c r="DH77" s="159"/>
      <c r="DI77" s="159"/>
      <c r="DJ77" s="159"/>
      <c r="DK77" s="159"/>
      <c r="DL77" s="159"/>
      <c r="DM77" s="159"/>
      <c r="DN77" s="159"/>
      <c r="DO77" s="159"/>
      <c r="DP77" s="159"/>
      <c r="DQ77" s="159"/>
      <c r="DR77" s="159"/>
      <c r="DS77" s="159"/>
      <c r="DT77" s="159"/>
      <c r="DU77" s="159"/>
      <c r="DV77" s="159"/>
      <c r="DW77" s="159"/>
      <c r="DX77" s="159"/>
      <c r="DY77" s="159"/>
      <c r="DZ77" s="159"/>
      <c r="EA77" s="159"/>
      <c r="EB77" s="159"/>
      <c r="EC77" s="159"/>
      <c r="ED77" s="159"/>
      <c r="EE77" s="159"/>
      <c r="EF77" s="159"/>
      <c r="EG77" s="159"/>
      <c r="EH77" s="159"/>
      <c r="EI77" s="159"/>
      <c r="EJ77" s="159"/>
      <c r="EK77" s="159"/>
      <c r="EL77" s="159"/>
      <c r="EM77" s="159"/>
      <c r="EN77" s="159"/>
      <c r="EO77" s="159"/>
      <c r="EP77" s="159"/>
      <c r="EQ77" s="159"/>
      <c r="ER77" s="159"/>
      <c r="ES77" s="159"/>
      <c r="ET77" s="159"/>
      <c r="EU77" s="159"/>
      <c r="EV77" s="159"/>
      <c r="EW77" s="159"/>
      <c r="EX77" s="159"/>
      <c r="EY77" s="159"/>
      <c r="EZ77" s="159"/>
      <c r="FA77" s="159"/>
      <c r="FB77" s="159"/>
      <c r="FC77" s="159"/>
      <c r="FD77" s="159"/>
      <c r="FE77" s="159"/>
      <c r="FF77" s="159"/>
      <c r="FG77" s="159"/>
      <c r="FH77" s="159"/>
      <c r="FI77" s="159"/>
      <c r="FJ77" s="159"/>
      <c r="FK77" s="159"/>
      <c r="FL77" s="159"/>
      <c r="FM77" s="159"/>
      <c r="FN77" s="159"/>
      <c r="FO77" s="159"/>
      <c r="FP77" s="159"/>
      <c r="FQ77" s="159"/>
      <c r="FR77" s="159"/>
      <c r="FS77" s="159"/>
      <c r="FT77" s="159"/>
      <c r="FU77" s="159"/>
      <c r="FV77" s="159"/>
      <c r="FW77" s="159"/>
      <c r="FX77" s="159"/>
      <c r="FY77" s="159"/>
      <c r="FZ77" s="159"/>
      <c r="GA77" s="159"/>
      <c r="GB77" s="159"/>
      <c r="GC77" s="159"/>
      <c r="GD77" s="159"/>
      <c r="GE77" s="159"/>
      <c r="GF77" s="159"/>
      <c r="GG77" s="159"/>
      <c r="GH77" s="159"/>
      <c r="GI77" s="159"/>
      <c r="GJ77" s="159"/>
      <c r="GK77" s="159"/>
      <c r="GL77" s="159"/>
      <c r="GM77" s="159"/>
      <c r="GN77" s="159"/>
      <c r="GO77" s="159"/>
      <c r="GP77" s="159"/>
      <c r="GQ77" s="159"/>
      <c r="GR77" s="159"/>
      <c r="GS77" s="159"/>
      <c r="GT77" s="159"/>
      <c r="GU77" s="159"/>
      <c r="GV77" s="159"/>
      <c r="GW77" s="159"/>
      <c r="GX77" s="159"/>
      <c r="GY77" s="159"/>
      <c r="GZ77" s="159"/>
      <c r="HA77" s="159"/>
      <c r="HB77" s="159"/>
      <c r="HC77" s="159"/>
      <c r="HD77" s="159"/>
      <c r="HE77" s="159"/>
      <c r="HF77" s="159"/>
      <c r="HG77" s="159"/>
      <c r="HH77" s="159"/>
      <c r="HI77" s="159"/>
      <c r="HJ77" s="159"/>
      <c r="HK77" s="159"/>
      <c r="HL77" s="159"/>
      <c r="HM77" s="159"/>
      <c r="HN77" s="159"/>
      <c r="HO77" s="159"/>
      <c r="HP77" s="159"/>
      <c r="HQ77" s="159"/>
      <c r="HR77" s="159"/>
      <c r="HS77" s="159"/>
      <c r="HT77" s="159"/>
      <c r="HU77" s="159"/>
      <c r="HV77" s="159"/>
      <c r="HW77" s="159"/>
      <c r="HX77" s="159"/>
      <c r="HY77" s="159"/>
      <c r="HZ77" s="159"/>
      <c r="IA77" s="159"/>
      <c r="IB77" s="159"/>
      <c r="IC77" s="159"/>
      <c r="ID77" s="159"/>
      <c r="IE77" s="159"/>
      <c r="IF77" s="159"/>
      <c r="IG77" s="159"/>
      <c r="IH77" s="159"/>
      <c r="II77" s="159"/>
      <c r="IJ77" s="159"/>
      <c r="IK77" s="159"/>
      <c r="IL77" s="159"/>
      <c r="IM77" s="159"/>
      <c r="IN77" s="159"/>
      <c r="IO77" s="159"/>
      <c r="IP77" s="159"/>
      <c r="IQ77" s="159"/>
      <c r="IR77" s="159"/>
      <c r="IS77" s="159"/>
      <c r="IT77" s="159"/>
      <c r="IU77" s="159"/>
      <c r="IV77" s="159"/>
    </row>
    <row r="78" spans="1:256" ht="13.5" x14ac:dyDescent="0.25">
      <c r="A78" s="153" t="s">
        <v>436</v>
      </c>
      <c r="B78" s="154" t="s">
        <v>385</v>
      </c>
      <c r="C78" s="154" t="s">
        <v>452</v>
      </c>
      <c r="D78" s="154" t="s">
        <v>437</v>
      </c>
      <c r="E78" s="154"/>
      <c r="F78" s="155">
        <f t="shared" si="2"/>
        <v>550</v>
      </c>
      <c r="G78" s="155">
        <f t="shared" si="2"/>
        <v>600</v>
      </c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159"/>
      <c r="BI78" s="159"/>
      <c r="BJ78" s="159"/>
      <c r="BK78" s="159"/>
      <c r="BL78" s="159"/>
      <c r="BM78" s="159"/>
      <c r="BN78" s="159"/>
      <c r="BO78" s="159"/>
      <c r="BP78" s="159"/>
      <c r="BQ78" s="159"/>
      <c r="BR78" s="159"/>
      <c r="BS78" s="159"/>
      <c r="BT78" s="159"/>
      <c r="BU78" s="159"/>
      <c r="BV78" s="159"/>
      <c r="BW78" s="159"/>
      <c r="BX78" s="159"/>
      <c r="BY78" s="159"/>
      <c r="BZ78" s="159"/>
      <c r="CA78" s="159"/>
      <c r="CB78" s="159"/>
      <c r="CC78" s="159"/>
      <c r="CD78" s="159"/>
      <c r="CE78" s="159"/>
      <c r="CF78" s="159"/>
      <c r="CG78" s="159"/>
      <c r="CH78" s="159"/>
      <c r="CI78" s="159"/>
      <c r="CJ78" s="159"/>
      <c r="CK78" s="159"/>
      <c r="CL78" s="159"/>
      <c r="CM78" s="159"/>
      <c r="CN78" s="159"/>
      <c r="CO78" s="159"/>
      <c r="CP78" s="159"/>
      <c r="CQ78" s="159"/>
      <c r="CR78" s="159"/>
      <c r="CS78" s="159"/>
      <c r="CT78" s="159"/>
      <c r="CU78" s="159"/>
      <c r="CV78" s="159"/>
      <c r="CW78" s="159"/>
      <c r="CX78" s="159"/>
      <c r="CY78" s="159"/>
      <c r="CZ78" s="159"/>
      <c r="DA78" s="159"/>
      <c r="DB78" s="159"/>
      <c r="DC78" s="159"/>
      <c r="DD78" s="159"/>
      <c r="DE78" s="159"/>
      <c r="DF78" s="159"/>
      <c r="DG78" s="159"/>
      <c r="DH78" s="159"/>
      <c r="DI78" s="159"/>
      <c r="DJ78" s="159"/>
      <c r="DK78" s="159"/>
      <c r="DL78" s="159"/>
      <c r="DM78" s="159"/>
      <c r="DN78" s="159"/>
      <c r="DO78" s="159"/>
      <c r="DP78" s="159"/>
      <c r="DQ78" s="159"/>
      <c r="DR78" s="159"/>
      <c r="DS78" s="159"/>
      <c r="DT78" s="159"/>
      <c r="DU78" s="159"/>
      <c r="DV78" s="159"/>
      <c r="DW78" s="159"/>
      <c r="DX78" s="159"/>
      <c r="DY78" s="159"/>
      <c r="DZ78" s="159"/>
      <c r="EA78" s="159"/>
      <c r="EB78" s="159"/>
      <c r="EC78" s="159"/>
      <c r="ED78" s="159"/>
      <c r="EE78" s="159"/>
      <c r="EF78" s="159"/>
      <c r="EG78" s="159"/>
      <c r="EH78" s="159"/>
      <c r="EI78" s="159"/>
      <c r="EJ78" s="159"/>
      <c r="EK78" s="159"/>
      <c r="EL78" s="159"/>
      <c r="EM78" s="159"/>
      <c r="EN78" s="159"/>
      <c r="EO78" s="159"/>
      <c r="EP78" s="159"/>
      <c r="EQ78" s="159"/>
      <c r="ER78" s="159"/>
      <c r="ES78" s="159"/>
      <c r="ET78" s="159"/>
      <c r="EU78" s="159"/>
      <c r="EV78" s="159"/>
      <c r="EW78" s="159"/>
      <c r="EX78" s="159"/>
      <c r="EY78" s="159"/>
      <c r="EZ78" s="159"/>
      <c r="FA78" s="159"/>
      <c r="FB78" s="159"/>
      <c r="FC78" s="159"/>
      <c r="FD78" s="159"/>
      <c r="FE78" s="159"/>
      <c r="FF78" s="159"/>
      <c r="FG78" s="159"/>
      <c r="FH78" s="159"/>
      <c r="FI78" s="159"/>
      <c r="FJ78" s="159"/>
      <c r="FK78" s="159"/>
      <c r="FL78" s="159"/>
      <c r="FM78" s="159"/>
      <c r="FN78" s="159"/>
      <c r="FO78" s="159"/>
      <c r="FP78" s="159"/>
      <c r="FQ78" s="159"/>
      <c r="FR78" s="159"/>
      <c r="FS78" s="159"/>
      <c r="FT78" s="159"/>
      <c r="FU78" s="159"/>
      <c r="FV78" s="159"/>
      <c r="FW78" s="159"/>
      <c r="FX78" s="159"/>
      <c r="FY78" s="159"/>
      <c r="FZ78" s="159"/>
      <c r="GA78" s="159"/>
      <c r="GB78" s="159"/>
      <c r="GC78" s="159"/>
      <c r="GD78" s="159"/>
      <c r="GE78" s="159"/>
      <c r="GF78" s="159"/>
      <c r="GG78" s="159"/>
      <c r="GH78" s="159"/>
      <c r="GI78" s="159"/>
      <c r="GJ78" s="159"/>
      <c r="GK78" s="159"/>
      <c r="GL78" s="159"/>
      <c r="GM78" s="159"/>
      <c r="GN78" s="159"/>
      <c r="GO78" s="159"/>
      <c r="GP78" s="159"/>
      <c r="GQ78" s="159"/>
      <c r="GR78" s="159"/>
      <c r="GS78" s="159"/>
      <c r="GT78" s="159"/>
      <c r="GU78" s="159"/>
      <c r="GV78" s="159"/>
      <c r="GW78" s="159"/>
      <c r="GX78" s="159"/>
      <c r="GY78" s="159"/>
      <c r="GZ78" s="159"/>
      <c r="HA78" s="159"/>
      <c r="HB78" s="159"/>
      <c r="HC78" s="159"/>
      <c r="HD78" s="159"/>
      <c r="HE78" s="159"/>
      <c r="HF78" s="159"/>
      <c r="HG78" s="159"/>
      <c r="HH78" s="159"/>
      <c r="HI78" s="159"/>
      <c r="HJ78" s="159"/>
      <c r="HK78" s="159"/>
      <c r="HL78" s="159"/>
      <c r="HM78" s="159"/>
      <c r="HN78" s="159"/>
      <c r="HO78" s="159"/>
      <c r="HP78" s="159"/>
      <c r="HQ78" s="159"/>
      <c r="HR78" s="159"/>
      <c r="HS78" s="159"/>
      <c r="HT78" s="159"/>
      <c r="HU78" s="159"/>
      <c r="HV78" s="159"/>
      <c r="HW78" s="159"/>
      <c r="HX78" s="159"/>
      <c r="HY78" s="159"/>
      <c r="HZ78" s="159"/>
      <c r="IA78" s="159"/>
      <c r="IB78" s="159"/>
      <c r="IC78" s="159"/>
      <c r="ID78" s="159"/>
      <c r="IE78" s="159"/>
      <c r="IF78" s="159"/>
      <c r="IG78" s="159"/>
      <c r="IH78" s="159"/>
      <c r="II78" s="159"/>
      <c r="IJ78" s="159"/>
      <c r="IK78" s="159"/>
      <c r="IL78" s="159"/>
      <c r="IM78" s="159"/>
      <c r="IN78" s="159"/>
      <c r="IO78" s="159"/>
      <c r="IP78" s="159"/>
      <c r="IQ78" s="159"/>
      <c r="IR78" s="159"/>
      <c r="IS78" s="159"/>
      <c r="IT78" s="159"/>
      <c r="IU78" s="159"/>
      <c r="IV78" s="159"/>
    </row>
    <row r="79" spans="1:256" ht="25.5" x14ac:dyDescent="0.2">
      <c r="A79" s="160" t="s">
        <v>438</v>
      </c>
      <c r="B79" s="151" t="s">
        <v>385</v>
      </c>
      <c r="C79" s="151" t="s">
        <v>452</v>
      </c>
      <c r="D79" s="151" t="s">
        <v>439</v>
      </c>
      <c r="E79" s="151"/>
      <c r="F79" s="152">
        <f>SUM(F84+F81)</f>
        <v>550</v>
      </c>
      <c r="G79" s="152">
        <f>SUM(G84+G81)</f>
        <v>600</v>
      </c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159"/>
      <c r="DM79" s="159"/>
      <c r="DN79" s="159"/>
      <c r="DO79" s="159"/>
      <c r="DP79" s="159"/>
      <c r="DQ79" s="159"/>
      <c r="DR79" s="159"/>
      <c r="DS79" s="159"/>
      <c r="DT79" s="159"/>
      <c r="DU79" s="159"/>
      <c r="DV79" s="159"/>
      <c r="DW79" s="159"/>
      <c r="DX79" s="159"/>
      <c r="DY79" s="159"/>
      <c r="DZ79" s="159"/>
      <c r="EA79" s="159"/>
      <c r="EB79" s="159"/>
      <c r="EC79" s="159"/>
      <c r="ED79" s="159"/>
      <c r="EE79" s="159"/>
      <c r="EF79" s="159"/>
      <c r="EG79" s="159"/>
      <c r="EH79" s="159"/>
      <c r="EI79" s="159"/>
      <c r="EJ79" s="159"/>
      <c r="EK79" s="159"/>
      <c r="EL79" s="159"/>
      <c r="EM79" s="159"/>
      <c r="EN79" s="159"/>
      <c r="EO79" s="159"/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/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  <c r="FT79" s="159"/>
      <c r="FU79" s="159"/>
      <c r="FV79" s="159"/>
      <c r="FW79" s="159"/>
      <c r="FX79" s="159"/>
      <c r="FY79" s="159"/>
      <c r="FZ79" s="159"/>
      <c r="GA79" s="159"/>
      <c r="GB79" s="159"/>
      <c r="GC79" s="159"/>
      <c r="GD79" s="159"/>
      <c r="GE79" s="159"/>
      <c r="GF79" s="159"/>
      <c r="GG79" s="159"/>
      <c r="GH79" s="159"/>
      <c r="GI79" s="159"/>
      <c r="GJ79" s="159"/>
      <c r="GK79" s="159"/>
      <c r="GL79" s="159"/>
      <c r="GM79" s="159"/>
      <c r="GN79" s="159"/>
      <c r="GO79" s="159"/>
      <c r="GP79" s="159"/>
      <c r="GQ79" s="159"/>
      <c r="GR79" s="159"/>
      <c r="GS79" s="159"/>
      <c r="GT79" s="159"/>
      <c r="GU79" s="159"/>
      <c r="GV79" s="159"/>
      <c r="GW79" s="159"/>
      <c r="GX79" s="159"/>
      <c r="GY79" s="159"/>
      <c r="GZ79" s="159"/>
      <c r="HA79" s="159"/>
      <c r="HB79" s="159"/>
      <c r="HC79" s="159"/>
      <c r="HD79" s="159"/>
      <c r="HE79" s="159"/>
      <c r="HF79" s="159"/>
      <c r="HG79" s="159"/>
      <c r="HH79" s="159"/>
      <c r="HI79" s="159"/>
      <c r="HJ79" s="159"/>
      <c r="HK79" s="159"/>
      <c r="HL79" s="159"/>
      <c r="HM79" s="159"/>
      <c r="HN79" s="159"/>
      <c r="HO79" s="159"/>
      <c r="HP79" s="159"/>
      <c r="HQ79" s="159"/>
      <c r="HR79" s="159"/>
      <c r="HS79" s="159"/>
      <c r="HT79" s="159"/>
      <c r="HU79" s="159"/>
      <c r="HV79" s="159"/>
      <c r="HW79" s="159"/>
      <c r="HX79" s="159"/>
      <c r="HY79" s="159"/>
      <c r="HZ79" s="159"/>
      <c r="IA79" s="159"/>
      <c r="IB79" s="159"/>
      <c r="IC79" s="159"/>
      <c r="ID79" s="159"/>
      <c r="IE79" s="159"/>
      <c r="IF79" s="159"/>
      <c r="IG79" s="159"/>
      <c r="IH79" s="159"/>
      <c r="II79" s="159"/>
      <c r="IJ79" s="159"/>
      <c r="IK79" s="159"/>
      <c r="IL79" s="159"/>
      <c r="IM79" s="159"/>
      <c r="IN79" s="159"/>
      <c r="IO79" s="159"/>
      <c r="IP79" s="159"/>
      <c r="IQ79" s="159"/>
      <c r="IR79" s="159"/>
      <c r="IS79" s="159"/>
      <c r="IT79" s="159"/>
      <c r="IU79" s="159"/>
      <c r="IV79" s="159"/>
    </row>
    <row r="80" spans="1:256" x14ac:dyDescent="0.2">
      <c r="A80" s="156" t="s">
        <v>453</v>
      </c>
      <c r="B80" s="157" t="s">
        <v>385</v>
      </c>
      <c r="C80" s="157" t="s">
        <v>452</v>
      </c>
      <c r="D80" s="157" t="s">
        <v>439</v>
      </c>
      <c r="E80" s="157"/>
      <c r="F80" s="158">
        <f>SUM(F81)</f>
        <v>350</v>
      </c>
      <c r="G80" s="158">
        <f>SUM(G81)</f>
        <v>300</v>
      </c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159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59"/>
      <c r="EH80" s="159"/>
      <c r="EI80" s="159"/>
      <c r="EJ80" s="159"/>
      <c r="EK80" s="159"/>
      <c r="EL80" s="159"/>
      <c r="EM80" s="159"/>
      <c r="EN80" s="159"/>
      <c r="EO80" s="159"/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/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  <c r="FT80" s="159"/>
      <c r="FU80" s="159"/>
      <c r="FV80" s="159"/>
      <c r="FW80" s="159"/>
      <c r="FX80" s="159"/>
      <c r="FY80" s="159"/>
      <c r="FZ80" s="159"/>
      <c r="GA80" s="159"/>
      <c r="GB80" s="159"/>
      <c r="GC80" s="159"/>
      <c r="GD80" s="159"/>
      <c r="GE80" s="159"/>
      <c r="GF80" s="159"/>
      <c r="GG80" s="159"/>
      <c r="GH80" s="159"/>
      <c r="GI80" s="159"/>
      <c r="GJ80" s="159"/>
      <c r="GK80" s="159"/>
      <c r="GL80" s="159"/>
      <c r="GM80" s="159"/>
      <c r="GN80" s="159"/>
      <c r="GO80" s="159"/>
      <c r="GP80" s="159"/>
      <c r="GQ80" s="159"/>
      <c r="GR80" s="159"/>
      <c r="GS80" s="159"/>
      <c r="GT80" s="159"/>
      <c r="GU80" s="159"/>
      <c r="GV80" s="159"/>
      <c r="GW80" s="159"/>
      <c r="GX80" s="159"/>
      <c r="GY80" s="159"/>
      <c r="GZ80" s="159"/>
      <c r="HA80" s="159"/>
      <c r="HB80" s="159"/>
      <c r="HC80" s="159"/>
      <c r="HD80" s="159"/>
      <c r="HE80" s="159"/>
      <c r="HF80" s="159"/>
      <c r="HG80" s="159"/>
      <c r="HH80" s="159"/>
      <c r="HI80" s="159"/>
      <c r="HJ80" s="159"/>
      <c r="HK80" s="159"/>
      <c r="HL80" s="159"/>
      <c r="HM80" s="159"/>
      <c r="HN80" s="159"/>
      <c r="HO80" s="159"/>
      <c r="HP80" s="159"/>
      <c r="HQ80" s="159"/>
      <c r="HR80" s="159"/>
      <c r="HS80" s="159"/>
      <c r="HT80" s="159"/>
      <c r="HU80" s="159"/>
      <c r="HV80" s="159"/>
      <c r="HW80" s="159"/>
      <c r="HX80" s="159"/>
      <c r="HY80" s="159"/>
      <c r="HZ80" s="159"/>
      <c r="IA80" s="159"/>
      <c r="IB80" s="159"/>
      <c r="IC80" s="159"/>
      <c r="ID80" s="159"/>
      <c r="IE80" s="159"/>
      <c r="IF80" s="159"/>
      <c r="IG80" s="159"/>
      <c r="IH80" s="159"/>
      <c r="II80" s="159"/>
      <c r="IJ80" s="159"/>
      <c r="IK80" s="159"/>
      <c r="IL80" s="159"/>
      <c r="IM80" s="159"/>
      <c r="IN80" s="159"/>
      <c r="IO80" s="159"/>
      <c r="IP80" s="159"/>
      <c r="IQ80" s="159"/>
      <c r="IR80" s="159"/>
      <c r="IS80" s="159"/>
      <c r="IT80" s="159"/>
      <c r="IU80" s="159"/>
      <c r="IV80" s="159"/>
    </row>
    <row r="81" spans="1:256" ht="60.6" customHeight="1" x14ac:dyDescent="0.2">
      <c r="A81" s="156" t="s">
        <v>382</v>
      </c>
      <c r="B81" s="161" t="s">
        <v>385</v>
      </c>
      <c r="C81" s="161" t="s">
        <v>452</v>
      </c>
      <c r="D81" s="161" t="s">
        <v>439</v>
      </c>
      <c r="E81" s="161" t="s">
        <v>383</v>
      </c>
      <c r="F81" s="162">
        <v>350</v>
      </c>
      <c r="G81" s="162">
        <v>300</v>
      </c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  <c r="FT81" s="159"/>
      <c r="FU81" s="159"/>
      <c r="FV81" s="159"/>
      <c r="FW81" s="159"/>
      <c r="FX81" s="159"/>
      <c r="FY81" s="159"/>
      <c r="FZ81" s="159"/>
      <c r="GA81" s="159"/>
      <c r="GB81" s="159"/>
      <c r="GC81" s="159"/>
      <c r="GD81" s="159"/>
      <c r="GE81" s="159"/>
      <c r="GF81" s="159"/>
      <c r="GG81" s="159"/>
      <c r="GH81" s="159"/>
      <c r="GI81" s="159"/>
      <c r="GJ81" s="159"/>
      <c r="GK81" s="159"/>
      <c r="GL81" s="159"/>
      <c r="GM81" s="159"/>
      <c r="GN81" s="159"/>
      <c r="GO81" s="159"/>
      <c r="GP81" s="159"/>
      <c r="GQ81" s="159"/>
      <c r="GR81" s="159"/>
      <c r="GS81" s="159"/>
      <c r="GT81" s="159"/>
      <c r="GU81" s="159"/>
      <c r="GV81" s="159"/>
      <c r="GW81" s="159"/>
      <c r="GX81" s="159"/>
      <c r="GY81" s="159"/>
      <c r="GZ81" s="159"/>
      <c r="HA81" s="159"/>
      <c r="HB81" s="159"/>
      <c r="HC81" s="159"/>
      <c r="HD81" s="159"/>
      <c r="HE81" s="159"/>
      <c r="HF81" s="159"/>
      <c r="HG81" s="159"/>
      <c r="HH81" s="159"/>
      <c r="HI81" s="159"/>
      <c r="HJ81" s="159"/>
      <c r="HK81" s="159"/>
      <c r="HL81" s="159"/>
      <c r="HM81" s="159"/>
      <c r="HN81" s="159"/>
      <c r="HO81" s="159"/>
      <c r="HP81" s="159"/>
      <c r="HQ81" s="159"/>
      <c r="HR81" s="159"/>
      <c r="HS81" s="159"/>
      <c r="HT81" s="159"/>
      <c r="HU81" s="159"/>
      <c r="HV81" s="159"/>
      <c r="HW81" s="159"/>
      <c r="HX81" s="159"/>
      <c r="HY81" s="159"/>
      <c r="HZ81" s="159"/>
      <c r="IA81" s="159"/>
      <c r="IB81" s="159"/>
      <c r="IC81" s="159"/>
      <c r="ID81" s="159"/>
      <c r="IE81" s="159"/>
      <c r="IF81" s="159"/>
      <c r="IG81" s="159"/>
      <c r="IH81" s="159"/>
      <c r="II81" s="159"/>
      <c r="IJ81" s="159"/>
      <c r="IK81" s="159"/>
      <c r="IL81" s="159"/>
      <c r="IM81" s="159"/>
      <c r="IN81" s="159"/>
      <c r="IO81" s="159"/>
      <c r="IP81" s="159"/>
      <c r="IQ81" s="159"/>
      <c r="IR81" s="159"/>
      <c r="IS81" s="159"/>
      <c r="IT81" s="159"/>
      <c r="IU81" s="159"/>
      <c r="IV81" s="159"/>
    </row>
    <row r="82" spans="1:256" ht="25.5" x14ac:dyDescent="0.2">
      <c r="A82" s="160" t="s">
        <v>438</v>
      </c>
      <c r="B82" s="157" t="s">
        <v>385</v>
      </c>
      <c r="C82" s="157" t="s">
        <v>452</v>
      </c>
      <c r="D82" s="157" t="s">
        <v>439</v>
      </c>
      <c r="E82" s="157"/>
      <c r="F82" s="158">
        <f>SUM(F84)</f>
        <v>200</v>
      </c>
      <c r="G82" s="158">
        <f>SUM(G84)</f>
        <v>300</v>
      </c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59"/>
      <c r="FS82" s="159"/>
      <c r="FT82" s="159"/>
      <c r="FU82" s="159"/>
      <c r="FV82" s="159"/>
      <c r="FW82" s="159"/>
      <c r="FX82" s="159"/>
      <c r="FY82" s="159"/>
      <c r="FZ82" s="159"/>
      <c r="GA82" s="159"/>
      <c r="GB82" s="159"/>
      <c r="GC82" s="159"/>
      <c r="GD82" s="159"/>
      <c r="GE82" s="159"/>
      <c r="GF82" s="159"/>
      <c r="GG82" s="159"/>
      <c r="GH82" s="159"/>
      <c r="GI82" s="159"/>
      <c r="GJ82" s="159"/>
      <c r="GK82" s="159"/>
      <c r="GL82" s="159"/>
      <c r="GM82" s="159"/>
      <c r="GN82" s="159"/>
      <c r="GO82" s="159"/>
      <c r="GP82" s="159"/>
      <c r="GQ82" s="159"/>
      <c r="GR82" s="159"/>
      <c r="GS82" s="159"/>
      <c r="GT82" s="159"/>
      <c r="GU82" s="159"/>
      <c r="GV82" s="159"/>
      <c r="GW82" s="159"/>
      <c r="GX82" s="159"/>
      <c r="GY82" s="159"/>
      <c r="GZ82" s="159"/>
      <c r="HA82" s="159"/>
      <c r="HB82" s="159"/>
      <c r="HC82" s="159"/>
      <c r="HD82" s="159"/>
      <c r="HE82" s="159"/>
      <c r="HF82" s="159"/>
      <c r="HG82" s="159"/>
      <c r="HH82" s="159"/>
      <c r="HI82" s="159"/>
      <c r="HJ82" s="159"/>
      <c r="HK82" s="159"/>
      <c r="HL82" s="159"/>
      <c r="HM82" s="159"/>
      <c r="HN82" s="159"/>
      <c r="HO82" s="159"/>
      <c r="HP82" s="159"/>
      <c r="HQ82" s="159"/>
      <c r="HR82" s="159"/>
      <c r="HS82" s="159"/>
      <c r="HT82" s="159"/>
      <c r="HU82" s="159"/>
      <c r="HV82" s="159"/>
      <c r="HW82" s="159"/>
      <c r="HX82" s="159"/>
      <c r="HY82" s="159"/>
      <c r="HZ82" s="159"/>
      <c r="IA82" s="159"/>
      <c r="IB82" s="159"/>
      <c r="IC82" s="159"/>
      <c r="ID82" s="159"/>
      <c r="IE82" s="159"/>
      <c r="IF82" s="159"/>
      <c r="IG82" s="159"/>
      <c r="IH82" s="159"/>
      <c r="II82" s="159"/>
      <c r="IJ82" s="159"/>
      <c r="IK82" s="159"/>
      <c r="IL82" s="159"/>
      <c r="IM82" s="159"/>
      <c r="IN82" s="159"/>
      <c r="IO82" s="159"/>
      <c r="IP82" s="159"/>
      <c r="IQ82" s="159"/>
      <c r="IR82" s="159"/>
      <c r="IS82" s="159"/>
      <c r="IT82" s="159"/>
      <c r="IU82" s="159"/>
      <c r="IV82" s="159"/>
    </row>
    <row r="83" spans="1:256" ht="38.25" x14ac:dyDescent="0.2">
      <c r="A83" s="156" t="s">
        <v>454</v>
      </c>
      <c r="B83" s="157" t="s">
        <v>385</v>
      </c>
      <c r="C83" s="157" t="s">
        <v>452</v>
      </c>
      <c r="D83" s="157" t="s">
        <v>439</v>
      </c>
      <c r="E83" s="157"/>
      <c r="F83" s="158">
        <f>SUM(F84)</f>
        <v>200</v>
      </c>
      <c r="G83" s="158">
        <v>300</v>
      </c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59"/>
      <c r="FS83" s="159"/>
      <c r="FT83" s="159"/>
      <c r="FU83" s="159"/>
      <c r="FV83" s="159"/>
      <c r="FW83" s="159"/>
      <c r="FX83" s="159"/>
      <c r="FY83" s="159"/>
      <c r="FZ83" s="159"/>
      <c r="GA83" s="159"/>
      <c r="GB83" s="159"/>
      <c r="GC83" s="159"/>
      <c r="GD83" s="159"/>
      <c r="GE83" s="159"/>
      <c r="GF83" s="159"/>
      <c r="GG83" s="159"/>
      <c r="GH83" s="159"/>
      <c r="GI83" s="159"/>
      <c r="GJ83" s="159"/>
      <c r="GK83" s="159"/>
      <c r="GL83" s="159"/>
      <c r="GM83" s="159"/>
      <c r="GN83" s="159"/>
      <c r="GO83" s="159"/>
      <c r="GP83" s="159"/>
      <c r="GQ83" s="159"/>
      <c r="GR83" s="159"/>
      <c r="GS83" s="159"/>
      <c r="GT83" s="159"/>
      <c r="GU83" s="159"/>
      <c r="GV83" s="159"/>
      <c r="GW83" s="159"/>
      <c r="GX83" s="159"/>
      <c r="GY83" s="159"/>
      <c r="GZ83" s="159"/>
      <c r="HA83" s="159"/>
      <c r="HB83" s="159"/>
      <c r="HC83" s="159"/>
      <c r="HD83" s="159"/>
      <c r="HE83" s="159"/>
      <c r="HF83" s="159"/>
      <c r="HG83" s="159"/>
      <c r="HH83" s="159"/>
      <c r="HI83" s="159"/>
      <c r="HJ83" s="159"/>
      <c r="HK83" s="159"/>
      <c r="HL83" s="159"/>
      <c r="HM83" s="159"/>
      <c r="HN83" s="159"/>
      <c r="HO83" s="159"/>
      <c r="HP83" s="159"/>
      <c r="HQ83" s="159"/>
      <c r="HR83" s="159"/>
      <c r="HS83" s="159"/>
      <c r="HT83" s="159"/>
      <c r="HU83" s="159"/>
      <c r="HV83" s="159"/>
      <c r="HW83" s="159"/>
      <c r="HX83" s="159"/>
      <c r="HY83" s="159"/>
      <c r="HZ83" s="159"/>
      <c r="IA83" s="159"/>
      <c r="IB83" s="159"/>
      <c r="IC83" s="159"/>
      <c r="ID83" s="159"/>
      <c r="IE83" s="159"/>
      <c r="IF83" s="159"/>
      <c r="IG83" s="159"/>
      <c r="IH83" s="159"/>
      <c r="II83" s="159"/>
      <c r="IJ83" s="159"/>
      <c r="IK83" s="159"/>
      <c r="IL83" s="159"/>
      <c r="IM83" s="159"/>
      <c r="IN83" s="159"/>
      <c r="IO83" s="159"/>
      <c r="IP83" s="159"/>
      <c r="IQ83" s="159"/>
      <c r="IR83" s="159"/>
      <c r="IS83" s="159"/>
      <c r="IT83" s="159"/>
      <c r="IU83" s="159"/>
      <c r="IV83" s="159"/>
    </row>
    <row r="84" spans="1:256" ht="25.5" x14ac:dyDescent="0.2">
      <c r="A84" s="160" t="s">
        <v>445</v>
      </c>
      <c r="B84" s="161" t="s">
        <v>385</v>
      </c>
      <c r="C84" s="161" t="s">
        <v>452</v>
      </c>
      <c r="D84" s="161" t="s">
        <v>439</v>
      </c>
      <c r="E84" s="161" t="s">
        <v>446</v>
      </c>
      <c r="F84" s="162">
        <v>200</v>
      </c>
      <c r="G84" s="162">
        <v>300</v>
      </c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59"/>
      <c r="DA84" s="159"/>
      <c r="DB84" s="159"/>
      <c r="DC84" s="159"/>
      <c r="DD84" s="159"/>
      <c r="DE84" s="159"/>
      <c r="DF84" s="159"/>
      <c r="DG84" s="159"/>
      <c r="DH84" s="159"/>
      <c r="DI84" s="159"/>
      <c r="DJ84" s="159"/>
      <c r="DK84" s="159"/>
      <c r="DL84" s="159"/>
      <c r="DM84" s="159"/>
      <c r="DN84" s="159"/>
      <c r="DO84" s="159"/>
      <c r="DP84" s="159"/>
      <c r="DQ84" s="159"/>
      <c r="DR84" s="159"/>
      <c r="DS84" s="159"/>
      <c r="DT84" s="159"/>
      <c r="DU84" s="159"/>
      <c r="DV84" s="159"/>
      <c r="DW84" s="159"/>
      <c r="DX84" s="159"/>
      <c r="DY84" s="159"/>
      <c r="DZ84" s="159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59"/>
      <c r="EM84" s="159"/>
      <c r="EN84" s="159"/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59"/>
      <c r="EZ84" s="159"/>
      <c r="FA84" s="159"/>
      <c r="FB84" s="159"/>
      <c r="FC84" s="159"/>
      <c r="FD84" s="159"/>
      <c r="FE84" s="159"/>
      <c r="FF84" s="159"/>
      <c r="FG84" s="159"/>
      <c r="FH84" s="159"/>
      <c r="FI84" s="159"/>
      <c r="FJ84" s="159"/>
      <c r="FK84" s="159"/>
      <c r="FL84" s="159"/>
      <c r="FM84" s="159"/>
      <c r="FN84" s="159"/>
      <c r="FO84" s="159"/>
      <c r="FP84" s="159"/>
      <c r="FQ84" s="159"/>
      <c r="FR84" s="159"/>
      <c r="FS84" s="159"/>
      <c r="FT84" s="159"/>
      <c r="FU84" s="159"/>
      <c r="FV84" s="159"/>
      <c r="FW84" s="159"/>
      <c r="FX84" s="159"/>
      <c r="FY84" s="159"/>
      <c r="FZ84" s="159"/>
      <c r="GA84" s="159"/>
      <c r="GB84" s="159"/>
      <c r="GC84" s="159"/>
      <c r="GD84" s="159"/>
      <c r="GE84" s="159"/>
      <c r="GF84" s="159"/>
      <c r="GG84" s="159"/>
      <c r="GH84" s="159"/>
      <c r="GI84" s="159"/>
      <c r="GJ84" s="159"/>
      <c r="GK84" s="159"/>
      <c r="GL84" s="159"/>
      <c r="GM84" s="159"/>
      <c r="GN84" s="159"/>
      <c r="GO84" s="159"/>
      <c r="GP84" s="159"/>
      <c r="GQ84" s="159"/>
      <c r="GR84" s="159"/>
      <c r="GS84" s="159"/>
      <c r="GT84" s="159"/>
      <c r="GU84" s="159"/>
      <c r="GV84" s="159"/>
      <c r="GW84" s="159"/>
      <c r="GX84" s="159"/>
      <c r="GY84" s="159"/>
      <c r="GZ84" s="159"/>
      <c r="HA84" s="159"/>
      <c r="HB84" s="159"/>
      <c r="HC84" s="159"/>
      <c r="HD84" s="159"/>
      <c r="HE84" s="159"/>
      <c r="HF84" s="159"/>
      <c r="HG84" s="159"/>
      <c r="HH84" s="159"/>
      <c r="HI84" s="159"/>
      <c r="HJ84" s="159"/>
      <c r="HK84" s="159"/>
      <c r="HL84" s="159"/>
      <c r="HM84" s="159"/>
      <c r="HN84" s="159"/>
      <c r="HO84" s="159"/>
      <c r="HP84" s="159"/>
      <c r="HQ84" s="159"/>
      <c r="HR84" s="159"/>
      <c r="HS84" s="159"/>
      <c r="HT84" s="159"/>
      <c r="HU84" s="159"/>
      <c r="HV84" s="159"/>
      <c r="HW84" s="159"/>
      <c r="HX84" s="159"/>
      <c r="HY84" s="159"/>
      <c r="HZ84" s="159"/>
      <c r="IA84" s="159"/>
      <c r="IB84" s="159"/>
      <c r="IC84" s="159"/>
      <c r="ID84" s="159"/>
      <c r="IE84" s="159"/>
      <c r="IF84" s="159"/>
      <c r="IG84" s="159"/>
      <c r="IH84" s="159"/>
      <c r="II84" s="159"/>
      <c r="IJ84" s="159"/>
      <c r="IK84" s="159"/>
      <c r="IL84" s="159"/>
      <c r="IM84" s="159"/>
      <c r="IN84" s="159"/>
      <c r="IO84" s="159"/>
      <c r="IP84" s="159"/>
      <c r="IQ84" s="159"/>
      <c r="IR84" s="159"/>
      <c r="IS84" s="159"/>
      <c r="IT84" s="159"/>
      <c r="IU84" s="159"/>
      <c r="IV84" s="159"/>
    </row>
    <row r="85" spans="1:256" ht="15.75" x14ac:dyDescent="0.25">
      <c r="A85" s="147" t="s">
        <v>455</v>
      </c>
      <c r="B85" s="178" t="s">
        <v>391</v>
      </c>
      <c r="C85" s="178"/>
      <c r="D85" s="178"/>
      <c r="E85" s="178"/>
      <c r="F85" s="179">
        <f>SUM(F96+F91+F86)</f>
        <v>14829.49</v>
      </c>
      <c r="G85" s="179">
        <f>SUM(G96+G91+G86)</f>
        <v>9184.5</v>
      </c>
    </row>
    <row r="86" spans="1:256" x14ac:dyDescent="0.2">
      <c r="A86" s="175" t="s">
        <v>456</v>
      </c>
      <c r="B86" s="176" t="s">
        <v>391</v>
      </c>
      <c r="C86" s="176" t="s">
        <v>457</v>
      </c>
      <c r="D86" s="176"/>
      <c r="E86" s="176"/>
      <c r="F86" s="152">
        <f>SUM(F89+F87)</f>
        <v>8009.49</v>
      </c>
      <c r="G86" s="152">
        <f>SUM(G89+G87)</f>
        <v>2011</v>
      </c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  <c r="AP86" s="173"/>
      <c r="AQ86" s="173"/>
      <c r="AR86" s="173"/>
      <c r="AS86" s="173"/>
      <c r="AT86" s="173"/>
      <c r="AU86" s="173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173"/>
      <c r="BH86" s="173"/>
      <c r="BI86" s="173"/>
      <c r="BJ86" s="173"/>
      <c r="BK86" s="173"/>
      <c r="BL86" s="173"/>
      <c r="BM86" s="173"/>
      <c r="BN86" s="173"/>
      <c r="BO86" s="173"/>
      <c r="BP86" s="173"/>
      <c r="BQ86" s="173"/>
      <c r="BR86" s="173"/>
      <c r="BS86" s="173"/>
      <c r="BT86" s="173"/>
      <c r="BU86" s="173"/>
      <c r="BV86" s="173"/>
      <c r="BW86" s="173"/>
      <c r="BX86" s="173"/>
      <c r="BY86" s="173"/>
      <c r="BZ86" s="173"/>
      <c r="CA86" s="173"/>
      <c r="CB86" s="173"/>
      <c r="CC86" s="173"/>
      <c r="CD86" s="173"/>
      <c r="CE86" s="173"/>
      <c r="CF86" s="173"/>
      <c r="CG86" s="173"/>
      <c r="CH86" s="173"/>
      <c r="CI86" s="173"/>
      <c r="CJ86" s="173"/>
      <c r="CK86" s="173"/>
      <c r="CL86" s="173"/>
      <c r="CM86" s="173"/>
      <c r="CN86" s="173"/>
      <c r="CO86" s="173"/>
      <c r="CP86" s="173"/>
      <c r="CQ86" s="173"/>
      <c r="CR86" s="173"/>
      <c r="CS86" s="173"/>
      <c r="CT86" s="173"/>
      <c r="CU86" s="173"/>
      <c r="CV86" s="173"/>
      <c r="CW86" s="173"/>
      <c r="CX86" s="173"/>
      <c r="CY86" s="173"/>
      <c r="CZ86" s="173"/>
      <c r="DA86" s="173"/>
      <c r="DB86" s="173"/>
      <c r="DC86" s="173"/>
      <c r="DD86" s="173"/>
      <c r="DE86" s="173"/>
      <c r="DF86" s="173"/>
      <c r="DG86" s="173"/>
      <c r="DH86" s="173"/>
      <c r="DI86" s="173"/>
      <c r="DJ86" s="173"/>
      <c r="DK86" s="173"/>
      <c r="DL86" s="173"/>
      <c r="DM86" s="173"/>
      <c r="DN86" s="173"/>
      <c r="DO86" s="173"/>
      <c r="DP86" s="173"/>
      <c r="DQ86" s="173"/>
      <c r="DR86" s="173"/>
      <c r="DS86" s="173"/>
      <c r="DT86" s="173"/>
      <c r="DU86" s="173"/>
      <c r="DV86" s="173"/>
      <c r="DW86" s="173"/>
      <c r="DX86" s="173"/>
      <c r="DY86" s="173"/>
      <c r="DZ86" s="173"/>
      <c r="EA86" s="173"/>
      <c r="EB86" s="173"/>
      <c r="EC86" s="173"/>
      <c r="ED86" s="173"/>
      <c r="EE86" s="173"/>
      <c r="EF86" s="173"/>
      <c r="EG86" s="173"/>
      <c r="EH86" s="173"/>
      <c r="EI86" s="173"/>
      <c r="EJ86" s="173"/>
      <c r="EK86" s="173"/>
      <c r="EL86" s="173"/>
      <c r="EM86" s="173"/>
      <c r="EN86" s="173"/>
      <c r="EO86" s="173"/>
      <c r="EP86" s="173"/>
      <c r="EQ86" s="173"/>
      <c r="ER86" s="173"/>
      <c r="ES86" s="173"/>
      <c r="ET86" s="173"/>
      <c r="EU86" s="173"/>
      <c r="EV86" s="173"/>
      <c r="EW86" s="173"/>
      <c r="EX86" s="173"/>
      <c r="EY86" s="173"/>
      <c r="EZ86" s="173"/>
      <c r="FA86" s="173"/>
      <c r="FB86" s="173"/>
      <c r="FC86" s="173"/>
      <c r="FD86" s="173"/>
      <c r="FE86" s="173"/>
      <c r="FF86" s="173"/>
      <c r="FG86" s="173"/>
      <c r="FH86" s="173"/>
      <c r="FI86" s="173"/>
      <c r="FJ86" s="173"/>
      <c r="FK86" s="173"/>
      <c r="FL86" s="173"/>
      <c r="FM86" s="173"/>
      <c r="FN86" s="173"/>
      <c r="FO86" s="173"/>
      <c r="FP86" s="173"/>
      <c r="FQ86" s="173"/>
      <c r="FR86" s="173"/>
      <c r="FS86" s="173"/>
      <c r="FT86" s="173"/>
      <c r="FU86" s="173"/>
      <c r="FV86" s="173"/>
      <c r="FW86" s="173"/>
      <c r="FX86" s="173"/>
      <c r="FY86" s="173"/>
      <c r="FZ86" s="173"/>
      <c r="GA86" s="173"/>
      <c r="GB86" s="173"/>
      <c r="GC86" s="173"/>
      <c r="GD86" s="173"/>
      <c r="GE86" s="173"/>
      <c r="GF86" s="173"/>
      <c r="GG86" s="173"/>
      <c r="GH86" s="173"/>
      <c r="GI86" s="173"/>
      <c r="GJ86" s="173"/>
      <c r="GK86" s="173"/>
      <c r="GL86" s="173"/>
      <c r="GM86" s="173"/>
      <c r="GN86" s="173"/>
      <c r="GO86" s="173"/>
      <c r="GP86" s="173"/>
      <c r="GQ86" s="173"/>
      <c r="GR86" s="173"/>
      <c r="GS86" s="173"/>
      <c r="GT86" s="173"/>
      <c r="GU86" s="173"/>
      <c r="GV86" s="173"/>
      <c r="GW86" s="173"/>
      <c r="GX86" s="173"/>
      <c r="GY86" s="173"/>
      <c r="GZ86" s="173"/>
      <c r="HA86" s="173"/>
      <c r="HB86" s="173"/>
      <c r="HC86" s="173"/>
      <c r="HD86" s="173"/>
      <c r="HE86" s="173"/>
      <c r="HF86" s="173"/>
      <c r="HG86" s="173"/>
      <c r="HH86" s="173"/>
      <c r="HI86" s="173"/>
      <c r="HJ86" s="173"/>
      <c r="HK86" s="173"/>
      <c r="HL86" s="173"/>
      <c r="HM86" s="173"/>
      <c r="HN86" s="173"/>
      <c r="HO86" s="173"/>
      <c r="HP86" s="173"/>
      <c r="HQ86" s="173"/>
      <c r="HR86" s="173"/>
      <c r="HS86" s="173"/>
      <c r="HT86" s="173"/>
      <c r="HU86" s="173"/>
      <c r="HV86" s="173"/>
      <c r="HW86" s="173"/>
      <c r="HX86" s="173"/>
      <c r="HY86" s="173"/>
      <c r="HZ86" s="173"/>
      <c r="IA86" s="173"/>
      <c r="IB86" s="173"/>
      <c r="IC86" s="173"/>
      <c r="ID86" s="173"/>
      <c r="IE86" s="173"/>
      <c r="IF86" s="173"/>
      <c r="IG86" s="173"/>
      <c r="IH86" s="173"/>
      <c r="II86" s="173"/>
      <c r="IJ86" s="173"/>
      <c r="IK86" s="173"/>
      <c r="IL86" s="173"/>
      <c r="IM86" s="173"/>
      <c r="IN86" s="173"/>
      <c r="IO86" s="173"/>
      <c r="IP86" s="173"/>
      <c r="IQ86" s="173"/>
      <c r="IR86" s="173"/>
      <c r="IS86" s="173"/>
      <c r="IT86" s="173"/>
      <c r="IU86" s="173"/>
      <c r="IV86" s="173"/>
    </row>
    <row r="87" spans="1:256" ht="25.5" x14ac:dyDescent="0.2">
      <c r="A87" s="160" t="s">
        <v>458</v>
      </c>
      <c r="B87" s="169" t="s">
        <v>391</v>
      </c>
      <c r="C87" s="169" t="s">
        <v>457</v>
      </c>
      <c r="D87" s="161" t="s">
        <v>429</v>
      </c>
      <c r="E87" s="169"/>
      <c r="F87" s="162">
        <f>SUM(F88)</f>
        <v>8000</v>
      </c>
      <c r="G87" s="162">
        <f>SUM(G88)</f>
        <v>2000</v>
      </c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  <c r="AL87" s="173"/>
      <c r="AM87" s="173"/>
      <c r="AN87" s="173"/>
      <c r="AO87" s="173"/>
      <c r="AP87" s="173"/>
      <c r="AQ87" s="173"/>
      <c r="AR87" s="173"/>
      <c r="AS87" s="173"/>
      <c r="AT87" s="173"/>
      <c r="AU87" s="173"/>
      <c r="AV87" s="173"/>
      <c r="AW87" s="173"/>
      <c r="AX87" s="173"/>
      <c r="AY87" s="173"/>
      <c r="AZ87" s="173"/>
      <c r="BA87" s="173"/>
      <c r="BB87" s="173"/>
      <c r="BC87" s="173"/>
      <c r="BD87" s="173"/>
      <c r="BE87" s="173"/>
      <c r="BF87" s="173"/>
      <c r="BG87" s="173"/>
      <c r="BH87" s="173"/>
      <c r="BI87" s="173"/>
      <c r="BJ87" s="173"/>
      <c r="BK87" s="173"/>
      <c r="BL87" s="173"/>
      <c r="BM87" s="173"/>
      <c r="BN87" s="173"/>
      <c r="BO87" s="173"/>
      <c r="BP87" s="173"/>
      <c r="BQ87" s="173"/>
      <c r="BR87" s="173"/>
      <c r="BS87" s="173"/>
      <c r="BT87" s="173"/>
      <c r="BU87" s="173"/>
      <c r="BV87" s="173"/>
      <c r="BW87" s="173"/>
      <c r="BX87" s="173"/>
      <c r="BY87" s="173"/>
      <c r="BZ87" s="173"/>
      <c r="CA87" s="173"/>
      <c r="CB87" s="173"/>
      <c r="CC87" s="173"/>
      <c r="CD87" s="173"/>
      <c r="CE87" s="173"/>
      <c r="CF87" s="173"/>
      <c r="CG87" s="173"/>
      <c r="CH87" s="173"/>
      <c r="CI87" s="173"/>
      <c r="CJ87" s="173"/>
      <c r="CK87" s="173"/>
      <c r="CL87" s="173"/>
      <c r="CM87" s="173"/>
      <c r="CN87" s="173"/>
      <c r="CO87" s="173"/>
      <c r="CP87" s="173"/>
      <c r="CQ87" s="173"/>
      <c r="CR87" s="173"/>
      <c r="CS87" s="173"/>
      <c r="CT87" s="173"/>
      <c r="CU87" s="173"/>
      <c r="CV87" s="173"/>
      <c r="CW87" s="173"/>
      <c r="CX87" s="173"/>
      <c r="CY87" s="173"/>
      <c r="CZ87" s="173"/>
      <c r="DA87" s="173"/>
      <c r="DB87" s="173"/>
      <c r="DC87" s="173"/>
      <c r="DD87" s="173"/>
      <c r="DE87" s="173"/>
      <c r="DF87" s="173"/>
      <c r="DG87" s="173"/>
      <c r="DH87" s="173"/>
      <c r="DI87" s="173"/>
      <c r="DJ87" s="173"/>
      <c r="DK87" s="173"/>
      <c r="DL87" s="173"/>
      <c r="DM87" s="173"/>
      <c r="DN87" s="173"/>
      <c r="DO87" s="173"/>
      <c r="DP87" s="173"/>
      <c r="DQ87" s="173"/>
      <c r="DR87" s="173"/>
      <c r="DS87" s="173"/>
      <c r="DT87" s="173"/>
      <c r="DU87" s="173"/>
      <c r="DV87" s="173"/>
      <c r="DW87" s="173"/>
      <c r="DX87" s="173"/>
      <c r="DY87" s="173"/>
      <c r="DZ87" s="173"/>
      <c r="EA87" s="173"/>
      <c r="EB87" s="173"/>
      <c r="EC87" s="173"/>
      <c r="ED87" s="173"/>
      <c r="EE87" s="173"/>
      <c r="EF87" s="173"/>
      <c r="EG87" s="173"/>
      <c r="EH87" s="173"/>
      <c r="EI87" s="173"/>
      <c r="EJ87" s="173"/>
      <c r="EK87" s="173"/>
      <c r="EL87" s="173"/>
      <c r="EM87" s="173"/>
      <c r="EN87" s="173"/>
      <c r="EO87" s="173"/>
      <c r="EP87" s="173"/>
      <c r="EQ87" s="173"/>
      <c r="ER87" s="173"/>
      <c r="ES87" s="173"/>
      <c r="ET87" s="173"/>
      <c r="EU87" s="173"/>
      <c r="EV87" s="173"/>
      <c r="EW87" s="173"/>
      <c r="EX87" s="173"/>
      <c r="EY87" s="173"/>
      <c r="EZ87" s="173"/>
      <c r="FA87" s="173"/>
      <c r="FB87" s="173"/>
      <c r="FC87" s="173"/>
      <c r="FD87" s="173"/>
      <c r="FE87" s="173"/>
      <c r="FF87" s="173"/>
      <c r="FG87" s="173"/>
      <c r="FH87" s="173"/>
      <c r="FI87" s="173"/>
      <c r="FJ87" s="173"/>
      <c r="FK87" s="173"/>
      <c r="FL87" s="173"/>
      <c r="FM87" s="173"/>
      <c r="FN87" s="173"/>
      <c r="FO87" s="173"/>
      <c r="FP87" s="173"/>
      <c r="FQ87" s="173"/>
      <c r="FR87" s="173"/>
      <c r="FS87" s="173"/>
      <c r="FT87" s="173"/>
      <c r="FU87" s="173"/>
      <c r="FV87" s="173"/>
      <c r="FW87" s="173"/>
      <c r="FX87" s="173"/>
      <c r="FY87" s="173"/>
      <c r="FZ87" s="173"/>
      <c r="GA87" s="173"/>
      <c r="GB87" s="173"/>
      <c r="GC87" s="173"/>
      <c r="GD87" s="173"/>
      <c r="GE87" s="173"/>
      <c r="GF87" s="173"/>
      <c r="GG87" s="173"/>
      <c r="GH87" s="173"/>
      <c r="GI87" s="173"/>
      <c r="GJ87" s="173"/>
      <c r="GK87" s="173"/>
      <c r="GL87" s="173"/>
      <c r="GM87" s="173"/>
      <c r="GN87" s="173"/>
      <c r="GO87" s="173"/>
      <c r="GP87" s="173"/>
      <c r="GQ87" s="173"/>
      <c r="GR87" s="173"/>
      <c r="GS87" s="173"/>
      <c r="GT87" s="173"/>
      <c r="GU87" s="173"/>
      <c r="GV87" s="173"/>
      <c r="GW87" s="173"/>
      <c r="GX87" s="173"/>
      <c r="GY87" s="173"/>
      <c r="GZ87" s="173"/>
      <c r="HA87" s="173"/>
      <c r="HB87" s="173"/>
      <c r="HC87" s="173"/>
      <c r="HD87" s="173"/>
      <c r="HE87" s="173"/>
      <c r="HF87" s="173"/>
      <c r="HG87" s="173"/>
      <c r="HH87" s="173"/>
      <c r="HI87" s="173"/>
      <c r="HJ87" s="173"/>
      <c r="HK87" s="173"/>
      <c r="HL87" s="173"/>
      <c r="HM87" s="173"/>
      <c r="HN87" s="173"/>
      <c r="HO87" s="173"/>
      <c r="HP87" s="173"/>
      <c r="HQ87" s="173"/>
      <c r="HR87" s="173"/>
      <c r="HS87" s="173"/>
      <c r="HT87" s="173"/>
      <c r="HU87" s="173"/>
      <c r="HV87" s="173"/>
      <c r="HW87" s="173"/>
      <c r="HX87" s="173"/>
      <c r="HY87" s="173"/>
      <c r="HZ87" s="173"/>
      <c r="IA87" s="173"/>
      <c r="IB87" s="173"/>
      <c r="IC87" s="173"/>
      <c r="ID87" s="173"/>
      <c r="IE87" s="173"/>
      <c r="IF87" s="173"/>
      <c r="IG87" s="173"/>
      <c r="IH87" s="173"/>
      <c r="II87" s="173"/>
      <c r="IJ87" s="173"/>
      <c r="IK87" s="173"/>
      <c r="IL87" s="173"/>
      <c r="IM87" s="173"/>
      <c r="IN87" s="173"/>
      <c r="IO87" s="173"/>
      <c r="IP87" s="173"/>
      <c r="IQ87" s="173"/>
      <c r="IR87" s="173"/>
      <c r="IS87" s="173"/>
      <c r="IT87" s="173"/>
      <c r="IU87" s="173"/>
      <c r="IV87" s="173"/>
    </row>
    <row r="88" spans="1:256" x14ac:dyDescent="0.2">
      <c r="A88" s="156" t="s">
        <v>399</v>
      </c>
      <c r="B88" s="174" t="s">
        <v>391</v>
      </c>
      <c r="C88" s="174" t="s">
        <v>457</v>
      </c>
      <c r="D88" s="157" t="s">
        <v>429</v>
      </c>
      <c r="E88" s="169" t="s">
        <v>400</v>
      </c>
      <c r="F88" s="162">
        <v>8000</v>
      </c>
      <c r="G88" s="162">
        <v>2000</v>
      </c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/>
      <c r="AK88" s="173"/>
      <c r="AL88" s="173"/>
      <c r="AM88" s="173"/>
      <c r="AN88" s="173"/>
      <c r="AO88" s="173"/>
      <c r="AP88" s="173"/>
      <c r="AQ88" s="173"/>
      <c r="AR88" s="173"/>
      <c r="AS88" s="173"/>
      <c r="AT88" s="173"/>
      <c r="AU88" s="173"/>
      <c r="AV88" s="173"/>
      <c r="AW88" s="173"/>
      <c r="AX88" s="173"/>
      <c r="AY88" s="173"/>
      <c r="AZ88" s="173"/>
      <c r="BA88" s="173"/>
      <c r="BB88" s="173"/>
      <c r="BC88" s="173"/>
      <c r="BD88" s="173"/>
      <c r="BE88" s="173"/>
      <c r="BF88" s="173"/>
      <c r="BG88" s="173"/>
      <c r="BH88" s="173"/>
      <c r="BI88" s="173"/>
      <c r="BJ88" s="173"/>
      <c r="BK88" s="173"/>
      <c r="BL88" s="173"/>
      <c r="BM88" s="173"/>
      <c r="BN88" s="173"/>
      <c r="BO88" s="173"/>
      <c r="BP88" s="173"/>
      <c r="BQ88" s="173"/>
      <c r="BR88" s="173"/>
      <c r="BS88" s="173"/>
      <c r="BT88" s="173"/>
      <c r="BU88" s="173"/>
      <c r="BV88" s="173"/>
      <c r="BW88" s="173"/>
      <c r="BX88" s="173"/>
      <c r="BY88" s="173"/>
      <c r="BZ88" s="173"/>
      <c r="CA88" s="173"/>
      <c r="CB88" s="173"/>
      <c r="CC88" s="173"/>
      <c r="CD88" s="173"/>
      <c r="CE88" s="173"/>
      <c r="CF88" s="173"/>
      <c r="CG88" s="173"/>
      <c r="CH88" s="173"/>
      <c r="CI88" s="173"/>
      <c r="CJ88" s="173"/>
      <c r="CK88" s="173"/>
      <c r="CL88" s="173"/>
      <c r="CM88" s="173"/>
      <c r="CN88" s="173"/>
      <c r="CO88" s="173"/>
      <c r="CP88" s="173"/>
      <c r="CQ88" s="173"/>
      <c r="CR88" s="173"/>
      <c r="CS88" s="173"/>
      <c r="CT88" s="173"/>
      <c r="CU88" s="173"/>
      <c r="CV88" s="173"/>
      <c r="CW88" s="173"/>
      <c r="CX88" s="173"/>
      <c r="CY88" s="173"/>
      <c r="CZ88" s="173"/>
      <c r="DA88" s="173"/>
      <c r="DB88" s="173"/>
      <c r="DC88" s="173"/>
      <c r="DD88" s="173"/>
      <c r="DE88" s="173"/>
      <c r="DF88" s="173"/>
      <c r="DG88" s="173"/>
      <c r="DH88" s="173"/>
      <c r="DI88" s="173"/>
      <c r="DJ88" s="173"/>
      <c r="DK88" s="173"/>
      <c r="DL88" s="173"/>
      <c r="DM88" s="173"/>
      <c r="DN88" s="173"/>
      <c r="DO88" s="173"/>
      <c r="DP88" s="173"/>
      <c r="DQ88" s="173"/>
      <c r="DR88" s="173"/>
      <c r="DS88" s="173"/>
      <c r="DT88" s="173"/>
      <c r="DU88" s="173"/>
      <c r="DV88" s="173"/>
      <c r="DW88" s="173"/>
      <c r="DX88" s="173"/>
      <c r="DY88" s="173"/>
      <c r="DZ88" s="173"/>
      <c r="EA88" s="173"/>
      <c r="EB88" s="173"/>
      <c r="EC88" s="173"/>
      <c r="ED88" s="173"/>
      <c r="EE88" s="173"/>
      <c r="EF88" s="173"/>
      <c r="EG88" s="173"/>
      <c r="EH88" s="173"/>
      <c r="EI88" s="173"/>
      <c r="EJ88" s="173"/>
      <c r="EK88" s="173"/>
      <c r="EL88" s="173"/>
      <c r="EM88" s="173"/>
      <c r="EN88" s="173"/>
      <c r="EO88" s="173"/>
      <c r="EP88" s="173"/>
      <c r="EQ88" s="173"/>
      <c r="ER88" s="173"/>
      <c r="ES88" s="173"/>
      <c r="ET88" s="173"/>
      <c r="EU88" s="173"/>
      <c r="EV88" s="173"/>
      <c r="EW88" s="173"/>
      <c r="EX88" s="173"/>
      <c r="EY88" s="173"/>
      <c r="EZ88" s="173"/>
      <c r="FA88" s="173"/>
      <c r="FB88" s="173"/>
      <c r="FC88" s="173"/>
      <c r="FD88" s="173"/>
      <c r="FE88" s="173"/>
      <c r="FF88" s="173"/>
      <c r="FG88" s="173"/>
      <c r="FH88" s="173"/>
      <c r="FI88" s="173"/>
      <c r="FJ88" s="173"/>
      <c r="FK88" s="173"/>
      <c r="FL88" s="173"/>
      <c r="FM88" s="173"/>
      <c r="FN88" s="173"/>
      <c r="FO88" s="173"/>
      <c r="FP88" s="173"/>
      <c r="FQ88" s="173"/>
      <c r="FR88" s="173"/>
      <c r="FS88" s="173"/>
      <c r="FT88" s="173"/>
      <c r="FU88" s="173"/>
      <c r="FV88" s="173"/>
      <c r="FW88" s="173"/>
      <c r="FX88" s="173"/>
      <c r="FY88" s="173"/>
      <c r="FZ88" s="173"/>
      <c r="GA88" s="173"/>
      <c r="GB88" s="173"/>
      <c r="GC88" s="173"/>
      <c r="GD88" s="173"/>
      <c r="GE88" s="173"/>
      <c r="GF88" s="173"/>
      <c r="GG88" s="173"/>
      <c r="GH88" s="173"/>
      <c r="GI88" s="173"/>
      <c r="GJ88" s="173"/>
      <c r="GK88" s="173"/>
      <c r="GL88" s="173"/>
      <c r="GM88" s="173"/>
      <c r="GN88" s="173"/>
      <c r="GO88" s="173"/>
      <c r="GP88" s="173"/>
      <c r="GQ88" s="173"/>
      <c r="GR88" s="173"/>
      <c r="GS88" s="173"/>
      <c r="GT88" s="173"/>
      <c r="GU88" s="173"/>
      <c r="GV88" s="173"/>
      <c r="GW88" s="173"/>
      <c r="GX88" s="173"/>
      <c r="GY88" s="173"/>
      <c r="GZ88" s="173"/>
      <c r="HA88" s="173"/>
      <c r="HB88" s="173"/>
      <c r="HC88" s="173"/>
      <c r="HD88" s="173"/>
      <c r="HE88" s="173"/>
      <c r="HF88" s="173"/>
      <c r="HG88" s="173"/>
      <c r="HH88" s="173"/>
      <c r="HI88" s="173"/>
      <c r="HJ88" s="173"/>
      <c r="HK88" s="173"/>
      <c r="HL88" s="173"/>
      <c r="HM88" s="173"/>
      <c r="HN88" s="173"/>
      <c r="HO88" s="173"/>
      <c r="HP88" s="173"/>
      <c r="HQ88" s="173"/>
      <c r="HR88" s="173"/>
      <c r="HS88" s="173"/>
      <c r="HT88" s="173"/>
      <c r="HU88" s="173"/>
      <c r="HV88" s="173"/>
      <c r="HW88" s="173"/>
      <c r="HX88" s="173"/>
      <c r="HY88" s="173"/>
      <c r="HZ88" s="173"/>
      <c r="IA88" s="173"/>
      <c r="IB88" s="173"/>
      <c r="IC88" s="173"/>
      <c r="ID88" s="173"/>
      <c r="IE88" s="173"/>
      <c r="IF88" s="173"/>
      <c r="IG88" s="173"/>
      <c r="IH88" s="173"/>
      <c r="II88" s="173"/>
      <c r="IJ88" s="173"/>
      <c r="IK88" s="173"/>
      <c r="IL88" s="173"/>
      <c r="IM88" s="173"/>
      <c r="IN88" s="173"/>
      <c r="IO88" s="173"/>
      <c r="IP88" s="173"/>
      <c r="IQ88" s="173"/>
      <c r="IR88" s="173"/>
      <c r="IS88" s="173"/>
      <c r="IT88" s="173"/>
      <c r="IU88" s="173"/>
      <c r="IV88" s="173"/>
    </row>
    <row r="89" spans="1:256" ht="43.5" customHeight="1" x14ac:dyDescent="0.2">
      <c r="A89" s="160" t="s">
        <v>459</v>
      </c>
      <c r="B89" s="169" t="s">
        <v>391</v>
      </c>
      <c r="C89" s="169" t="s">
        <v>457</v>
      </c>
      <c r="D89" s="169" t="s">
        <v>460</v>
      </c>
      <c r="E89" s="169"/>
      <c r="F89" s="162">
        <f>SUM(F90)</f>
        <v>9.49</v>
      </c>
      <c r="G89" s="162">
        <f>SUM(G90)</f>
        <v>11</v>
      </c>
    </row>
    <row r="90" spans="1:256" ht="25.5" x14ac:dyDescent="0.2">
      <c r="A90" s="156" t="s">
        <v>396</v>
      </c>
      <c r="B90" s="174" t="s">
        <v>391</v>
      </c>
      <c r="C90" s="174" t="s">
        <v>457</v>
      </c>
      <c r="D90" s="174" t="s">
        <v>460</v>
      </c>
      <c r="E90" s="174" t="s">
        <v>389</v>
      </c>
      <c r="F90" s="158">
        <v>9.49</v>
      </c>
      <c r="G90" s="158">
        <v>11</v>
      </c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9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59"/>
      <c r="DA90" s="159"/>
      <c r="DB90" s="159"/>
      <c r="DC90" s="159"/>
      <c r="DD90" s="159"/>
      <c r="DE90" s="159"/>
      <c r="DF90" s="159"/>
      <c r="DG90" s="159"/>
      <c r="DH90" s="159"/>
      <c r="DI90" s="159"/>
      <c r="DJ90" s="159"/>
      <c r="DK90" s="159"/>
      <c r="DL90" s="159"/>
      <c r="DM90" s="159"/>
      <c r="DN90" s="159"/>
      <c r="DO90" s="159"/>
      <c r="DP90" s="159"/>
      <c r="DQ90" s="159"/>
      <c r="DR90" s="159"/>
      <c r="DS90" s="159"/>
      <c r="DT90" s="159"/>
      <c r="DU90" s="159"/>
      <c r="DV90" s="159"/>
      <c r="DW90" s="159"/>
      <c r="DX90" s="159"/>
      <c r="DY90" s="159"/>
      <c r="DZ90" s="159"/>
      <c r="EA90" s="159"/>
      <c r="EB90" s="159"/>
      <c r="EC90" s="159"/>
      <c r="ED90" s="159"/>
      <c r="EE90" s="159"/>
      <c r="EF90" s="159"/>
      <c r="EG90" s="159"/>
      <c r="EH90" s="159"/>
      <c r="EI90" s="159"/>
      <c r="EJ90" s="159"/>
      <c r="EK90" s="159"/>
      <c r="EL90" s="159"/>
      <c r="EM90" s="159"/>
      <c r="EN90" s="159"/>
      <c r="EO90" s="159"/>
      <c r="EP90" s="159"/>
      <c r="EQ90" s="159"/>
      <c r="ER90" s="159"/>
      <c r="ES90" s="159"/>
      <c r="ET90" s="159"/>
      <c r="EU90" s="159"/>
      <c r="EV90" s="159"/>
      <c r="EW90" s="159"/>
      <c r="EX90" s="159"/>
      <c r="EY90" s="159"/>
      <c r="EZ90" s="159"/>
      <c r="FA90" s="159"/>
      <c r="FB90" s="159"/>
      <c r="FC90" s="159"/>
      <c r="FD90" s="159"/>
      <c r="FE90" s="159"/>
      <c r="FF90" s="159"/>
      <c r="FG90" s="159"/>
      <c r="FH90" s="159"/>
      <c r="FI90" s="159"/>
      <c r="FJ90" s="159"/>
      <c r="FK90" s="159"/>
      <c r="FL90" s="159"/>
      <c r="FM90" s="159"/>
      <c r="FN90" s="159"/>
      <c r="FO90" s="159"/>
      <c r="FP90" s="159"/>
      <c r="FQ90" s="159"/>
      <c r="FR90" s="159"/>
      <c r="FS90" s="159"/>
      <c r="FT90" s="159"/>
      <c r="FU90" s="159"/>
      <c r="FV90" s="159"/>
      <c r="FW90" s="159"/>
      <c r="FX90" s="159"/>
      <c r="FY90" s="159"/>
      <c r="FZ90" s="159"/>
      <c r="GA90" s="159"/>
      <c r="GB90" s="159"/>
      <c r="GC90" s="159"/>
      <c r="GD90" s="159"/>
      <c r="GE90" s="159"/>
      <c r="GF90" s="159"/>
      <c r="GG90" s="159"/>
      <c r="GH90" s="159"/>
      <c r="GI90" s="159"/>
      <c r="GJ90" s="159"/>
      <c r="GK90" s="159"/>
      <c r="GL90" s="159"/>
      <c r="GM90" s="159"/>
      <c r="GN90" s="159"/>
      <c r="GO90" s="159"/>
      <c r="GP90" s="159"/>
      <c r="GQ90" s="159"/>
      <c r="GR90" s="159"/>
      <c r="GS90" s="159"/>
      <c r="GT90" s="159"/>
      <c r="GU90" s="159"/>
      <c r="GV90" s="159"/>
      <c r="GW90" s="159"/>
      <c r="GX90" s="159"/>
      <c r="GY90" s="159"/>
      <c r="GZ90" s="159"/>
      <c r="HA90" s="159"/>
      <c r="HB90" s="159"/>
      <c r="HC90" s="159"/>
      <c r="HD90" s="159"/>
      <c r="HE90" s="159"/>
      <c r="HF90" s="159"/>
      <c r="HG90" s="159"/>
      <c r="HH90" s="159"/>
      <c r="HI90" s="159"/>
      <c r="HJ90" s="159"/>
      <c r="HK90" s="159"/>
      <c r="HL90" s="159"/>
      <c r="HM90" s="159"/>
      <c r="HN90" s="159"/>
      <c r="HO90" s="159"/>
      <c r="HP90" s="159"/>
      <c r="HQ90" s="159"/>
      <c r="HR90" s="159"/>
      <c r="HS90" s="159"/>
      <c r="HT90" s="159"/>
      <c r="HU90" s="159"/>
      <c r="HV90" s="159"/>
      <c r="HW90" s="159"/>
      <c r="HX90" s="159"/>
      <c r="HY90" s="159"/>
      <c r="HZ90" s="159"/>
      <c r="IA90" s="159"/>
      <c r="IB90" s="159"/>
      <c r="IC90" s="159"/>
      <c r="ID90" s="159"/>
      <c r="IE90" s="159"/>
      <c r="IF90" s="159"/>
      <c r="IG90" s="159"/>
      <c r="IH90" s="159"/>
      <c r="II90" s="159"/>
      <c r="IJ90" s="159"/>
      <c r="IK90" s="159"/>
      <c r="IL90" s="159"/>
      <c r="IM90" s="159"/>
      <c r="IN90" s="159"/>
      <c r="IO90" s="159"/>
      <c r="IP90" s="159"/>
      <c r="IQ90" s="159"/>
      <c r="IR90" s="159"/>
      <c r="IS90" s="159"/>
      <c r="IT90" s="159"/>
      <c r="IU90" s="159"/>
      <c r="IV90" s="159"/>
    </row>
    <row r="91" spans="1:256" ht="20.25" customHeight="1" x14ac:dyDescent="0.2">
      <c r="A91" s="175" t="s">
        <v>461</v>
      </c>
      <c r="B91" s="151" t="s">
        <v>391</v>
      </c>
      <c r="C91" s="151" t="s">
        <v>462</v>
      </c>
      <c r="D91" s="151"/>
      <c r="E91" s="151"/>
      <c r="F91" s="152">
        <f>SUM(F92)</f>
        <v>6370</v>
      </c>
      <c r="G91" s="152">
        <f>SUM(G92)</f>
        <v>6723.5</v>
      </c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  <c r="AP91" s="173"/>
      <c r="AQ91" s="173"/>
      <c r="AR91" s="173"/>
      <c r="AS91" s="173"/>
      <c r="AT91" s="173"/>
      <c r="AU91" s="173"/>
      <c r="AV91" s="173"/>
      <c r="AW91" s="173"/>
      <c r="AX91" s="173"/>
      <c r="AY91" s="173"/>
      <c r="AZ91" s="173"/>
      <c r="BA91" s="173"/>
      <c r="BB91" s="173"/>
      <c r="BC91" s="173"/>
      <c r="BD91" s="173"/>
      <c r="BE91" s="173"/>
      <c r="BF91" s="173"/>
      <c r="BG91" s="173"/>
      <c r="BH91" s="173"/>
      <c r="BI91" s="173"/>
      <c r="BJ91" s="173"/>
      <c r="BK91" s="173"/>
      <c r="BL91" s="173"/>
      <c r="BM91" s="173"/>
      <c r="BN91" s="173"/>
      <c r="BO91" s="173"/>
      <c r="BP91" s="173"/>
      <c r="BQ91" s="173"/>
      <c r="BR91" s="173"/>
      <c r="BS91" s="173"/>
      <c r="BT91" s="173"/>
      <c r="BU91" s="173"/>
      <c r="BV91" s="173"/>
      <c r="BW91" s="173"/>
      <c r="BX91" s="173"/>
      <c r="BY91" s="173"/>
      <c r="BZ91" s="173"/>
      <c r="CA91" s="173"/>
      <c r="CB91" s="173"/>
      <c r="CC91" s="173"/>
      <c r="CD91" s="173"/>
      <c r="CE91" s="173"/>
      <c r="CF91" s="173"/>
      <c r="CG91" s="173"/>
      <c r="CH91" s="173"/>
      <c r="CI91" s="173"/>
      <c r="CJ91" s="173"/>
      <c r="CK91" s="173"/>
      <c r="CL91" s="173"/>
      <c r="CM91" s="173"/>
      <c r="CN91" s="173"/>
      <c r="CO91" s="173"/>
      <c r="CP91" s="173"/>
      <c r="CQ91" s="173"/>
      <c r="CR91" s="173"/>
      <c r="CS91" s="173"/>
      <c r="CT91" s="173"/>
      <c r="CU91" s="173"/>
      <c r="CV91" s="173"/>
      <c r="CW91" s="173"/>
      <c r="CX91" s="173"/>
      <c r="CY91" s="173"/>
      <c r="CZ91" s="173"/>
      <c r="DA91" s="173"/>
      <c r="DB91" s="173"/>
      <c r="DC91" s="173"/>
      <c r="DD91" s="173"/>
      <c r="DE91" s="173"/>
      <c r="DF91" s="173"/>
      <c r="DG91" s="173"/>
      <c r="DH91" s="173"/>
      <c r="DI91" s="173"/>
      <c r="DJ91" s="173"/>
      <c r="DK91" s="173"/>
      <c r="DL91" s="173"/>
      <c r="DM91" s="173"/>
      <c r="DN91" s="173"/>
      <c r="DO91" s="173"/>
      <c r="DP91" s="173"/>
      <c r="DQ91" s="173"/>
      <c r="DR91" s="173"/>
      <c r="DS91" s="173"/>
      <c r="DT91" s="173"/>
      <c r="DU91" s="173"/>
      <c r="DV91" s="173"/>
      <c r="DW91" s="173"/>
      <c r="DX91" s="173"/>
      <c r="DY91" s="173"/>
      <c r="DZ91" s="173"/>
      <c r="EA91" s="173"/>
      <c r="EB91" s="173"/>
      <c r="EC91" s="173"/>
      <c r="ED91" s="173"/>
      <c r="EE91" s="173"/>
      <c r="EF91" s="173"/>
      <c r="EG91" s="173"/>
      <c r="EH91" s="173"/>
      <c r="EI91" s="173"/>
      <c r="EJ91" s="173"/>
      <c r="EK91" s="173"/>
      <c r="EL91" s="173"/>
      <c r="EM91" s="173"/>
      <c r="EN91" s="173"/>
      <c r="EO91" s="173"/>
      <c r="EP91" s="173"/>
      <c r="EQ91" s="173"/>
      <c r="ER91" s="173"/>
      <c r="ES91" s="173"/>
      <c r="ET91" s="173"/>
      <c r="EU91" s="173"/>
      <c r="EV91" s="173"/>
      <c r="EW91" s="173"/>
      <c r="EX91" s="173"/>
      <c r="EY91" s="173"/>
      <c r="EZ91" s="173"/>
      <c r="FA91" s="173"/>
      <c r="FB91" s="173"/>
      <c r="FC91" s="173"/>
      <c r="FD91" s="173"/>
      <c r="FE91" s="173"/>
      <c r="FF91" s="173"/>
      <c r="FG91" s="173"/>
      <c r="FH91" s="173"/>
      <c r="FI91" s="173"/>
      <c r="FJ91" s="173"/>
      <c r="FK91" s="173"/>
      <c r="FL91" s="173"/>
      <c r="FM91" s="173"/>
      <c r="FN91" s="173"/>
      <c r="FO91" s="173"/>
      <c r="FP91" s="173"/>
      <c r="FQ91" s="173"/>
      <c r="FR91" s="173"/>
      <c r="FS91" s="173"/>
      <c r="FT91" s="173"/>
      <c r="FU91" s="173"/>
      <c r="FV91" s="173"/>
      <c r="FW91" s="173"/>
      <c r="FX91" s="173"/>
      <c r="FY91" s="173"/>
      <c r="FZ91" s="173"/>
      <c r="GA91" s="173"/>
      <c r="GB91" s="173"/>
      <c r="GC91" s="173"/>
      <c r="GD91" s="173"/>
      <c r="GE91" s="173"/>
      <c r="GF91" s="173"/>
      <c r="GG91" s="173"/>
      <c r="GH91" s="173"/>
      <c r="GI91" s="173"/>
      <c r="GJ91" s="173"/>
      <c r="GK91" s="173"/>
      <c r="GL91" s="173"/>
      <c r="GM91" s="173"/>
      <c r="GN91" s="173"/>
      <c r="GO91" s="173"/>
      <c r="GP91" s="173"/>
      <c r="GQ91" s="173"/>
      <c r="GR91" s="173"/>
      <c r="GS91" s="173"/>
      <c r="GT91" s="173"/>
      <c r="GU91" s="173"/>
      <c r="GV91" s="173"/>
      <c r="GW91" s="173"/>
      <c r="GX91" s="173"/>
      <c r="GY91" s="173"/>
      <c r="GZ91" s="173"/>
      <c r="HA91" s="173"/>
      <c r="HB91" s="173"/>
      <c r="HC91" s="173"/>
      <c r="HD91" s="173"/>
      <c r="HE91" s="173"/>
      <c r="HF91" s="173"/>
      <c r="HG91" s="173"/>
      <c r="HH91" s="173"/>
      <c r="HI91" s="173"/>
      <c r="HJ91" s="173"/>
      <c r="HK91" s="173"/>
      <c r="HL91" s="173"/>
      <c r="HM91" s="173"/>
      <c r="HN91" s="173"/>
      <c r="HO91" s="173"/>
      <c r="HP91" s="173"/>
      <c r="HQ91" s="173"/>
      <c r="HR91" s="173"/>
      <c r="HS91" s="173"/>
      <c r="HT91" s="173"/>
      <c r="HU91" s="173"/>
      <c r="HV91" s="173"/>
      <c r="HW91" s="173"/>
      <c r="HX91" s="173"/>
      <c r="HY91" s="173"/>
      <c r="HZ91" s="173"/>
      <c r="IA91" s="173"/>
      <c r="IB91" s="173"/>
      <c r="IC91" s="173"/>
      <c r="ID91" s="173"/>
      <c r="IE91" s="173"/>
      <c r="IF91" s="173"/>
      <c r="IG91" s="173"/>
      <c r="IH91" s="173"/>
      <c r="II91" s="173"/>
      <c r="IJ91" s="173"/>
      <c r="IK91" s="173"/>
      <c r="IL91" s="173"/>
      <c r="IM91" s="173"/>
      <c r="IN91" s="173"/>
      <c r="IO91" s="173"/>
      <c r="IP91" s="173"/>
      <c r="IQ91" s="173"/>
      <c r="IR91" s="173"/>
      <c r="IS91" s="173"/>
      <c r="IT91" s="173"/>
      <c r="IU91" s="173"/>
      <c r="IV91" s="173"/>
    </row>
    <row r="92" spans="1:256" ht="13.5" x14ac:dyDescent="0.25">
      <c r="A92" s="153" t="s">
        <v>436</v>
      </c>
      <c r="B92" s="166" t="s">
        <v>391</v>
      </c>
      <c r="C92" s="166" t="s">
        <v>462</v>
      </c>
      <c r="D92" s="154" t="s">
        <v>437</v>
      </c>
      <c r="E92" s="166"/>
      <c r="F92" s="155">
        <f>SUM(F93)</f>
        <v>6370</v>
      </c>
      <c r="G92" s="155">
        <f>SUM(G93)</f>
        <v>6723.5</v>
      </c>
    </row>
    <row r="93" spans="1:256" ht="39.75" customHeight="1" x14ac:dyDescent="0.2">
      <c r="A93" s="182" t="s">
        <v>463</v>
      </c>
      <c r="B93" s="161" t="s">
        <v>391</v>
      </c>
      <c r="C93" s="161" t="s">
        <v>462</v>
      </c>
      <c r="D93" s="161" t="s">
        <v>464</v>
      </c>
      <c r="E93" s="161"/>
      <c r="F93" s="162">
        <f>SUM(F94:F95)</f>
        <v>6370</v>
      </c>
      <c r="G93" s="162">
        <f>SUM(G94:G95)</f>
        <v>6723.5</v>
      </c>
    </row>
    <row r="94" spans="1:256" ht="25.5" x14ac:dyDescent="0.2">
      <c r="A94" s="156" t="s">
        <v>396</v>
      </c>
      <c r="B94" s="157" t="s">
        <v>391</v>
      </c>
      <c r="C94" s="157" t="s">
        <v>462</v>
      </c>
      <c r="D94" s="157" t="s">
        <v>464</v>
      </c>
      <c r="E94" s="157" t="s">
        <v>389</v>
      </c>
      <c r="F94" s="158">
        <v>5370</v>
      </c>
      <c r="G94" s="158">
        <v>4423.5</v>
      </c>
    </row>
    <row r="95" spans="1:256" ht="25.5" x14ac:dyDescent="0.2">
      <c r="A95" s="156" t="s">
        <v>445</v>
      </c>
      <c r="B95" s="157" t="s">
        <v>465</v>
      </c>
      <c r="C95" s="157" t="s">
        <v>462</v>
      </c>
      <c r="D95" s="157" t="s">
        <v>464</v>
      </c>
      <c r="E95" s="157" t="s">
        <v>446</v>
      </c>
      <c r="F95" s="158">
        <v>1000</v>
      </c>
      <c r="G95" s="158">
        <v>2300</v>
      </c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59"/>
      <c r="AH95" s="159"/>
      <c r="AI95" s="159"/>
      <c r="AJ95" s="159"/>
      <c r="AK95" s="159"/>
      <c r="AL95" s="159"/>
      <c r="AM95" s="159"/>
      <c r="AN95" s="159"/>
      <c r="AO95" s="159"/>
      <c r="AP95" s="159"/>
      <c r="AQ95" s="159"/>
      <c r="AR95" s="159"/>
      <c r="AS95" s="159"/>
      <c r="AT95" s="159"/>
      <c r="AU95" s="159"/>
      <c r="AV95" s="159"/>
      <c r="AW95" s="159"/>
      <c r="AX95" s="159"/>
      <c r="AY95" s="159"/>
      <c r="AZ95" s="159"/>
      <c r="BA95" s="159"/>
      <c r="BB95" s="159"/>
      <c r="BC95" s="159"/>
      <c r="BD95" s="159"/>
      <c r="BE95" s="159"/>
      <c r="BF95" s="159"/>
      <c r="BG95" s="159"/>
      <c r="BH95" s="159"/>
      <c r="BI95" s="159"/>
      <c r="BJ95" s="159"/>
      <c r="BK95" s="159"/>
      <c r="BL95" s="159"/>
      <c r="BM95" s="159"/>
      <c r="BN95" s="159"/>
      <c r="BO95" s="159"/>
      <c r="BP95" s="159"/>
      <c r="BQ95" s="159"/>
      <c r="BR95" s="159"/>
      <c r="BS95" s="159"/>
      <c r="BT95" s="159"/>
      <c r="BU95" s="159"/>
      <c r="BV95" s="159"/>
      <c r="BW95" s="159"/>
      <c r="BX95" s="159"/>
      <c r="BY95" s="159"/>
      <c r="BZ95" s="159"/>
      <c r="CA95" s="159"/>
      <c r="CB95" s="159"/>
      <c r="CC95" s="159"/>
      <c r="CD95" s="159"/>
      <c r="CE95" s="159"/>
      <c r="CF95" s="159"/>
      <c r="CG95" s="159"/>
      <c r="CH95" s="159"/>
      <c r="CI95" s="159"/>
      <c r="CJ95" s="159"/>
      <c r="CK95" s="159"/>
      <c r="CL95" s="159"/>
      <c r="CM95" s="159"/>
      <c r="CN95" s="159"/>
      <c r="CO95" s="159"/>
      <c r="CP95" s="159"/>
      <c r="CQ95" s="159"/>
      <c r="CR95" s="159"/>
      <c r="CS95" s="159"/>
      <c r="CT95" s="159"/>
      <c r="CU95" s="159"/>
      <c r="CV95" s="159"/>
      <c r="CW95" s="159"/>
      <c r="CX95" s="159"/>
      <c r="CY95" s="159"/>
      <c r="CZ95" s="159"/>
      <c r="DA95" s="159"/>
      <c r="DB95" s="159"/>
      <c r="DC95" s="159"/>
      <c r="DD95" s="159"/>
      <c r="DE95" s="159"/>
      <c r="DF95" s="159"/>
      <c r="DG95" s="159"/>
      <c r="DH95" s="159"/>
      <c r="DI95" s="159"/>
      <c r="DJ95" s="159"/>
      <c r="DK95" s="159"/>
      <c r="DL95" s="159"/>
      <c r="DM95" s="159"/>
      <c r="DN95" s="159"/>
      <c r="DO95" s="159"/>
      <c r="DP95" s="159"/>
      <c r="DQ95" s="159"/>
      <c r="DR95" s="159"/>
      <c r="DS95" s="159"/>
      <c r="DT95" s="159"/>
      <c r="DU95" s="159"/>
      <c r="DV95" s="159"/>
      <c r="DW95" s="159"/>
      <c r="DX95" s="159"/>
      <c r="DY95" s="159"/>
      <c r="DZ95" s="159"/>
      <c r="EA95" s="159"/>
      <c r="EB95" s="159"/>
      <c r="EC95" s="159"/>
      <c r="ED95" s="159"/>
      <c r="EE95" s="159"/>
      <c r="EF95" s="159"/>
      <c r="EG95" s="159"/>
      <c r="EH95" s="159"/>
      <c r="EI95" s="159"/>
      <c r="EJ95" s="159"/>
      <c r="EK95" s="159"/>
      <c r="EL95" s="159"/>
      <c r="EM95" s="159"/>
      <c r="EN95" s="159"/>
      <c r="EO95" s="159"/>
      <c r="EP95" s="159"/>
      <c r="EQ95" s="159"/>
      <c r="ER95" s="159"/>
      <c r="ES95" s="159"/>
      <c r="ET95" s="159"/>
      <c r="EU95" s="159"/>
      <c r="EV95" s="159"/>
      <c r="EW95" s="159"/>
      <c r="EX95" s="159"/>
      <c r="EY95" s="159"/>
      <c r="EZ95" s="159"/>
      <c r="FA95" s="159"/>
      <c r="FB95" s="159"/>
      <c r="FC95" s="159"/>
      <c r="FD95" s="159"/>
      <c r="FE95" s="159"/>
      <c r="FF95" s="159"/>
      <c r="FG95" s="159"/>
      <c r="FH95" s="159"/>
      <c r="FI95" s="159"/>
      <c r="FJ95" s="159"/>
      <c r="FK95" s="159"/>
      <c r="FL95" s="159"/>
      <c r="FM95" s="159"/>
      <c r="FN95" s="159"/>
      <c r="FO95" s="159"/>
      <c r="FP95" s="159"/>
      <c r="FQ95" s="159"/>
      <c r="FR95" s="159"/>
      <c r="FS95" s="159"/>
      <c r="FT95" s="159"/>
      <c r="FU95" s="159"/>
      <c r="FV95" s="159"/>
      <c r="FW95" s="159"/>
      <c r="FX95" s="159"/>
      <c r="FY95" s="159"/>
      <c r="FZ95" s="159"/>
      <c r="GA95" s="159"/>
      <c r="GB95" s="159"/>
      <c r="GC95" s="159"/>
      <c r="GD95" s="159"/>
      <c r="GE95" s="159"/>
      <c r="GF95" s="159"/>
      <c r="GG95" s="159"/>
      <c r="GH95" s="159"/>
      <c r="GI95" s="159"/>
      <c r="GJ95" s="159"/>
      <c r="GK95" s="159"/>
      <c r="GL95" s="159"/>
      <c r="GM95" s="159"/>
      <c r="GN95" s="159"/>
      <c r="GO95" s="159"/>
      <c r="GP95" s="159"/>
      <c r="GQ95" s="159"/>
      <c r="GR95" s="159"/>
      <c r="GS95" s="159"/>
      <c r="GT95" s="159"/>
      <c r="GU95" s="159"/>
      <c r="GV95" s="159"/>
      <c r="GW95" s="159"/>
      <c r="GX95" s="159"/>
      <c r="GY95" s="159"/>
      <c r="GZ95" s="159"/>
      <c r="HA95" s="159"/>
      <c r="HB95" s="159"/>
      <c r="HC95" s="159"/>
      <c r="HD95" s="159"/>
      <c r="HE95" s="159"/>
      <c r="HF95" s="159"/>
      <c r="HG95" s="159"/>
      <c r="HH95" s="159"/>
      <c r="HI95" s="159"/>
      <c r="HJ95" s="159"/>
      <c r="HK95" s="159"/>
      <c r="HL95" s="159"/>
      <c r="HM95" s="159"/>
      <c r="HN95" s="159"/>
      <c r="HO95" s="159"/>
      <c r="HP95" s="159"/>
      <c r="HQ95" s="159"/>
      <c r="HR95" s="159"/>
      <c r="HS95" s="159"/>
      <c r="HT95" s="159"/>
      <c r="HU95" s="159"/>
      <c r="HV95" s="159"/>
      <c r="HW95" s="159"/>
      <c r="HX95" s="159"/>
      <c r="HY95" s="159"/>
      <c r="HZ95" s="159"/>
      <c r="IA95" s="159"/>
      <c r="IB95" s="159"/>
      <c r="IC95" s="159"/>
      <c r="ID95" s="159"/>
      <c r="IE95" s="159"/>
      <c r="IF95" s="159"/>
      <c r="IG95" s="159"/>
      <c r="IH95" s="159"/>
      <c r="II95" s="159"/>
      <c r="IJ95" s="159"/>
      <c r="IK95" s="159"/>
      <c r="IL95" s="159"/>
      <c r="IM95" s="159"/>
      <c r="IN95" s="159"/>
      <c r="IO95" s="159"/>
      <c r="IP95" s="159"/>
      <c r="IQ95" s="159"/>
      <c r="IR95" s="159"/>
      <c r="IS95" s="159"/>
      <c r="IT95" s="159"/>
      <c r="IU95" s="159"/>
      <c r="IV95" s="159"/>
    </row>
    <row r="96" spans="1:256" x14ac:dyDescent="0.2">
      <c r="A96" s="175" t="s">
        <v>466</v>
      </c>
      <c r="B96" s="176" t="s">
        <v>391</v>
      </c>
      <c r="C96" s="176" t="s">
        <v>467</v>
      </c>
      <c r="D96" s="176"/>
      <c r="E96" s="176"/>
      <c r="F96" s="152">
        <f>SUM(F97)</f>
        <v>450</v>
      </c>
      <c r="G96" s="152">
        <f>SUM(G97)</f>
        <v>450</v>
      </c>
    </row>
    <row r="97" spans="1:256" ht="13.5" x14ac:dyDescent="0.25">
      <c r="A97" s="153" t="s">
        <v>436</v>
      </c>
      <c r="B97" s="176" t="s">
        <v>391</v>
      </c>
      <c r="C97" s="176" t="s">
        <v>467</v>
      </c>
      <c r="D97" s="154" t="s">
        <v>437</v>
      </c>
      <c r="E97" s="176"/>
      <c r="F97" s="152">
        <f>SUM(F100+F98)</f>
        <v>450</v>
      </c>
      <c r="G97" s="152">
        <f>SUM(G100+G98)</f>
        <v>450</v>
      </c>
    </row>
    <row r="98" spans="1:256" ht="39" x14ac:dyDescent="0.25">
      <c r="A98" s="177" t="s">
        <v>440</v>
      </c>
      <c r="B98" s="166" t="s">
        <v>391</v>
      </c>
      <c r="C98" s="166" t="s">
        <v>467</v>
      </c>
      <c r="D98" s="154" t="s">
        <v>442</v>
      </c>
      <c r="E98" s="166"/>
      <c r="F98" s="155">
        <f>SUM(F99)</f>
        <v>400</v>
      </c>
      <c r="G98" s="155">
        <f>SUM(G99)</f>
        <v>400</v>
      </c>
    </row>
    <row r="99" spans="1:256" ht="25.5" x14ac:dyDescent="0.2">
      <c r="A99" s="156" t="s">
        <v>396</v>
      </c>
      <c r="B99" s="157" t="s">
        <v>391</v>
      </c>
      <c r="C99" s="157" t="s">
        <v>467</v>
      </c>
      <c r="D99" s="157" t="s">
        <v>442</v>
      </c>
      <c r="E99" s="157" t="s">
        <v>389</v>
      </c>
      <c r="F99" s="183">
        <v>400</v>
      </c>
      <c r="G99" s="183">
        <v>400</v>
      </c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9"/>
      <c r="AF99" s="159"/>
      <c r="AG99" s="159"/>
      <c r="AH99" s="159"/>
      <c r="AI99" s="159"/>
      <c r="AJ99" s="159"/>
      <c r="AK99" s="159"/>
      <c r="AL99" s="159"/>
      <c r="AM99" s="159"/>
      <c r="AN99" s="159"/>
      <c r="AO99" s="159"/>
      <c r="AP99" s="159"/>
      <c r="AQ99" s="159"/>
      <c r="AR99" s="159"/>
      <c r="AS99" s="159"/>
      <c r="AT99" s="159"/>
      <c r="AU99" s="159"/>
      <c r="AV99" s="159"/>
      <c r="AW99" s="159"/>
      <c r="AX99" s="159"/>
      <c r="AY99" s="159"/>
      <c r="AZ99" s="159"/>
      <c r="BA99" s="159"/>
      <c r="BB99" s="159"/>
      <c r="BC99" s="159"/>
      <c r="BD99" s="159"/>
      <c r="BE99" s="159"/>
      <c r="BF99" s="159"/>
      <c r="BG99" s="159"/>
      <c r="BH99" s="159"/>
      <c r="BI99" s="159"/>
      <c r="BJ99" s="159"/>
      <c r="BK99" s="159"/>
      <c r="BL99" s="159"/>
      <c r="BM99" s="159"/>
      <c r="BN99" s="159"/>
      <c r="BO99" s="159"/>
      <c r="BP99" s="159"/>
      <c r="BQ99" s="159"/>
      <c r="BR99" s="159"/>
      <c r="BS99" s="159"/>
      <c r="BT99" s="159"/>
      <c r="BU99" s="159"/>
      <c r="BV99" s="159"/>
      <c r="BW99" s="159"/>
      <c r="BX99" s="159"/>
      <c r="BY99" s="159"/>
      <c r="BZ99" s="159"/>
      <c r="CA99" s="159"/>
      <c r="CB99" s="159"/>
      <c r="CC99" s="159"/>
      <c r="CD99" s="159"/>
      <c r="CE99" s="159"/>
      <c r="CF99" s="159"/>
      <c r="CG99" s="159"/>
      <c r="CH99" s="159"/>
      <c r="CI99" s="159"/>
      <c r="CJ99" s="159"/>
      <c r="CK99" s="159"/>
      <c r="CL99" s="159"/>
      <c r="CM99" s="159"/>
      <c r="CN99" s="159"/>
      <c r="CO99" s="159"/>
      <c r="CP99" s="159"/>
      <c r="CQ99" s="159"/>
      <c r="CR99" s="159"/>
      <c r="CS99" s="159"/>
      <c r="CT99" s="159"/>
      <c r="CU99" s="159"/>
      <c r="CV99" s="159"/>
      <c r="CW99" s="159"/>
      <c r="CX99" s="159"/>
      <c r="CY99" s="159"/>
      <c r="CZ99" s="159"/>
      <c r="DA99" s="159"/>
      <c r="DB99" s="159"/>
      <c r="DC99" s="159"/>
      <c r="DD99" s="159"/>
      <c r="DE99" s="159"/>
      <c r="DF99" s="159"/>
      <c r="DG99" s="159"/>
      <c r="DH99" s="159"/>
      <c r="DI99" s="159"/>
      <c r="DJ99" s="159"/>
      <c r="DK99" s="159"/>
      <c r="DL99" s="159"/>
      <c r="DM99" s="159"/>
      <c r="DN99" s="159"/>
      <c r="DO99" s="159"/>
      <c r="DP99" s="159"/>
      <c r="DQ99" s="159"/>
      <c r="DR99" s="159"/>
      <c r="DS99" s="159"/>
      <c r="DT99" s="159"/>
      <c r="DU99" s="159"/>
      <c r="DV99" s="159"/>
      <c r="DW99" s="159"/>
      <c r="DX99" s="159"/>
      <c r="DY99" s="159"/>
      <c r="DZ99" s="159"/>
      <c r="EA99" s="159"/>
      <c r="EB99" s="159"/>
      <c r="EC99" s="159"/>
      <c r="ED99" s="159"/>
      <c r="EE99" s="159"/>
      <c r="EF99" s="159"/>
      <c r="EG99" s="159"/>
      <c r="EH99" s="159"/>
      <c r="EI99" s="159"/>
      <c r="EJ99" s="159"/>
      <c r="EK99" s="159"/>
      <c r="EL99" s="159"/>
      <c r="EM99" s="159"/>
      <c r="EN99" s="159"/>
      <c r="EO99" s="159"/>
      <c r="EP99" s="159"/>
      <c r="EQ99" s="159"/>
      <c r="ER99" s="159"/>
      <c r="ES99" s="159"/>
      <c r="ET99" s="159"/>
      <c r="EU99" s="159"/>
      <c r="EV99" s="159"/>
      <c r="EW99" s="159"/>
      <c r="EX99" s="159"/>
      <c r="EY99" s="159"/>
      <c r="EZ99" s="159"/>
      <c r="FA99" s="159"/>
      <c r="FB99" s="159"/>
      <c r="FC99" s="159"/>
      <c r="FD99" s="159"/>
      <c r="FE99" s="159"/>
      <c r="FF99" s="159"/>
      <c r="FG99" s="159"/>
      <c r="FH99" s="159"/>
      <c r="FI99" s="159"/>
      <c r="FJ99" s="159"/>
      <c r="FK99" s="159"/>
      <c r="FL99" s="159"/>
      <c r="FM99" s="159"/>
      <c r="FN99" s="159"/>
      <c r="FO99" s="159"/>
      <c r="FP99" s="159"/>
      <c r="FQ99" s="159"/>
      <c r="FR99" s="159"/>
      <c r="FS99" s="159"/>
      <c r="FT99" s="159"/>
      <c r="FU99" s="159"/>
      <c r="FV99" s="159"/>
      <c r="FW99" s="159"/>
      <c r="FX99" s="159"/>
      <c r="FY99" s="159"/>
      <c r="FZ99" s="159"/>
      <c r="GA99" s="159"/>
      <c r="GB99" s="159"/>
      <c r="GC99" s="159"/>
      <c r="GD99" s="159"/>
      <c r="GE99" s="159"/>
      <c r="GF99" s="159"/>
      <c r="GG99" s="159"/>
      <c r="GH99" s="159"/>
      <c r="GI99" s="159"/>
      <c r="GJ99" s="159"/>
      <c r="GK99" s="159"/>
      <c r="GL99" s="159"/>
      <c r="GM99" s="159"/>
      <c r="GN99" s="159"/>
      <c r="GO99" s="159"/>
      <c r="GP99" s="159"/>
      <c r="GQ99" s="159"/>
      <c r="GR99" s="159"/>
      <c r="GS99" s="159"/>
      <c r="GT99" s="159"/>
      <c r="GU99" s="159"/>
      <c r="GV99" s="159"/>
      <c r="GW99" s="159"/>
      <c r="GX99" s="159"/>
      <c r="GY99" s="159"/>
      <c r="GZ99" s="159"/>
      <c r="HA99" s="159"/>
      <c r="HB99" s="159"/>
      <c r="HC99" s="159"/>
      <c r="HD99" s="159"/>
      <c r="HE99" s="159"/>
      <c r="HF99" s="159"/>
      <c r="HG99" s="159"/>
      <c r="HH99" s="159"/>
      <c r="HI99" s="159"/>
      <c r="HJ99" s="159"/>
      <c r="HK99" s="159"/>
      <c r="HL99" s="159"/>
      <c r="HM99" s="159"/>
      <c r="HN99" s="159"/>
      <c r="HO99" s="159"/>
      <c r="HP99" s="159"/>
      <c r="HQ99" s="159"/>
      <c r="HR99" s="159"/>
      <c r="HS99" s="159"/>
      <c r="HT99" s="159"/>
      <c r="HU99" s="159"/>
      <c r="HV99" s="159"/>
      <c r="HW99" s="159"/>
      <c r="HX99" s="159"/>
      <c r="HY99" s="159"/>
      <c r="HZ99" s="159"/>
      <c r="IA99" s="159"/>
      <c r="IB99" s="159"/>
      <c r="IC99" s="159"/>
      <c r="ID99" s="159"/>
      <c r="IE99" s="159"/>
      <c r="IF99" s="159"/>
      <c r="IG99" s="159"/>
      <c r="IH99" s="159"/>
      <c r="II99" s="159"/>
      <c r="IJ99" s="159"/>
      <c r="IK99" s="159"/>
      <c r="IL99" s="159"/>
      <c r="IM99" s="159"/>
      <c r="IN99" s="159"/>
      <c r="IO99" s="159"/>
      <c r="IP99" s="159"/>
      <c r="IQ99" s="159"/>
      <c r="IR99" s="159"/>
      <c r="IS99" s="159"/>
      <c r="IT99" s="159"/>
      <c r="IU99" s="159"/>
      <c r="IV99" s="159"/>
    </row>
    <row r="100" spans="1:256" ht="51" x14ac:dyDescent="0.2">
      <c r="A100" s="160" t="s">
        <v>468</v>
      </c>
      <c r="B100" s="169" t="s">
        <v>391</v>
      </c>
      <c r="C100" s="169" t="s">
        <v>467</v>
      </c>
      <c r="D100" s="169" t="s">
        <v>469</v>
      </c>
      <c r="E100" s="169"/>
      <c r="F100" s="162">
        <f>SUM(F101:F101)</f>
        <v>50</v>
      </c>
      <c r="G100" s="162">
        <f>SUM(G101:G101)</f>
        <v>50</v>
      </c>
    </row>
    <row r="101" spans="1:256" x14ac:dyDescent="0.2">
      <c r="A101" s="156" t="s">
        <v>399</v>
      </c>
      <c r="B101" s="174" t="s">
        <v>391</v>
      </c>
      <c r="C101" s="174" t="s">
        <v>467</v>
      </c>
      <c r="D101" s="174" t="s">
        <v>469</v>
      </c>
      <c r="E101" s="157" t="s">
        <v>400</v>
      </c>
      <c r="F101" s="158">
        <v>50</v>
      </c>
      <c r="G101" s="158">
        <v>50</v>
      </c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59"/>
      <c r="AK101" s="159"/>
      <c r="AL101" s="159"/>
      <c r="AM101" s="159"/>
      <c r="AN101" s="159"/>
      <c r="AO101" s="159"/>
      <c r="AP101" s="159"/>
      <c r="AQ101" s="159"/>
      <c r="AR101" s="159"/>
      <c r="AS101" s="159"/>
      <c r="AT101" s="159"/>
      <c r="AU101" s="159"/>
      <c r="AV101" s="159"/>
      <c r="AW101" s="159"/>
      <c r="AX101" s="159"/>
      <c r="AY101" s="159"/>
      <c r="AZ101" s="159"/>
      <c r="BA101" s="159"/>
      <c r="BB101" s="159"/>
      <c r="BC101" s="159"/>
      <c r="BD101" s="159"/>
      <c r="BE101" s="159"/>
      <c r="BF101" s="159"/>
      <c r="BG101" s="159"/>
      <c r="BH101" s="159"/>
      <c r="BI101" s="159"/>
      <c r="BJ101" s="159"/>
      <c r="BK101" s="159"/>
      <c r="BL101" s="159"/>
      <c r="BM101" s="159"/>
      <c r="BN101" s="159"/>
      <c r="BO101" s="159"/>
      <c r="BP101" s="159"/>
      <c r="BQ101" s="159"/>
      <c r="BR101" s="159"/>
      <c r="BS101" s="159"/>
      <c r="BT101" s="159"/>
      <c r="BU101" s="159"/>
      <c r="BV101" s="159"/>
      <c r="BW101" s="159"/>
      <c r="BX101" s="159"/>
      <c r="BY101" s="159"/>
      <c r="BZ101" s="159"/>
      <c r="CA101" s="159"/>
      <c r="CB101" s="159"/>
      <c r="CC101" s="159"/>
      <c r="CD101" s="159"/>
      <c r="CE101" s="159"/>
      <c r="CF101" s="159"/>
      <c r="CG101" s="159"/>
      <c r="CH101" s="159"/>
      <c r="CI101" s="159"/>
      <c r="CJ101" s="159"/>
      <c r="CK101" s="159"/>
      <c r="CL101" s="159"/>
      <c r="CM101" s="159"/>
      <c r="CN101" s="159"/>
      <c r="CO101" s="159"/>
      <c r="CP101" s="159"/>
      <c r="CQ101" s="159"/>
      <c r="CR101" s="159"/>
      <c r="CS101" s="159"/>
      <c r="CT101" s="159"/>
      <c r="CU101" s="159"/>
      <c r="CV101" s="159"/>
      <c r="CW101" s="159"/>
      <c r="CX101" s="159"/>
      <c r="CY101" s="159"/>
      <c r="CZ101" s="159"/>
      <c r="DA101" s="159"/>
      <c r="DB101" s="159"/>
      <c r="DC101" s="159"/>
      <c r="DD101" s="159"/>
      <c r="DE101" s="159"/>
      <c r="DF101" s="159"/>
      <c r="DG101" s="159"/>
      <c r="DH101" s="159"/>
      <c r="DI101" s="159"/>
      <c r="DJ101" s="159"/>
      <c r="DK101" s="159"/>
      <c r="DL101" s="159"/>
      <c r="DM101" s="159"/>
      <c r="DN101" s="159"/>
      <c r="DO101" s="159"/>
      <c r="DP101" s="159"/>
      <c r="DQ101" s="159"/>
      <c r="DR101" s="159"/>
      <c r="DS101" s="159"/>
      <c r="DT101" s="159"/>
      <c r="DU101" s="159"/>
      <c r="DV101" s="159"/>
      <c r="DW101" s="159"/>
      <c r="DX101" s="159"/>
      <c r="DY101" s="159"/>
      <c r="DZ101" s="159"/>
      <c r="EA101" s="159"/>
      <c r="EB101" s="159"/>
      <c r="EC101" s="159"/>
      <c r="ED101" s="159"/>
      <c r="EE101" s="159"/>
      <c r="EF101" s="159"/>
      <c r="EG101" s="159"/>
      <c r="EH101" s="159"/>
      <c r="EI101" s="159"/>
      <c r="EJ101" s="159"/>
      <c r="EK101" s="159"/>
      <c r="EL101" s="159"/>
      <c r="EM101" s="159"/>
      <c r="EN101" s="159"/>
      <c r="EO101" s="159"/>
      <c r="EP101" s="159"/>
      <c r="EQ101" s="159"/>
      <c r="ER101" s="159"/>
      <c r="ES101" s="159"/>
      <c r="ET101" s="159"/>
      <c r="EU101" s="159"/>
      <c r="EV101" s="159"/>
      <c r="EW101" s="159"/>
      <c r="EX101" s="159"/>
      <c r="EY101" s="159"/>
      <c r="EZ101" s="159"/>
      <c r="FA101" s="159"/>
      <c r="FB101" s="159"/>
      <c r="FC101" s="159"/>
      <c r="FD101" s="159"/>
      <c r="FE101" s="159"/>
      <c r="FF101" s="159"/>
      <c r="FG101" s="159"/>
      <c r="FH101" s="159"/>
      <c r="FI101" s="159"/>
      <c r="FJ101" s="159"/>
      <c r="FK101" s="159"/>
      <c r="FL101" s="159"/>
      <c r="FM101" s="159"/>
      <c r="FN101" s="159"/>
      <c r="FO101" s="159"/>
      <c r="FP101" s="159"/>
      <c r="FQ101" s="159"/>
      <c r="FR101" s="159"/>
      <c r="FS101" s="159"/>
      <c r="FT101" s="159"/>
      <c r="FU101" s="159"/>
      <c r="FV101" s="159"/>
      <c r="FW101" s="159"/>
      <c r="FX101" s="159"/>
      <c r="FY101" s="159"/>
      <c r="FZ101" s="159"/>
      <c r="GA101" s="159"/>
      <c r="GB101" s="159"/>
      <c r="GC101" s="159"/>
      <c r="GD101" s="159"/>
      <c r="GE101" s="159"/>
      <c r="GF101" s="159"/>
      <c r="GG101" s="159"/>
      <c r="GH101" s="159"/>
      <c r="GI101" s="159"/>
      <c r="GJ101" s="159"/>
      <c r="GK101" s="159"/>
      <c r="GL101" s="159"/>
      <c r="GM101" s="159"/>
      <c r="GN101" s="159"/>
      <c r="GO101" s="159"/>
      <c r="GP101" s="159"/>
      <c r="GQ101" s="159"/>
      <c r="GR101" s="159"/>
      <c r="GS101" s="159"/>
      <c r="GT101" s="159"/>
      <c r="GU101" s="159"/>
      <c r="GV101" s="159"/>
      <c r="GW101" s="159"/>
      <c r="GX101" s="159"/>
      <c r="GY101" s="159"/>
      <c r="GZ101" s="159"/>
      <c r="HA101" s="159"/>
      <c r="HB101" s="159"/>
      <c r="HC101" s="159"/>
      <c r="HD101" s="159"/>
      <c r="HE101" s="159"/>
      <c r="HF101" s="159"/>
      <c r="HG101" s="159"/>
      <c r="HH101" s="159"/>
      <c r="HI101" s="159"/>
      <c r="HJ101" s="159"/>
      <c r="HK101" s="159"/>
      <c r="HL101" s="159"/>
      <c r="HM101" s="159"/>
      <c r="HN101" s="159"/>
      <c r="HO101" s="159"/>
      <c r="HP101" s="159"/>
      <c r="HQ101" s="159"/>
      <c r="HR101" s="159"/>
      <c r="HS101" s="159"/>
      <c r="HT101" s="159"/>
      <c r="HU101" s="159"/>
      <c r="HV101" s="159"/>
      <c r="HW101" s="159"/>
      <c r="HX101" s="159"/>
      <c r="HY101" s="159"/>
      <c r="HZ101" s="159"/>
      <c r="IA101" s="159"/>
      <c r="IB101" s="159"/>
      <c r="IC101" s="159"/>
      <c r="ID101" s="159"/>
      <c r="IE101" s="159"/>
      <c r="IF101" s="159"/>
      <c r="IG101" s="159"/>
      <c r="IH101" s="159"/>
      <c r="II101" s="159"/>
      <c r="IJ101" s="159"/>
      <c r="IK101" s="159"/>
      <c r="IL101" s="159"/>
      <c r="IM101" s="159"/>
      <c r="IN101" s="159"/>
      <c r="IO101" s="159"/>
      <c r="IP101" s="159"/>
      <c r="IQ101" s="159"/>
      <c r="IR101" s="159"/>
      <c r="IS101" s="159"/>
      <c r="IT101" s="159"/>
      <c r="IU101" s="159"/>
      <c r="IV101" s="159"/>
    </row>
    <row r="102" spans="1:256" ht="15.75" x14ac:dyDescent="0.25">
      <c r="A102" s="147" t="s">
        <v>470</v>
      </c>
      <c r="B102" s="178" t="s">
        <v>402</v>
      </c>
      <c r="C102" s="178"/>
      <c r="D102" s="178"/>
      <c r="E102" s="178"/>
      <c r="F102" s="179">
        <f>SUM(F103+F121+F140+F113)</f>
        <v>227281.41</v>
      </c>
      <c r="G102" s="179" t="e">
        <f>SUM(G103+G121+G140+G113)</f>
        <v>#REF!</v>
      </c>
    </row>
    <row r="103" spans="1:256" ht="15" x14ac:dyDescent="0.25">
      <c r="A103" s="184" t="s">
        <v>471</v>
      </c>
      <c r="B103" s="185" t="s">
        <v>402</v>
      </c>
      <c r="C103" s="185" t="s">
        <v>376</v>
      </c>
      <c r="D103" s="185"/>
      <c r="E103" s="185"/>
      <c r="F103" s="186">
        <f>SUM(F106+F104)</f>
        <v>81200.509999999995</v>
      </c>
      <c r="G103" s="186" t="e">
        <f>SUM(G106+G104)</f>
        <v>#REF!</v>
      </c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59"/>
      <c r="AS103" s="159"/>
      <c r="AT103" s="159"/>
      <c r="AU103" s="159"/>
      <c r="AV103" s="159"/>
      <c r="AW103" s="159"/>
      <c r="AX103" s="159"/>
      <c r="AY103" s="159"/>
      <c r="AZ103" s="159"/>
      <c r="BA103" s="159"/>
      <c r="BB103" s="159"/>
      <c r="BC103" s="159"/>
      <c r="BD103" s="159"/>
      <c r="BE103" s="159"/>
      <c r="BF103" s="159"/>
      <c r="BG103" s="159"/>
      <c r="BH103" s="159"/>
      <c r="BI103" s="159"/>
      <c r="BJ103" s="159"/>
      <c r="BK103" s="159"/>
      <c r="BL103" s="159"/>
      <c r="BM103" s="159"/>
      <c r="BN103" s="159"/>
      <c r="BO103" s="159"/>
      <c r="BP103" s="159"/>
      <c r="BQ103" s="159"/>
      <c r="BR103" s="159"/>
      <c r="BS103" s="159"/>
      <c r="BT103" s="159"/>
      <c r="BU103" s="159"/>
      <c r="BV103" s="159"/>
      <c r="BW103" s="159"/>
      <c r="BX103" s="159"/>
      <c r="BY103" s="159"/>
      <c r="BZ103" s="159"/>
      <c r="CA103" s="159"/>
      <c r="CB103" s="159"/>
      <c r="CC103" s="159"/>
      <c r="CD103" s="159"/>
      <c r="CE103" s="159"/>
      <c r="CF103" s="159"/>
      <c r="CG103" s="159"/>
      <c r="CH103" s="159"/>
      <c r="CI103" s="159"/>
      <c r="CJ103" s="159"/>
      <c r="CK103" s="159"/>
      <c r="CL103" s="159"/>
      <c r="CM103" s="159"/>
      <c r="CN103" s="159"/>
      <c r="CO103" s="159"/>
      <c r="CP103" s="159"/>
      <c r="CQ103" s="159"/>
      <c r="CR103" s="159"/>
      <c r="CS103" s="159"/>
      <c r="CT103" s="159"/>
      <c r="CU103" s="159"/>
      <c r="CV103" s="159"/>
      <c r="CW103" s="159"/>
      <c r="CX103" s="159"/>
      <c r="CY103" s="159"/>
      <c r="CZ103" s="159"/>
      <c r="DA103" s="159"/>
      <c r="DB103" s="159"/>
      <c r="DC103" s="159"/>
      <c r="DD103" s="159"/>
      <c r="DE103" s="159"/>
      <c r="DF103" s="159"/>
      <c r="DG103" s="159"/>
      <c r="DH103" s="159"/>
      <c r="DI103" s="159"/>
      <c r="DJ103" s="159"/>
      <c r="DK103" s="159"/>
      <c r="DL103" s="159"/>
      <c r="DM103" s="159"/>
      <c r="DN103" s="159"/>
      <c r="DO103" s="159"/>
      <c r="DP103" s="159"/>
      <c r="DQ103" s="159"/>
      <c r="DR103" s="159"/>
      <c r="DS103" s="159"/>
      <c r="DT103" s="159"/>
      <c r="DU103" s="159"/>
      <c r="DV103" s="159"/>
      <c r="DW103" s="159"/>
      <c r="DX103" s="159"/>
      <c r="DY103" s="159"/>
      <c r="DZ103" s="159"/>
      <c r="EA103" s="159"/>
      <c r="EB103" s="159"/>
      <c r="EC103" s="159"/>
      <c r="ED103" s="159"/>
      <c r="EE103" s="159"/>
      <c r="EF103" s="159"/>
      <c r="EG103" s="159"/>
      <c r="EH103" s="159"/>
      <c r="EI103" s="159"/>
      <c r="EJ103" s="159"/>
      <c r="EK103" s="159"/>
      <c r="EL103" s="159"/>
      <c r="EM103" s="159"/>
      <c r="EN103" s="159"/>
      <c r="EO103" s="159"/>
      <c r="EP103" s="159"/>
      <c r="EQ103" s="159"/>
      <c r="ER103" s="159"/>
      <c r="ES103" s="159"/>
      <c r="ET103" s="159"/>
      <c r="EU103" s="159"/>
      <c r="EV103" s="159"/>
      <c r="EW103" s="159"/>
      <c r="EX103" s="159"/>
      <c r="EY103" s="159"/>
      <c r="EZ103" s="159"/>
      <c r="FA103" s="159"/>
      <c r="FB103" s="159"/>
      <c r="FC103" s="159"/>
      <c r="FD103" s="159"/>
      <c r="FE103" s="159"/>
      <c r="FF103" s="159"/>
      <c r="FG103" s="159"/>
      <c r="FH103" s="159"/>
      <c r="FI103" s="159"/>
      <c r="FJ103" s="159"/>
      <c r="FK103" s="159"/>
      <c r="FL103" s="159"/>
      <c r="FM103" s="159"/>
      <c r="FN103" s="159"/>
      <c r="FO103" s="159"/>
      <c r="FP103" s="159"/>
      <c r="FQ103" s="159"/>
      <c r="FR103" s="159"/>
      <c r="FS103" s="159"/>
      <c r="FT103" s="159"/>
      <c r="FU103" s="159"/>
      <c r="FV103" s="159"/>
      <c r="FW103" s="159"/>
      <c r="FX103" s="159"/>
      <c r="FY103" s="159"/>
      <c r="FZ103" s="159"/>
      <c r="GA103" s="159"/>
      <c r="GB103" s="159"/>
      <c r="GC103" s="159"/>
      <c r="GD103" s="159"/>
      <c r="GE103" s="159"/>
      <c r="GF103" s="159"/>
      <c r="GG103" s="159"/>
      <c r="GH103" s="159"/>
      <c r="GI103" s="159"/>
      <c r="GJ103" s="159"/>
      <c r="GK103" s="159"/>
      <c r="GL103" s="159"/>
      <c r="GM103" s="159"/>
      <c r="GN103" s="159"/>
      <c r="GO103" s="159"/>
      <c r="GP103" s="159"/>
      <c r="GQ103" s="159"/>
      <c r="GR103" s="159"/>
      <c r="GS103" s="159"/>
      <c r="GT103" s="159"/>
      <c r="GU103" s="159"/>
      <c r="GV103" s="159"/>
      <c r="GW103" s="159"/>
      <c r="GX103" s="159"/>
      <c r="GY103" s="159"/>
      <c r="GZ103" s="159"/>
      <c r="HA103" s="159"/>
      <c r="HB103" s="159"/>
      <c r="HC103" s="159"/>
      <c r="HD103" s="159"/>
      <c r="HE103" s="159"/>
      <c r="HF103" s="159"/>
      <c r="HG103" s="159"/>
      <c r="HH103" s="159"/>
      <c r="HI103" s="159"/>
      <c r="HJ103" s="159"/>
      <c r="HK103" s="159"/>
      <c r="HL103" s="159"/>
      <c r="HM103" s="159"/>
      <c r="HN103" s="159"/>
      <c r="HO103" s="159"/>
      <c r="HP103" s="159"/>
      <c r="HQ103" s="159"/>
      <c r="HR103" s="159"/>
      <c r="HS103" s="159"/>
      <c r="HT103" s="159"/>
      <c r="HU103" s="159"/>
      <c r="HV103" s="159"/>
      <c r="HW103" s="159"/>
      <c r="HX103" s="159"/>
      <c r="HY103" s="159"/>
      <c r="HZ103" s="159"/>
      <c r="IA103" s="159"/>
      <c r="IB103" s="159"/>
      <c r="IC103" s="159"/>
      <c r="ID103" s="159"/>
      <c r="IE103" s="159"/>
      <c r="IF103" s="159"/>
      <c r="IG103" s="159"/>
      <c r="IH103" s="159"/>
      <c r="II103" s="159"/>
      <c r="IJ103" s="159"/>
      <c r="IK103" s="159"/>
      <c r="IL103" s="159"/>
      <c r="IM103" s="159"/>
      <c r="IN103" s="159"/>
      <c r="IO103" s="159"/>
      <c r="IP103" s="159"/>
      <c r="IQ103" s="159"/>
      <c r="IR103" s="159"/>
      <c r="IS103" s="159"/>
      <c r="IT103" s="159"/>
      <c r="IU103" s="159"/>
      <c r="IV103" s="159"/>
    </row>
    <row r="104" spans="1:256" ht="27" x14ac:dyDescent="0.25">
      <c r="A104" s="153" t="s">
        <v>183</v>
      </c>
      <c r="B104" s="166" t="s">
        <v>402</v>
      </c>
      <c r="C104" s="166" t="s">
        <v>376</v>
      </c>
      <c r="D104" s="166" t="s">
        <v>472</v>
      </c>
      <c r="E104" s="166"/>
      <c r="F104" s="155">
        <f>SUM(F105)</f>
        <v>69450.509999999995</v>
      </c>
      <c r="G104" s="155">
        <f>SUM(G105)</f>
        <v>1561.53</v>
      </c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9"/>
      <c r="AF104" s="159"/>
      <c r="AG104" s="159"/>
      <c r="AH104" s="159"/>
      <c r="AI104" s="159"/>
      <c r="AJ104" s="159"/>
      <c r="AK104" s="159"/>
      <c r="AL104" s="159"/>
      <c r="AM104" s="159"/>
      <c r="AN104" s="159"/>
      <c r="AO104" s="159"/>
      <c r="AP104" s="159"/>
      <c r="AQ104" s="159"/>
      <c r="AR104" s="159"/>
      <c r="AS104" s="159"/>
      <c r="AT104" s="159"/>
      <c r="AU104" s="159"/>
      <c r="AV104" s="159"/>
      <c r="AW104" s="159"/>
      <c r="AX104" s="159"/>
      <c r="AY104" s="159"/>
      <c r="AZ104" s="159"/>
      <c r="BA104" s="159"/>
      <c r="BB104" s="159"/>
      <c r="BC104" s="159"/>
      <c r="BD104" s="159"/>
      <c r="BE104" s="159"/>
      <c r="BF104" s="159"/>
      <c r="BG104" s="159"/>
      <c r="BH104" s="159"/>
      <c r="BI104" s="159"/>
      <c r="BJ104" s="159"/>
      <c r="BK104" s="159"/>
      <c r="BL104" s="159"/>
      <c r="BM104" s="159"/>
      <c r="BN104" s="159"/>
      <c r="BO104" s="159"/>
      <c r="BP104" s="159"/>
      <c r="BQ104" s="159"/>
      <c r="BR104" s="159"/>
      <c r="BS104" s="159"/>
      <c r="BT104" s="159"/>
      <c r="BU104" s="159"/>
      <c r="BV104" s="159"/>
      <c r="BW104" s="159"/>
      <c r="BX104" s="159"/>
      <c r="BY104" s="159"/>
      <c r="BZ104" s="159"/>
      <c r="CA104" s="159"/>
      <c r="CB104" s="159"/>
      <c r="CC104" s="159"/>
      <c r="CD104" s="159"/>
      <c r="CE104" s="159"/>
      <c r="CF104" s="159"/>
      <c r="CG104" s="159"/>
      <c r="CH104" s="159"/>
      <c r="CI104" s="159"/>
      <c r="CJ104" s="159"/>
      <c r="CK104" s="159"/>
      <c r="CL104" s="159"/>
      <c r="CM104" s="159"/>
      <c r="CN104" s="159"/>
      <c r="CO104" s="159"/>
      <c r="CP104" s="159"/>
      <c r="CQ104" s="159"/>
      <c r="CR104" s="159"/>
      <c r="CS104" s="159"/>
      <c r="CT104" s="159"/>
      <c r="CU104" s="159"/>
      <c r="CV104" s="159"/>
      <c r="CW104" s="159"/>
      <c r="CX104" s="159"/>
      <c r="CY104" s="159"/>
      <c r="CZ104" s="159"/>
      <c r="DA104" s="159"/>
      <c r="DB104" s="159"/>
      <c r="DC104" s="159"/>
      <c r="DD104" s="159"/>
      <c r="DE104" s="159"/>
      <c r="DF104" s="159"/>
      <c r="DG104" s="159"/>
      <c r="DH104" s="159"/>
      <c r="DI104" s="159"/>
      <c r="DJ104" s="159"/>
      <c r="DK104" s="159"/>
      <c r="DL104" s="159"/>
      <c r="DM104" s="159"/>
      <c r="DN104" s="159"/>
      <c r="DO104" s="159"/>
      <c r="DP104" s="159"/>
      <c r="DQ104" s="159"/>
      <c r="DR104" s="159"/>
      <c r="DS104" s="159"/>
      <c r="DT104" s="159"/>
      <c r="DU104" s="159"/>
      <c r="DV104" s="159"/>
      <c r="DW104" s="159"/>
      <c r="DX104" s="159"/>
      <c r="DY104" s="159"/>
      <c r="DZ104" s="159"/>
      <c r="EA104" s="159"/>
      <c r="EB104" s="159"/>
      <c r="EC104" s="159"/>
      <c r="ED104" s="159"/>
      <c r="EE104" s="159"/>
      <c r="EF104" s="159"/>
      <c r="EG104" s="159"/>
      <c r="EH104" s="159"/>
      <c r="EI104" s="159"/>
      <c r="EJ104" s="159"/>
      <c r="EK104" s="159"/>
      <c r="EL104" s="159"/>
      <c r="EM104" s="159"/>
      <c r="EN104" s="159"/>
      <c r="EO104" s="159"/>
      <c r="EP104" s="159"/>
      <c r="EQ104" s="159"/>
      <c r="ER104" s="159"/>
      <c r="ES104" s="159"/>
      <c r="ET104" s="159"/>
      <c r="EU104" s="159"/>
      <c r="EV104" s="159"/>
      <c r="EW104" s="159"/>
      <c r="EX104" s="159"/>
      <c r="EY104" s="159"/>
      <c r="EZ104" s="159"/>
      <c r="FA104" s="159"/>
      <c r="FB104" s="159"/>
      <c r="FC104" s="159"/>
      <c r="FD104" s="159"/>
      <c r="FE104" s="159"/>
      <c r="FF104" s="159"/>
      <c r="FG104" s="159"/>
      <c r="FH104" s="159"/>
      <c r="FI104" s="159"/>
      <c r="FJ104" s="159"/>
      <c r="FK104" s="159"/>
      <c r="FL104" s="159"/>
      <c r="FM104" s="159"/>
      <c r="FN104" s="159"/>
      <c r="FO104" s="159"/>
      <c r="FP104" s="159"/>
      <c r="FQ104" s="159"/>
      <c r="FR104" s="159"/>
      <c r="FS104" s="159"/>
      <c r="FT104" s="159"/>
      <c r="FU104" s="159"/>
      <c r="FV104" s="159"/>
      <c r="FW104" s="159"/>
      <c r="FX104" s="159"/>
      <c r="FY104" s="159"/>
      <c r="FZ104" s="159"/>
      <c r="GA104" s="159"/>
      <c r="GB104" s="159"/>
      <c r="GC104" s="159"/>
      <c r="GD104" s="159"/>
      <c r="GE104" s="159"/>
      <c r="GF104" s="159"/>
      <c r="GG104" s="159"/>
      <c r="GH104" s="159"/>
      <c r="GI104" s="159"/>
      <c r="GJ104" s="159"/>
      <c r="GK104" s="159"/>
      <c r="GL104" s="159"/>
      <c r="GM104" s="159"/>
      <c r="GN104" s="159"/>
      <c r="GO104" s="159"/>
      <c r="GP104" s="159"/>
      <c r="GQ104" s="159"/>
      <c r="GR104" s="159"/>
      <c r="GS104" s="159"/>
      <c r="GT104" s="159"/>
      <c r="GU104" s="159"/>
      <c r="GV104" s="159"/>
      <c r="GW104" s="159"/>
      <c r="GX104" s="159"/>
      <c r="GY104" s="159"/>
      <c r="GZ104" s="159"/>
      <c r="HA104" s="159"/>
      <c r="HB104" s="159"/>
      <c r="HC104" s="159"/>
      <c r="HD104" s="159"/>
      <c r="HE104" s="159"/>
      <c r="HF104" s="159"/>
      <c r="HG104" s="159"/>
      <c r="HH104" s="159"/>
      <c r="HI104" s="159"/>
      <c r="HJ104" s="159"/>
      <c r="HK104" s="159"/>
      <c r="HL104" s="159"/>
      <c r="HM104" s="159"/>
      <c r="HN104" s="159"/>
      <c r="HO104" s="159"/>
      <c r="HP104" s="159"/>
      <c r="HQ104" s="159"/>
      <c r="HR104" s="159"/>
      <c r="HS104" s="159"/>
      <c r="HT104" s="159"/>
      <c r="HU104" s="159"/>
      <c r="HV104" s="159"/>
      <c r="HW104" s="159"/>
      <c r="HX104" s="159"/>
      <c r="HY104" s="159"/>
      <c r="HZ104" s="159"/>
      <c r="IA104" s="159"/>
      <c r="IB104" s="159"/>
      <c r="IC104" s="159"/>
      <c r="ID104" s="159"/>
      <c r="IE104" s="159"/>
      <c r="IF104" s="159"/>
      <c r="IG104" s="159"/>
      <c r="IH104" s="159"/>
      <c r="II104" s="159"/>
      <c r="IJ104" s="159"/>
      <c r="IK104" s="159"/>
      <c r="IL104" s="159"/>
      <c r="IM104" s="159"/>
      <c r="IN104" s="159"/>
      <c r="IO104" s="159"/>
      <c r="IP104" s="159"/>
      <c r="IQ104" s="159"/>
      <c r="IR104" s="159"/>
      <c r="IS104" s="159"/>
      <c r="IT104" s="159"/>
      <c r="IU104" s="159"/>
      <c r="IV104" s="159"/>
    </row>
    <row r="105" spans="1:256" ht="25.5" x14ac:dyDescent="0.2">
      <c r="A105" s="156" t="s">
        <v>396</v>
      </c>
      <c r="B105" s="174" t="s">
        <v>402</v>
      </c>
      <c r="C105" s="174" t="s">
        <v>376</v>
      </c>
      <c r="D105" s="174" t="s">
        <v>472</v>
      </c>
      <c r="E105" s="174" t="s">
        <v>389</v>
      </c>
      <c r="F105" s="158">
        <v>69450.509999999995</v>
      </c>
      <c r="G105" s="158">
        <v>1561.53</v>
      </c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  <c r="AA105" s="159"/>
      <c r="AB105" s="159"/>
      <c r="AC105" s="159"/>
      <c r="AD105" s="159"/>
      <c r="AE105" s="159"/>
      <c r="AF105" s="159"/>
      <c r="AG105" s="159"/>
      <c r="AH105" s="159"/>
      <c r="AI105" s="159"/>
      <c r="AJ105" s="159"/>
      <c r="AK105" s="159"/>
      <c r="AL105" s="159"/>
      <c r="AM105" s="159"/>
      <c r="AN105" s="159"/>
      <c r="AO105" s="159"/>
      <c r="AP105" s="159"/>
      <c r="AQ105" s="159"/>
      <c r="AR105" s="159"/>
      <c r="AS105" s="159"/>
      <c r="AT105" s="159"/>
      <c r="AU105" s="159"/>
      <c r="AV105" s="159"/>
      <c r="AW105" s="159"/>
      <c r="AX105" s="159"/>
      <c r="AY105" s="159"/>
      <c r="AZ105" s="159"/>
      <c r="BA105" s="159"/>
      <c r="BB105" s="159"/>
      <c r="BC105" s="159"/>
      <c r="BD105" s="159"/>
      <c r="BE105" s="159"/>
      <c r="BF105" s="159"/>
      <c r="BG105" s="159"/>
      <c r="BH105" s="159"/>
      <c r="BI105" s="159"/>
      <c r="BJ105" s="159"/>
      <c r="BK105" s="159"/>
      <c r="BL105" s="159"/>
      <c r="BM105" s="159"/>
      <c r="BN105" s="159"/>
      <c r="BO105" s="159"/>
      <c r="BP105" s="159"/>
      <c r="BQ105" s="159"/>
      <c r="BR105" s="159"/>
      <c r="BS105" s="159"/>
      <c r="BT105" s="159"/>
      <c r="BU105" s="159"/>
      <c r="BV105" s="159"/>
      <c r="BW105" s="159"/>
      <c r="BX105" s="159"/>
      <c r="BY105" s="159"/>
      <c r="BZ105" s="159"/>
      <c r="CA105" s="159"/>
      <c r="CB105" s="159"/>
      <c r="CC105" s="159"/>
      <c r="CD105" s="159"/>
      <c r="CE105" s="159"/>
      <c r="CF105" s="159"/>
      <c r="CG105" s="159"/>
      <c r="CH105" s="159"/>
      <c r="CI105" s="159"/>
      <c r="CJ105" s="159"/>
      <c r="CK105" s="159"/>
      <c r="CL105" s="159"/>
      <c r="CM105" s="159"/>
      <c r="CN105" s="159"/>
      <c r="CO105" s="159"/>
      <c r="CP105" s="159"/>
      <c r="CQ105" s="159"/>
      <c r="CR105" s="159"/>
      <c r="CS105" s="159"/>
      <c r="CT105" s="159"/>
      <c r="CU105" s="159"/>
      <c r="CV105" s="159"/>
      <c r="CW105" s="159"/>
      <c r="CX105" s="159"/>
      <c r="CY105" s="159"/>
      <c r="CZ105" s="159"/>
      <c r="DA105" s="159"/>
      <c r="DB105" s="159"/>
      <c r="DC105" s="159"/>
      <c r="DD105" s="159"/>
      <c r="DE105" s="159"/>
      <c r="DF105" s="159"/>
      <c r="DG105" s="159"/>
      <c r="DH105" s="159"/>
      <c r="DI105" s="159"/>
      <c r="DJ105" s="159"/>
      <c r="DK105" s="159"/>
      <c r="DL105" s="159"/>
      <c r="DM105" s="159"/>
      <c r="DN105" s="159"/>
      <c r="DO105" s="159"/>
      <c r="DP105" s="159"/>
      <c r="DQ105" s="159"/>
      <c r="DR105" s="159"/>
      <c r="DS105" s="159"/>
      <c r="DT105" s="159"/>
      <c r="DU105" s="159"/>
      <c r="DV105" s="159"/>
      <c r="DW105" s="159"/>
      <c r="DX105" s="159"/>
      <c r="DY105" s="159"/>
      <c r="DZ105" s="159"/>
      <c r="EA105" s="159"/>
      <c r="EB105" s="159"/>
      <c r="EC105" s="159"/>
      <c r="ED105" s="159"/>
      <c r="EE105" s="159"/>
      <c r="EF105" s="159"/>
      <c r="EG105" s="159"/>
      <c r="EH105" s="159"/>
      <c r="EI105" s="159"/>
      <c r="EJ105" s="159"/>
      <c r="EK105" s="159"/>
      <c r="EL105" s="159"/>
      <c r="EM105" s="159"/>
      <c r="EN105" s="159"/>
      <c r="EO105" s="159"/>
      <c r="EP105" s="159"/>
      <c r="EQ105" s="159"/>
      <c r="ER105" s="159"/>
      <c r="ES105" s="159"/>
      <c r="ET105" s="159"/>
      <c r="EU105" s="159"/>
      <c r="EV105" s="159"/>
      <c r="EW105" s="159"/>
      <c r="EX105" s="159"/>
      <c r="EY105" s="159"/>
      <c r="EZ105" s="159"/>
      <c r="FA105" s="159"/>
      <c r="FB105" s="159"/>
      <c r="FC105" s="159"/>
      <c r="FD105" s="159"/>
      <c r="FE105" s="159"/>
      <c r="FF105" s="159"/>
      <c r="FG105" s="159"/>
      <c r="FH105" s="159"/>
      <c r="FI105" s="159"/>
      <c r="FJ105" s="159"/>
      <c r="FK105" s="159"/>
      <c r="FL105" s="159"/>
      <c r="FM105" s="159"/>
      <c r="FN105" s="159"/>
      <c r="FO105" s="159"/>
      <c r="FP105" s="159"/>
      <c r="FQ105" s="159"/>
      <c r="FR105" s="159"/>
      <c r="FS105" s="159"/>
      <c r="FT105" s="159"/>
      <c r="FU105" s="159"/>
      <c r="FV105" s="159"/>
      <c r="FW105" s="159"/>
      <c r="FX105" s="159"/>
      <c r="FY105" s="159"/>
      <c r="FZ105" s="159"/>
      <c r="GA105" s="159"/>
      <c r="GB105" s="159"/>
      <c r="GC105" s="159"/>
      <c r="GD105" s="159"/>
      <c r="GE105" s="159"/>
      <c r="GF105" s="159"/>
      <c r="GG105" s="159"/>
      <c r="GH105" s="159"/>
      <c r="GI105" s="159"/>
      <c r="GJ105" s="159"/>
      <c r="GK105" s="159"/>
      <c r="GL105" s="159"/>
      <c r="GM105" s="159"/>
      <c r="GN105" s="159"/>
      <c r="GO105" s="159"/>
      <c r="GP105" s="159"/>
      <c r="GQ105" s="159"/>
      <c r="GR105" s="159"/>
      <c r="GS105" s="159"/>
      <c r="GT105" s="159"/>
      <c r="GU105" s="159"/>
      <c r="GV105" s="159"/>
      <c r="GW105" s="159"/>
      <c r="GX105" s="159"/>
      <c r="GY105" s="159"/>
      <c r="GZ105" s="159"/>
      <c r="HA105" s="159"/>
      <c r="HB105" s="159"/>
      <c r="HC105" s="159"/>
      <c r="HD105" s="159"/>
      <c r="HE105" s="159"/>
      <c r="HF105" s="159"/>
      <c r="HG105" s="159"/>
      <c r="HH105" s="159"/>
      <c r="HI105" s="159"/>
      <c r="HJ105" s="159"/>
      <c r="HK105" s="159"/>
      <c r="HL105" s="159"/>
      <c r="HM105" s="159"/>
      <c r="HN105" s="159"/>
      <c r="HO105" s="159"/>
      <c r="HP105" s="159"/>
      <c r="HQ105" s="159"/>
      <c r="HR105" s="159"/>
      <c r="HS105" s="159"/>
      <c r="HT105" s="159"/>
      <c r="HU105" s="159"/>
      <c r="HV105" s="159"/>
      <c r="HW105" s="159"/>
      <c r="HX105" s="159"/>
      <c r="HY105" s="159"/>
      <c r="HZ105" s="159"/>
      <c r="IA105" s="159"/>
      <c r="IB105" s="159"/>
      <c r="IC105" s="159"/>
      <c r="ID105" s="159"/>
      <c r="IE105" s="159"/>
      <c r="IF105" s="159"/>
      <c r="IG105" s="159"/>
      <c r="IH105" s="159"/>
      <c r="II105" s="159"/>
      <c r="IJ105" s="159"/>
      <c r="IK105" s="159"/>
      <c r="IL105" s="159"/>
      <c r="IM105" s="159"/>
      <c r="IN105" s="159"/>
      <c r="IO105" s="159"/>
      <c r="IP105" s="159"/>
      <c r="IQ105" s="159"/>
      <c r="IR105" s="159"/>
      <c r="IS105" s="159"/>
      <c r="IT105" s="159"/>
      <c r="IU105" s="159"/>
      <c r="IV105" s="159"/>
    </row>
    <row r="106" spans="1:256" ht="21" customHeight="1" x14ac:dyDescent="0.25">
      <c r="A106" s="153" t="s">
        <v>436</v>
      </c>
      <c r="B106" s="154" t="s">
        <v>402</v>
      </c>
      <c r="C106" s="154" t="s">
        <v>376</v>
      </c>
      <c r="D106" s="154" t="s">
        <v>437</v>
      </c>
      <c r="E106" s="154"/>
      <c r="F106" s="187">
        <f>SUM(F107+F111)</f>
        <v>11750</v>
      </c>
      <c r="G106" s="187" t="e">
        <f>SUM(G107+#REF!)</f>
        <v>#REF!</v>
      </c>
    </row>
    <row r="107" spans="1:256" ht="50.25" customHeight="1" x14ac:dyDescent="0.2">
      <c r="A107" s="160" t="s">
        <v>473</v>
      </c>
      <c r="B107" s="169" t="s">
        <v>402</v>
      </c>
      <c r="C107" s="169" t="s">
        <v>376</v>
      </c>
      <c r="D107" s="169" t="s">
        <v>474</v>
      </c>
      <c r="E107" s="169"/>
      <c r="F107" s="162">
        <f>SUM(F108+F110+F109)</f>
        <v>11700</v>
      </c>
      <c r="G107" s="162">
        <f>SUM(G108+G110+G109)</f>
        <v>12800.000000000002</v>
      </c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188"/>
      <c r="AG107" s="188"/>
      <c r="AH107" s="188"/>
      <c r="AI107" s="188"/>
      <c r="AJ107" s="188"/>
      <c r="AK107" s="188"/>
      <c r="AL107" s="188"/>
      <c r="AM107" s="188"/>
      <c r="AN107" s="188"/>
      <c r="AO107" s="188"/>
      <c r="AP107" s="188"/>
      <c r="AQ107" s="188"/>
      <c r="AR107" s="188"/>
      <c r="AS107" s="188"/>
      <c r="AT107" s="188"/>
      <c r="AU107" s="188"/>
      <c r="AV107" s="188"/>
      <c r="AW107" s="188"/>
      <c r="AX107" s="188"/>
      <c r="AY107" s="188"/>
      <c r="AZ107" s="188"/>
      <c r="BA107" s="188"/>
      <c r="BB107" s="188"/>
      <c r="BC107" s="188"/>
      <c r="BD107" s="188"/>
      <c r="BE107" s="188"/>
      <c r="BF107" s="188"/>
      <c r="BG107" s="188"/>
      <c r="BH107" s="188"/>
      <c r="BI107" s="188"/>
      <c r="BJ107" s="188"/>
      <c r="BK107" s="188"/>
      <c r="BL107" s="188"/>
      <c r="BM107" s="188"/>
      <c r="BN107" s="188"/>
      <c r="BO107" s="188"/>
      <c r="BP107" s="188"/>
      <c r="BQ107" s="188"/>
      <c r="BR107" s="188"/>
      <c r="BS107" s="188"/>
      <c r="BT107" s="188"/>
      <c r="BU107" s="188"/>
      <c r="BV107" s="188"/>
      <c r="BW107" s="188"/>
      <c r="BX107" s="188"/>
      <c r="BY107" s="188"/>
      <c r="BZ107" s="188"/>
      <c r="CA107" s="188"/>
      <c r="CB107" s="188"/>
      <c r="CC107" s="188"/>
      <c r="CD107" s="188"/>
      <c r="CE107" s="188"/>
      <c r="CF107" s="188"/>
      <c r="CG107" s="188"/>
      <c r="CH107" s="188"/>
      <c r="CI107" s="188"/>
      <c r="CJ107" s="188"/>
      <c r="CK107" s="188"/>
      <c r="CL107" s="188"/>
      <c r="CM107" s="188"/>
      <c r="CN107" s="188"/>
      <c r="CO107" s="188"/>
      <c r="CP107" s="188"/>
      <c r="CQ107" s="188"/>
      <c r="CR107" s="188"/>
      <c r="CS107" s="188"/>
      <c r="CT107" s="188"/>
      <c r="CU107" s="188"/>
      <c r="CV107" s="188"/>
      <c r="CW107" s="188"/>
      <c r="CX107" s="188"/>
      <c r="CY107" s="188"/>
      <c r="CZ107" s="188"/>
      <c r="DA107" s="188"/>
      <c r="DB107" s="188"/>
      <c r="DC107" s="188"/>
      <c r="DD107" s="188"/>
      <c r="DE107" s="188"/>
      <c r="DF107" s="188"/>
      <c r="DG107" s="188"/>
      <c r="DH107" s="188"/>
      <c r="DI107" s="188"/>
      <c r="DJ107" s="188"/>
      <c r="DK107" s="188"/>
      <c r="DL107" s="188"/>
      <c r="DM107" s="188"/>
      <c r="DN107" s="188"/>
      <c r="DO107" s="188"/>
      <c r="DP107" s="188"/>
      <c r="DQ107" s="188"/>
      <c r="DR107" s="188"/>
      <c r="DS107" s="188"/>
      <c r="DT107" s="188"/>
      <c r="DU107" s="188"/>
      <c r="DV107" s="188"/>
      <c r="DW107" s="188"/>
      <c r="DX107" s="188"/>
      <c r="DY107" s="188"/>
      <c r="DZ107" s="188"/>
      <c r="EA107" s="188"/>
      <c r="EB107" s="188"/>
      <c r="EC107" s="188"/>
      <c r="ED107" s="188"/>
      <c r="EE107" s="188"/>
      <c r="EF107" s="188"/>
      <c r="EG107" s="188"/>
      <c r="EH107" s="188"/>
      <c r="EI107" s="188"/>
      <c r="EJ107" s="188"/>
      <c r="EK107" s="188"/>
      <c r="EL107" s="188"/>
      <c r="EM107" s="188"/>
      <c r="EN107" s="188"/>
      <c r="EO107" s="188"/>
      <c r="EP107" s="188"/>
      <c r="EQ107" s="188"/>
      <c r="ER107" s="188"/>
      <c r="ES107" s="188"/>
      <c r="ET107" s="188"/>
      <c r="EU107" s="188"/>
      <c r="EV107" s="188"/>
      <c r="EW107" s="188"/>
      <c r="EX107" s="188"/>
      <c r="EY107" s="188"/>
      <c r="EZ107" s="188"/>
      <c r="FA107" s="188"/>
      <c r="FB107" s="188"/>
      <c r="FC107" s="188"/>
      <c r="FD107" s="188"/>
      <c r="FE107" s="188"/>
      <c r="FF107" s="188"/>
      <c r="FG107" s="188"/>
      <c r="FH107" s="188"/>
      <c r="FI107" s="188"/>
      <c r="FJ107" s="188"/>
      <c r="FK107" s="188"/>
      <c r="FL107" s="188"/>
      <c r="FM107" s="188"/>
      <c r="FN107" s="188"/>
      <c r="FO107" s="188"/>
      <c r="FP107" s="188"/>
      <c r="FQ107" s="188"/>
      <c r="FR107" s="188"/>
      <c r="FS107" s="188"/>
      <c r="FT107" s="188"/>
      <c r="FU107" s="188"/>
      <c r="FV107" s="188"/>
      <c r="FW107" s="188"/>
      <c r="FX107" s="188"/>
      <c r="FY107" s="188"/>
      <c r="FZ107" s="188"/>
      <c r="GA107" s="188"/>
      <c r="GB107" s="188"/>
      <c r="GC107" s="188"/>
      <c r="GD107" s="188"/>
      <c r="GE107" s="188"/>
      <c r="GF107" s="188"/>
      <c r="GG107" s="188"/>
      <c r="GH107" s="188"/>
      <c r="GI107" s="188"/>
      <c r="GJ107" s="188"/>
      <c r="GK107" s="188"/>
      <c r="GL107" s="188"/>
      <c r="GM107" s="188"/>
      <c r="GN107" s="188"/>
      <c r="GO107" s="188"/>
      <c r="GP107" s="188"/>
      <c r="GQ107" s="188"/>
      <c r="GR107" s="188"/>
      <c r="GS107" s="188"/>
      <c r="GT107" s="188"/>
      <c r="GU107" s="188"/>
      <c r="GV107" s="188"/>
      <c r="GW107" s="188"/>
      <c r="GX107" s="188"/>
      <c r="GY107" s="188"/>
      <c r="GZ107" s="188"/>
      <c r="HA107" s="188"/>
      <c r="HB107" s="188"/>
      <c r="HC107" s="188"/>
      <c r="HD107" s="188"/>
      <c r="HE107" s="188"/>
      <c r="HF107" s="188"/>
      <c r="HG107" s="188"/>
      <c r="HH107" s="188"/>
      <c r="HI107" s="188"/>
      <c r="HJ107" s="188"/>
      <c r="HK107" s="188"/>
      <c r="HL107" s="188"/>
      <c r="HM107" s="188"/>
      <c r="HN107" s="188"/>
      <c r="HO107" s="188"/>
      <c r="HP107" s="188"/>
      <c r="HQ107" s="188"/>
      <c r="HR107" s="188"/>
      <c r="HS107" s="188"/>
      <c r="HT107" s="188"/>
      <c r="HU107" s="188"/>
      <c r="HV107" s="188"/>
      <c r="HW107" s="188"/>
      <c r="HX107" s="188"/>
      <c r="HY107" s="188"/>
      <c r="HZ107" s="188"/>
      <c r="IA107" s="188"/>
      <c r="IB107" s="188"/>
      <c r="IC107" s="188"/>
      <c r="ID107" s="188"/>
      <c r="IE107" s="188"/>
      <c r="IF107" s="188"/>
      <c r="IG107" s="188"/>
      <c r="IH107" s="188"/>
      <c r="II107" s="188"/>
      <c r="IJ107" s="188"/>
      <c r="IK107" s="188"/>
      <c r="IL107" s="188"/>
      <c r="IM107" s="188"/>
      <c r="IN107" s="188"/>
      <c r="IO107" s="188"/>
      <c r="IP107" s="188"/>
      <c r="IQ107" s="188"/>
      <c r="IR107" s="188"/>
      <c r="IS107" s="188"/>
      <c r="IT107" s="188"/>
      <c r="IU107" s="188"/>
      <c r="IV107" s="188"/>
    </row>
    <row r="108" spans="1:256" ht="25.5" x14ac:dyDescent="0.2">
      <c r="A108" s="156" t="s">
        <v>396</v>
      </c>
      <c r="B108" s="174" t="s">
        <v>402</v>
      </c>
      <c r="C108" s="174" t="s">
        <v>376</v>
      </c>
      <c r="D108" s="174" t="s">
        <v>474</v>
      </c>
      <c r="E108" s="174" t="s">
        <v>389</v>
      </c>
      <c r="F108" s="158">
        <v>6823.32</v>
      </c>
      <c r="G108" s="158">
        <v>8088.56</v>
      </c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  <c r="AN108" s="189"/>
      <c r="AO108" s="189"/>
      <c r="AP108" s="189"/>
      <c r="AQ108" s="189"/>
      <c r="AR108" s="189"/>
      <c r="AS108" s="189"/>
      <c r="AT108" s="189"/>
      <c r="AU108" s="189"/>
      <c r="AV108" s="189"/>
      <c r="AW108" s="189"/>
      <c r="AX108" s="189"/>
      <c r="AY108" s="189"/>
      <c r="AZ108" s="189"/>
      <c r="BA108" s="189"/>
      <c r="BB108" s="189"/>
      <c r="BC108" s="189"/>
      <c r="BD108" s="189"/>
      <c r="BE108" s="189"/>
      <c r="BF108" s="189"/>
      <c r="BG108" s="189"/>
      <c r="BH108" s="189"/>
      <c r="BI108" s="189"/>
      <c r="BJ108" s="189"/>
      <c r="BK108" s="189"/>
      <c r="BL108" s="189"/>
      <c r="BM108" s="189"/>
      <c r="BN108" s="189"/>
      <c r="BO108" s="189"/>
      <c r="BP108" s="189"/>
      <c r="BQ108" s="189"/>
      <c r="BR108" s="189"/>
      <c r="BS108" s="189"/>
      <c r="BT108" s="189"/>
      <c r="BU108" s="189"/>
      <c r="BV108" s="189"/>
      <c r="BW108" s="189"/>
      <c r="BX108" s="189"/>
      <c r="BY108" s="189"/>
      <c r="BZ108" s="189"/>
      <c r="CA108" s="189"/>
      <c r="CB108" s="189"/>
      <c r="CC108" s="189"/>
      <c r="CD108" s="189"/>
      <c r="CE108" s="189"/>
      <c r="CF108" s="189"/>
      <c r="CG108" s="189"/>
      <c r="CH108" s="189"/>
      <c r="CI108" s="189"/>
      <c r="CJ108" s="189"/>
      <c r="CK108" s="189"/>
      <c r="CL108" s="189"/>
      <c r="CM108" s="189"/>
      <c r="CN108" s="189"/>
      <c r="CO108" s="189"/>
      <c r="CP108" s="189"/>
      <c r="CQ108" s="189"/>
      <c r="CR108" s="189"/>
      <c r="CS108" s="189"/>
      <c r="CT108" s="189"/>
      <c r="CU108" s="189"/>
      <c r="CV108" s="189"/>
      <c r="CW108" s="189"/>
      <c r="CX108" s="189"/>
      <c r="CY108" s="189"/>
      <c r="CZ108" s="189"/>
      <c r="DA108" s="189"/>
      <c r="DB108" s="189"/>
      <c r="DC108" s="189"/>
      <c r="DD108" s="189"/>
      <c r="DE108" s="189"/>
      <c r="DF108" s="189"/>
      <c r="DG108" s="189"/>
      <c r="DH108" s="189"/>
      <c r="DI108" s="189"/>
      <c r="DJ108" s="189"/>
      <c r="DK108" s="189"/>
      <c r="DL108" s="189"/>
      <c r="DM108" s="189"/>
      <c r="DN108" s="189"/>
      <c r="DO108" s="189"/>
      <c r="DP108" s="189"/>
      <c r="DQ108" s="189"/>
      <c r="DR108" s="189"/>
      <c r="DS108" s="189"/>
      <c r="DT108" s="189"/>
      <c r="DU108" s="189"/>
      <c r="DV108" s="189"/>
      <c r="DW108" s="189"/>
      <c r="DX108" s="189"/>
      <c r="DY108" s="189"/>
      <c r="DZ108" s="189"/>
      <c r="EA108" s="189"/>
      <c r="EB108" s="189"/>
      <c r="EC108" s="189"/>
      <c r="ED108" s="189"/>
      <c r="EE108" s="189"/>
      <c r="EF108" s="189"/>
      <c r="EG108" s="189"/>
      <c r="EH108" s="189"/>
      <c r="EI108" s="189"/>
      <c r="EJ108" s="189"/>
      <c r="EK108" s="189"/>
      <c r="EL108" s="189"/>
      <c r="EM108" s="189"/>
      <c r="EN108" s="189"/>
      <c r="EO108" s="189"/>
      <c r="EP108" s="189"/>
      <c r="EQ108" s="189"/>
      <c r="ER108" s="189"/>
      <c r="ES108" s="189"/>
      <c r="ET108" s="189"/>
      <c r="EU108" s="189"/>
      <c r="EV108" s="189"/>
      <c r="EW108" s="189"/>
      <c r="EX108" s="189"/>
      <c r="EY108" s="189"/>
      <c r="EZ108" s="189"/>
      <c r="FA108" s="189"/>
      <c r="FB108" s="189"/>
      <c r="FC108" s="189"/>
      <c r="FD108" s="189"/>
      <c r="FE108" s="189"/>
      <c r="FF108" s="189"/>
      <c r="FG108" s="189"/>
      <c r="FH108" s="189"/>
      <c r="FI108" s="189"/>
      <c r="FJ108" s="189"/>
      <c r="FK108" s="189"/>
      <c r="FL108" s="189"/>
      <c r="FM108" s="189"/>
      <c r="FN108" s="189"/>
      <c r="FO108" s="189"/>
      <c r="FP108" s="189"/>
      <c r="FQ108" s="189"/>
      <c r="FR108" s="189"/>
      <c r="FS108" s="189"/>
      <c r="FT108" s="189"/>
      <c r="FU108" s="189"/>
      <c r="FV108" s="189"/>
      <c r="FW108" s="189"/>
      <c r="FX108" s="189"/>
      <c r="FY108" s="189"/>
      <c r="FZ108" s="189"/>
      <c r="GA108" s="189"/>
      <c r="GB108" s="189"/>
      <c r="GC108" s="189"/>
      <c r="GD108" s="189"/>
      <c r="GE108" s="189"/>
      <c r="GF108" s="189"/>
      <c r="GG108" s="189"/>
      <c r="GH108" s="189"/>
      <c r="GI108" s="189"/>
      <c r="GJ108" s="189"/>
      <c r="GK108" s="189"/>
      <c r="GL108" s="189"/>
      <c r="GM108" s="189"/>
      <c r="GN108" s="189"/>
      <c r="GO108" s="189"/>
      <c r="GP108" s="189"/>
      <c r="GQ108" s="189"/>
      <c r="GR108" s="189"/>
      <c r="GS108" s="189"/>
      <c r="GT108" s="189"/>
      <c r="GU108" s="189"/>
      <c r="GV108" s="189"/>
      <c r="GW108" s="189"/>
      <c r="GX108" s="189"/>
      <c r="GY108" s="189"/>
      <c r="GZ108" s="189"/>
      <c r="HA108" s="189"/>
      <c r="HB108" s="189"/>
      <c r="HC108" s="189"/>
      <c r="HD108" s="189"/>
      <c r="HE108" s="189"/>
      <c r="HF108" s="189"/>
      <c r="HG108" s="189"/>
      <c r="HH108" s="189"/>
      <c r="HI108" s="189"/>
      <c r="HJ108" s="189"/>
      <c r="HK108" s="189"/>
      <c r="HL108" s="189"/>
      <c r="HM108" s="189"/>
      <c r="HN108" s="189"/>
      <c r="HO108" s="189"/>
      <c r="HP108" s="189"/>
      <c r="HQ108" s="189"/>
      <c r="HR108" s="189"/>
      <c r="HS108" s="189"/>
      <c r="HT108" s="189"/>
      <c r="HU108" s="189"/>
      <c r="HV108" s="189"/>
      <c r="HW108" s="189"/>
      <c r="HX108" s="189"/>
      <c r="HY108" s="189"/>
      <c r="HZ108" s="189"/>
      <c r="IA108" s="189"/>
      <c r="IB108" s="189"/>
      <c r="IC108" s="189"/>
      <c r="ID108" s="189"/>
      <c r="IE108" s="189"/>
      <c r="IF108" s="189"/>
      <c r="IG108" s="189"/>
      <c r="IH108" s="189"/>
      <c r="II108" s="189"/>
      <c r="IJ108" s="189"/>
      <c r="IK108" s="189"/>
      <c r="IL108" s="189"/>
      <c r="IM108" s="189"/>
      <c r="IN108" s="189"/>
      <c r="IO108" s="189"/>
      <c r="IP108" s="189"/>
      <c r="IQ108" s="189"/>
      <c r="IR108" s="189"/>
      <c r="IS108" s="189"/>
      <c r="IT108" s="189"/>
      <c r="IU108" s="189"/>
      <c r="IV108" s="189"/>
    </row>
    <row r="109" spans="1:256" ht="25.5" x14ac:dyDescent="0.2">
      <c r="A109" s="156" t="s">
        <v>445</v>
      </c>
      <c r="B109" s="174" t="s">
        <v>402</v>
      </c>
      <c r="C109" s="174" t="s">
        <v>376</v>
      </c>
      <c r="D109" s="174" t="s">
        <v>474</v>
      </c>
      <c r="E109" s="174" t="s">
        <v>446</v>
      </c>
      <c r="F109" s="158">
        <v>300</v>
      </c>
      <c r="G109" s="158">
        <v>711.44</v>
      </c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  <c r="AK109" s="189"/>
      <c r="AL109" s="189"/>
      <c r="AM109" s="189"/>
      <c r="AN109" s="189"/>
      <c r="AO109" s="189"/>
      <c r="AP109" s="189"/>
      <c r="AQ109" s="189"/>
      <c r="AR109" s="189"/>
      <c r="AS109" s="189"/>
      <c r="AT109" s="189"/>
      <c r="AU109" s="189"/>
      <c r="AV109" s="189"/>
      <c r="AW109" s="189"/>
      <c r="AX109" s="189"/>
      <c r="AY109" s="189"/>
      <c r="AZ109" s="189"/>
      <c r="BA109" s="189"/>
      <c r="BB109" s="189"/>
      <c r="BC109" s="189"/>
      <c r="BD109" s="189"/>
      <c r="BE109" s="189"/>
      <c r="BF109" s="189"/>
      <c r="BG109" s="189"/>
      <c r="BH109" s="189"/>
      <c r="BI109" s="189"/>
      <c r="BJ109" s="189"/>
      <c r="BK109" s="189"/>
      <c r="BL109" s="189"/>
      <c r="BM109" s="189"/>
      <c r="BN109" s="189"/>
      <c r="BO109" s="189"/>
      <c r="BP109" s="189"/>
      <c r="BQ109" s="189"/>
      <c r="BR109" s="189"/>
      <c r="BS109" s="189"/>
      <c r="BT109" s="189"/>
      <c r="BU109" s="189"/>
      <c r="BV109" s="189"/>
      <c r="BW109" s="189"/>
      <c r="BX109" s="189"/>
      <c r="BY109" s="189"/>
      <c r="BZ109" s="189"/>
      <c r="CA109" s="189"/>
      <c r="CB109" s="189"/>
      <c r="CC109" s="189"/>
      <c r="CD109" s="189"/>
      <c r="CE109" s="189"/>
      <c r="CF109" s="189"/>
      <c r="CG109" s="189"/>
      <c r="CH109" s="189"/>
      <c r="CI109" s="189"/>
      <c r="CJ109" s="189"/>
      <c r="CK109" s="189"/>
      <c r="CL109" s="189"/>
      <c r="CM109" s="189"/>
      <c r="CN109" s="189"/>
      <c r="CO109" s="189"/>
      <c r="CP109" s="189"/>
      <c r="CQ109" s="189"/>
      <c r="CR109" s="189"/>
      <c r="CS109" s="189"/>
      <c r="CT109" s="189"/>
      <c r="CU109" s="189"/>
      <c r="CV109" s="189"/>
      <c r="CW109" s="189"/>
      <c r="CX109" s="189"/>
      <c r="CY109" s="189"/>
      <c r="CZ109" s="189"/>
      <c r="DA109" s="189"/>
      <c r="DB109" s="189"/>
      <c r="DC109" s="189"/>
      <c r="DD109" s="189"/>
      <c r="DE109" s="189"/>
      <c r="DF109" s="189"/>
      <c r="DG109" s="189"/>
      <c r="DH109" s="189"/>
      <c r="DI109" s="189"/>
      <c r="DJ109" s="189"/>
      <c r="DK109" s="189"/>
      <c r="DL109" s="189"/>
      <c r="DM109" s="189"/>
      <c r="DN109" s="189"/>
      <c r="DO109" s="189"/>
      <c r="DP109" s="189"/>
      <c r="DQ109" s="189"/>
      <c r="DR109" s="189"/>
      <c r="DS109" s="189"/>
      <c r="DT109" s="189"/>
      <c r="DU109" s="189"/>
      <c r="DV109" s="189"/>
      <c r="DW109" s="189"/>
      <c r="DX109" s="189"/>
      <c r="DY109" s="189"/>
      <c r="DZ109" s="189"/>
      <c r="EA109" s="189"/>
      <c r="EB109" s="189"/>
      <c r="EC109" s="189"/>
      <c r="ED109" s="189"/>
      <c r="EE109" s="189"/>
      <c r="EF109" s="189"/>
      <c r="EG109" s="189"/>
      <c r="EH109" s="189"/>
      <c r="EI109" s="189"/>
      <c r="EJ109" s="189"/>
      <c r="EK109" s="189"/>
      <c r="EL109" s="189"/>
      <c r="EM109" s="189"/>
      <c r="EN109" s="189"/>
      <c r="EO109" s="189"/>
      <c r="EP109" s="189"/>
      <c r="EQ109" s="189"/>
      <c r="ER109" s="189"/>
      <c r="ES109" s="189"/>
      <c r="ET109" s="189"/>
      <c r="EU109" s="189"/>
      <c r="EV109" s="189"/>
      <c r="EW109" s="189"/>
      <c r="EX109" s="189"/>
      <c r="EY109" s="189"/>
      <c r="EZ109" s="189"/>
      <c r="FA109" s="189"/>
      <c r="FB109" s="189"/>
      <c r="FC109" s="189"/>
      <c r="FD109" s="189"/>
      <c r="FE109" s="189"/>
      <c r="FF109" s="189"/>
      <c r="FG109" s="189"/>
      <c r="FH109" s="189"/>
      <c r="FI109" s="189"/>
      <c r="FJ109" s="189"/>
      <c r="FK109" s="189"/>
      <c r="FL109" s="189"/>
      <c r="FM109" s="189"/>
      <c r="FN109" s="189"/>
      <c r="FO109" s="189"/>
      <c r="FP109" s="189"/>
      <c r="FQ109" s="189"/>
      <c r="FR109" s="189"/>
      <c r="FS109" s="189"/>
      <c r="FT109" s="189"/>
      <c r="FU109" s="189"/>
      <c r="FV109" s="189"/>
      <c r="FW109" s="189"/>
      <c r="FX109" s="189"/>
      <c r="FY109" s="189"/>
      <c r="FZ109" s="189"/>
      <c r="GA109" s="189"/>
      <c r="GB109" s="189"/>
      <c r="GC109" s="189"/>
      <c r="GD109" s="189"/>
      <c r="GE109" s="189"/>
      <c r="GF109" s="189"/>
      <c r="GG109" s="189"/>
      <c r="GH109" s="189"/>
      <c r="GI109" s="189"/>
      <c r="GJ109" s="189"/>
      <c r="GK109" s="189"/>
      <c r="GL109" s="189"/>
      <c r="GM109" s="189"/>
      <c r="GN109" s="189"/>
      <c r="GO109" s="189"/>
      <c r="GP109" s="189"/>
      <c r="GQ109" s="189"/>
      <c r="GR109" s="189"/>
      <c r="GS109" s="189"/>
      <c r="GT109" s="189"/>
      <c r="GU109" s="189"/>
      <c r="GV109" s="189"/>
      <c r="GW109" s="189"/>
      <c r="GX109" s="189"/>
      <c r="GY109" s="189"/>
      <c r="GZ109" s="189"/>
      <c r="HA109" s="189"/>
      <c r="HB109" s="189"/>
      <c r="HC109" s="189"/>
      <c r="HD109" s="189"/>
      <c r="HE109" s="189"/>
      <c r="HF109" s="189"/>
      <c r="HG109" s="189"/>
      <c r="HH109" s="189"/>
      <c r="HI109" s="189"/>
      <c r="HJ109" s="189"/>
      <c r="HK109" s="189"/>
      <c r="HL109" s="189"/>
      <c r="HM109" s="189"/>
      <c r="HN109" s="189"/>
      <c r="HO109" s="189"/>
      <c r="HP109" s="189"/>
      <c r="HQ109" s="189"/>
      <c r="HR109" s="189"/>
      <c r="HS109" s="189"/>
      <c r="HT109" s="189"/>
      <c r="HU109" s="189"/>
      <c r="HV109" s="189"/>
      <c r="HW109" s="189"/>
      <c r="HX109" s="189"/>
      <c r="HY109" s="189"/>
      <c r="HZ109" s="189"/>
      <c r="IA109" s="189"/>
      <c r="IB109" s="189"/>
      <c r="IC109" s="189"/>
      <c r="ID109" s="189"/>
      <c r="IE109" s="189"/>
      <c r="IF109" s="189"/>
      <c r="IG109" s="189"/>
      <c r="IH109" s="189"/>
      <c r="II109" s="189"/>
      <c r="IJ109" s="189"/>
      <c r="IK109" s="189"/>
      <c r="IL109" s="189"/>
      <c r="IM109" s="189"/>
      <c r="IN109" s="189"/>
      <c r="IO109" s="189"/>
      <c r="IP109" s="189"/>
      <c r="IQ109" s="189"/>
      <c r="IR109" s="189"/>
      <c r="IS109" s="189"/>
      <c r="IT109" s="189"/>
      <c r="IU109" s="189"/>
      <c r="IV109" s="189"/>
    </row>
    <row r="110" spans="1:256" ht="25.5" x14ac:dyDescent="0.2">
      <c r="A110" s="156" t="s">
        <v>396</v>
      </c>
      <c r="B110" s="157" t="s">
        <v>402</v>
      </c>
      <c r="C110" s="157" t="s">
        <v>376</v>
      </c>
      <c r="D110" s="157" t="s">
        <v>475</v>
      </c>
      <c r="E110" s="174" t="s">
        <v>389</v>
      </c>
      <c r="F110" s="158">
        <v>4576.68</v>
      </c>
      <c r="G110" s="158">
        <v>4000</v>
      </c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  <c r="AA110" s="189"/>
      <c r="AB110" s="189"/>
      <c r="AC110" s="189"/>
      <c r="AD110" s="189"/>
      <c r="AE110" s="189"/>
      <c r="AF110" s="189"/>
      <c r="AG110" s="189"/>
      <c r="AH110" s="189"/>
      <c r="AI110" s="189"/>
      <c r="AJ110" s="189"/>
      <c r="AK110" s="189"/>
      <c r="AL110" s="189"/>
      <c r="AM110" s="189"/>
      <c r="AN110" s="189"/>
      <c r="AO110" s="189"/>
      <c r="AP110" s="189"/>
      <c r="AQ110" s="189"/>
      <c r="AR110" s="189"/>
      <c r="AS110" s="189"/>
      <c r="AT110" s="189"/>
      <c r="AU110" s="189"/>
      <c r="AV110" s="189"/>
      <c r="AW110" s="189"/>
      <c r="AX110" s="189"/>
      <c r="AY110" s="189"/>
      <c r="AZ110" s="189"/>
      <c r="BA110" s="189"/>
      <c r="BB110" s="189"/>
      <c r="BC110" s="189"/>
      <c r="BD110" s="189"/>
      <c r="BE110" s="189"/>
      <c r="BF110" s="189"/>
      <c r="BG110" s="189"/>
      <c r="BH110" s="189"/>
      <c r="BI110" s="189"/>
      <c r="BJ110" s="189"/>
      <c r="BK110" s="189"/>
      <c r="BL110" s="189"/>
      <c r="BM110" s="189"/>
      <c r="BN110" s="189"/>
      <c r="BO110" s="189"/>
      <c r="BP110" s="189"/>
      <c r="BQ110" s="189"/>
      <c r="BR110" s="189"/>
      <c r="BS110" s="189"/>
      <c r="BT110" s="189"/>
      <c r="BU110" s="189"/>
      <c r="BV110" s="189"/>
      <c r="BW110" s="189"/>
      <c r="BX110" s="189"/>
      <c r="BY110" s="189"/>
      <c r="BZ110" s="189"/>
      <c r="CA110" s="189"/>
      <c r="CB110" s="189"/>
      <c r="CC110" s="189"/>
      <c r="CD110" s="189"/>
      <c r="CE110" s="189"/>
      <c r="CF110" s="189"/>
      <c r="CG110" s="189"/>
      <c r="CH110" s="189"/>
      <c r="CI110" s="189"/>
      <c r="CJ110" s="189"/>
      <c r="CK110" s="189"/>
      <c r="CL110" s="189"/>
      <c r="CM110" s="189"/>
      <c r="CN110" s="189"/>
      <c r="CO110" s="189"/>
      <c r="CP110" s="189"/>
      <c r="CQ110" s="189"/>
      <c r="CR110" s="189"/>
      <c r="CS110" s="189"/>
      <c r="CT110" s="189"/>
      <c r="CU110" s="189"/>
      <c r="CV110" s="189"/>
      <c r="CW110" s="189"/>
      <c r="CX110" s="189"/>
      <c r="CY110" s="189"/>
      <c r="CZ110" s="189"/>
      <c r="DA110" s="189"/>
      <c r="DB110" s="189"/>
      <c r="DC110" s="189"/>
      <c r="DD110" s="189"/>
      <c r="DE110" s="189"/>
      <c r="DF110" s="189"/>
      <c r="DG110" s="189"/>
      <c r="DH110" s="189"/>
      <c r="DI110" s="189"/>
      <c r="DJ110" s="189"/>
      <c r="DK110" s="189"/>
      <c r="DL110" s="189"/>
      <c r="DM110" s="189"/>
      <c r="DN110" s="189"/>
      <c r="DO110" s="189"/>
      <c r="DP110" s="189"/>
      <c r="DQ110" s="189"/>
      <c r="DR110" s="189"/>
      <c r="DS110" s="189"/>
      <c r="DT110" s="189"/>
      <c r="DU110" s="189"/>
      <c r="DV110" s="189"/>
      <c r="DW110" s="189"/>
      <c r="DX110" s="189"/>
      <c r="DY110" s="189"/>
      <c r="DZ110" s="189"/>
      <c r="EA110" s="189"/>
      <c r="EB110" s="189"/>
      <c r="EC110" s="189"/>
      <c r="ED110" s="189"/>
      <c r="EE110" s="189"/>
      <c r="EF110" s="189"/>
      <c r="EG110" s="189"/>
      <c r="EH110" s="189"/>
      <c r="EI110" s="189"/>
      <c r="EJ110" s="189"/>
      <c r="EK110" s="189"/>
      <c r="EL110" s="189"/>
      <c r="EM110" s="189"/>
      <c r="EN110" s="189"/>
      <c r="EO110" s="189"/>
      <c r="EP110" s="189"/>
      <c r="EQ110" s="189"/>
      <c r="ER110" s="189"/>
      <c r="ES110" s="189"/>
      <c r="ET110" s="189"/>
      <c r="EU110" s="189"/>
      <c r="EV110" s="189"/>
      <c r="EW110" s="189"/>
      <c r="EX110" s="189"/>
      <c r="EY110" s="189"/>
      <c r="EZ110" s="189"/>
      <c r="FA110" s="189"/>
      <c r="FB110" s="189"/>
      <c r="FC110" s="189"/>
      <c r="FD110" s="189"/>
      <c r="FE110" s="189"/>
      <c r="FF110" s="189"/>
      <c r="FG110" s="189"/>
      <c r="FH110" s="189"/>
      <c r="FI110" s="189"/>
      <c r="FJ110" s="189"/>
      <c r="FK110" s="189"/>
      <c r="FL110" s="189"/>
      <c r="FM110" s="189"/>
      <c r="FN110" s="189"/>
      <c r="FO110" s="189"/>
      <c r="FP110" s="189"/>
      <c r="FQ110" s="189"/>
      <c r="FR110" s="189"/>
      <c r="FS110" s="189"/>
      <c r="FT110" s="189"/>
      <c r="FU110" s="189"/>
      <c r="FV110" s="189"/>
      <c r="FW110" s="189"/>
      <c r="FX110" s="189"/>
      <c r="FY110" s="189"/>
      <c r="FZ110" s="189"/>
      <c r="GA110" s="189"/>
      <c r="GB110" s="189"/>
      <c r="GC110" s="189"/>
      <c r="GD110" s="189"/>
      <c r="GE110" s="189"/>
      <c r="GF110" s="189"/>
      <c r="GG110" s="189"/>
      <c r="GH110" s="189"/>
      <c r="GI110" s="189"/>
      <c r="GJ110" s="189"/>
      <c r="GK110" s="189"/>
      <c r="GL110" s="189"/>
      <c r="GM110" s="189"/>
      <c r="GN110" s="189"/>
      <c r="GO110" s="189"/>
      <c r="GP110" s="189"/>
      <c r="GQ110" s="189"/>
      <c r="GR110" s="189"/>
      <c r="GS110" s="189"/>
      <c r="GT110" s="189"/>
      <c r="GU110" s="189"/>
      <c r="GV110" s="189"/>
      <c r="GW110" s="189"/>
      <c r="GX110" s="189"/>
      <c r="GY110" s="189"/>
      <c r="GZ110" s="189"/>
      <c r="HA110" s="189"/>
      <c r="HB110" s="189"/>
      <c r="HC110" s="189"/>
      <c r="HD110" s="189"/>
      <c r="HE110" s="189"/>
      <c r="HF110" s="189"/>
      <c r="HG110" s="189"/>
      <c r="HH110" s="189"/>
      <c r="HI110" s="189"/>
      <c r="HJ110" s="189"/>
      <c r="HK110" s="189"/>
      <c r="HL110" s="189"/>
      <c r="HM110" s="189"/>
      <c r="HN110" s="189"/>
      <c r="HO110" s="189"/>
      <c r="HP110" s="189"/>
      <c r="HQ110" s="189"/>
      <c r="HR110" s="189"/>
      <c r="HS110" s="189"/>
      <c r="HT110" s="189"/>
      <c r="HU110" s="189"/>
      <c r="HV110" s="189"/>
      <c r="HW110" s="189"/>
      <c r="HX110" s="189"/>
      <c r="HY110" s="189"/>
      <c r="HZ110" s="189"/>
      <c r="IA110" s="189"/>
      <c r="IB110" s="189"/>
      <c r="IC110" s="189"/>
      <c r="ID110" s="189"/>
      <c r="IE110" s="189"/>
      <c r="IF110" s="189"/>
      <c r="IG110" s="189"/>
      <c r="IH110" s="189"/>
      <c r="II110" s="189"/>
      <c r="IJ110" s="189"/>
      <c r="IK110" s="189"/>
      <c r="IL110" s="189"/>
      <c r="IM110" s="189"/>
      <c r="IN110" s="189"/>
      <c r="IO110" s="189"/>
      <c r="IP110" s="189"/>
      <c r="IQ110" s="189"/>
      <c r="IR110" s="189"/>
      <c r="IS110" s="189"/>
      <c r="IT110" s="189"/>
      <c r="IU110" s="189"/>
      <c r="IV110" s="189"/>
    </row>
    <row r="111" spans="1:256" ht="38.25" x14ac:dyDescent="0.2">
      <c r="A111" s="160" t="s">
        <v>478</v>
      </c>
      <c r="B111" s="161" t="s">
        <v>402</v>
      </c>
      <c r="C111" s="161" t="s">
        <v>376</v>
      </c>
      <c r="D111" s="161" t="s">
        <v>479</v>
      </c>
      <c r="E111" s="169"/>
      <c r="F111" s="162">
        <f>SUM(F112)</f>
        <v>50</v>
      </c>
      <c r="G111" s="162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188"/>
      <c r="AE111" s="188"/>
      <c r="AF111" s="188"/>
      <c r="AG111" s="188"/>
      <c r="AH111" s="188"/>
      <c r="AI111" s="188"/>
      <c r="AJ111" s="188"/>
      <c r="AK111" s="188"/>
      <c r="AL111" s="188"/>
      <c r="AM111" s="188"/>
      <c r="AN111" s="188"/>
      <c r="AO111" s="188"/>
      <c r="AP111" s="188"/>
      <c r="AQ111" s="188"/>
      <c r="AR111" s="188"/>
      <c r="AS111" s="188"/>
      <c r="AT111" s="188"/>
      <c r="AU111" s="188"/>
      <c r="AV111" s="188"/>
      <c r="AW111" s="188"/>
      <c r="AX111" s="188"/>
      <c r="AY111" s="188"/>
      <c r="AZ111" s="188"/>
      <c r="BA111" s="188"/>
      <c r="BB111" s="188"/>
      <c r="BC111" s="188"/>
      <c r="BD111" s="188"/>
      <c r="BE111" s="188"/>
      <c r="BF111" s="188"/>
      <c r="BG111" s="188"/>
      <c r="BH111" s="188"/>
      <c r="BI111" s="188"/>
      <c r="BJ111" s="188"/>
      <c r="BK111" s="188"/>
      <c r="BL111" s="188"/>
      <c r="BM111" s="188"/>
      <c r="BN111" s="188"/>
      <c r="BO111" s="188"/>
      <c r="BP111" s="188"/>
      <c r="BQ111" s="188"/>
      <c r="BR111" s="188"/>
      <c r="BS111" s="188"/>
      <c r="BT111" s="188"/>
      <c r="BU111" s="188"/>
      <c r="BV111" s="188"/>
      <c r="BW111" s="188"/>
      <c r="BX111" s="188"/>
      <c r="BY111" s="188"/>
      <c r="BZ111" s="188"/>
      <c r="CA111" s="188"/>
      <c r="CB111" s="188"/>
      <c r="CC111" s="188"/>
      <c r="CD111" s="188"/>
      <c r="CE111" s="188"/>
      <c r="CF111" s="188"/>
      <c r="CG111" s="188"/>
      <c r="CH111" s="188"/>
      <c r="CI111" s="188"/>
      <c r="CJ111" s="188"/>
      <c r="CK111" s="188"/>
      <c r="CL111" s="188"/>
      <c r="CM111" s="188"/>
      <c r="CN111" s="188"/>
      <c r="CO111" s="188"/>
      <c r="CP111" s="188"/>
      <c r="CQ111" s="188"/>
      <c r="CR111" s="188"/>
      <c r="CS111" s="188"/>
      <c r="CT111" s="188"/>
      <c r="CU111" s="188"/>
      <c r="CV111" s="188"/>
      <c r="CW111" s="188"/>
      <c r="CX111" s="188"/>
      <c r="CY111" s="188"/>
      <c r="CZ111" s="188"/>
      <c r="DA111" s="188"/>
      <c r="DB111" s="188"/>
      <c r="DC111" s="188"/>
      <c r="DD111" s="188"/>
      <c r="DE111" s="188"/>
      <c r="DF111" s="188"/>
      <c r="DG111" s="188"/>
      <c r="DH111" s="188"/>
      <c r="DI111" s="188"/>
      <c r="DJ111" s="188"/>
      <c r="DK111" s="188"/>
      <c r="DL111" s="188"/>
      <c r="DM111" s="188"/>
      <c r="DN111" s="188"/>
      <c r="DO111" s="188"/>
      <c r="DP111" s="188"/>
      <c r="DQ111" s="188"/>
      <c r="DR111" s="188"/>
      <c r="DS111" s="188"/>
      <c r="DT111" s="188"/>
      <c r="DU111" s="188"/>
      <c r="DV111" s="188"/>
      <c r="DW111" s="188"/>
      <c r="DX111" s="188"/>
      <c r="DY111" s="188"/>
      <c r="DZ111" s="188"/>
      <c r="EA111" s="188"/>
      <c r="EB111" s="188"/>
      <c r="EC111" s="188"/>
      <c r="ED111" s="188"/>
      <c r="EE111" s="188"/>
      <c r="EF111" s="188"/>
      <c r="EG111" s="188"/>
      <c r="EH111" s="188"/>
      <c r="EI111" s="188"/>
      <c r="EJ111" s="188"/>
      <c r="EK111" s="188"/>
      <c r="EL111" s="188"/>
      <c r="EM111" s="188"/>
      <c r="EN111" s="188"/>
      <c r="EO111" s="188"/>
      <c r="EP111" s="188"/>
      <c r="EQ111" s="188"/>
      <c r="ER111" s="188"/>
      <c r="ES111" s="188"/>
      <c r="ET111" s="188"/>
      <c r="EU111" s="188"/>
      <c r="EV111" s="188"/>
      <c r="EW111" s="188"/>
      <c r="EX111" s="188"/>
      <c r="EY111" s="188"/>
      <c r="EZ111" s="188"/>
      <c r="FA111" s="188"/>
      <c r="FB111" s="188"/>
      <c r="FC111" s="188"/>
      <c r="FD111" s="188"/>
      <c r="FE111" s="188"/>
      <c r="FF111" s="188"/>
      <c r="FG111" s="188"/>
      <c r="FH111" s="188"/>
      <c r="FI111" s="188"/>
      <c r="FJ111" s="188"/>
      <c r="FK111" s="188"/>
      <c r="FL111" s="188"/>
      <c r="FM111" s="188"/>
      <c r="FN111" s="188"/>
      <c r="FO111" s="188"/>
      <c r="FP111" s="188"/>
      <c r="FQ111" s="188"/>
      <c r="FR111" s="188"/>
      <c r="FS111" s="188"/>
      <c r="FT111" s="188"/>
      <c r="FU111" s="188"/>
      <c r="FV111" s="188"/>
      <c r="FW111" s="188"/>
      <c r="FX111" s="188"/>
      <c r="FY111" s="188"/>
      <c r="FZ111" s="188"/>
      <c r="GA111" s="188"/>
      <c r="GB111" s="188"/>
      <c r="GC111" s="188"/>
      <c r="GD111" s="188"/>
      <c r="GE111" s="188"/>
      <c r="GF111" s="188"/>
      <c r="GG111" s="188"/>
      <c r="GH111" s="188"/>
      <c r="GI111" s="188"/>
      <c r="GJ111" s="188"/>
      <c r="GK111" s="188"/>
      <c r="GL111" s="188"/>
      <c r="GM111" s="188"/>
      <c r="GN111" s="188"/>
      <c r="GO111" s="188"/>
      <c r="GP111" s="188"/>
      <c r="GQ111" s="188"/>
      <c r="GR111" s="188"/>
      <c r="GS111" s="188"/>
      <c r="GT111" s="188"/>
      <c r="GU111" s="188"/>
      <c r="GV111" s="188"/>
      <c r="GW111" s="188"/>
      <c r="GX111" s="188"/>
      <c r="GY111" s="188"/>
      <c r="GZ111" s="188"/>
      <c r="HA111" s="188"/>
      <c r="HB111" s="188"/>
      <c r="HC111" s="188"/>
      <c r="HD111" s="188"/>
      <c r="HE111" s="188"/>
      <c r="HF111" s="188"/>
      <c r="HG111" s="188"/>
      <c r="HH111" s="188"/>
      <c r="HI111" s="188"/>
      <c r="HJ111" s="188"/>
      <c r="HK111" s="188"/>
      <c r="HL111" s="188"/>
      <c r="HM111" s="188"/>
      <c r="HN111" s="188"/>
      <c r="HO111" s="188"/>
      <c r="HP111" s="188"/>
      <c r="HQ111" s="188"/>
      <c r="HR111" s="188"/>
      <c r="HS111" s="188"/>
      <c r="HT111" s="188"/>
      <c r="HU111" s="188"/>
      <c r="HV111" s="188"/>
      <c r="HW111" s="188"/>
      <c r="HX111" s="188"/>
      <c r="HY111" s="188"/>
      <c r="HZ111" s="188"/>
      <c r="IA111" s="188"/>
      <c r="IB111" s="188"/>
      <c r="IC111" s="188"/>
      <c r="ID111" s="188"/>
      <c r="IE111" s="188"/>
      <c r="IF111" s="188"/>
      <c r="IG111" s="188"/>
      <c r="IH111" s="188"/>
      <c r="II111" s="188"/>
      <c r="IJ111" s="188"/>
      <c r="IK111" s="188"/>
      <c r="IL111" s="188"/>
      <c r="IM111" s="188"/>
      <c r="IN111" s="188"/>
      <c r="IO111" s="188"/>
      <c r="IP111" s="188"/>
      <c r="IQ111" s="188"/>
      <c r="IR111" s="188"/>
      <c r="IS111" s="188"/>
      <c r="IT111" s="188"/>
      <c r="IU111" s="188"/>
      <c r="IV111" s="188"/>
    </row>
    <row r="112" spans="1:256" ht="25.5" x14ac:dyDescent="0.2">
      <c r="A112" s="156" t="s">
        <v>396</v>
      </c>
      <c r="B112" s="157" t="s">
        <v>402</v>
      </c>
      <c r="C112" s="157" t="s">
        <v>376</v>
      </c>
      <c r="D112" s="157" t="s">
        <v>479</v>
      </c>
      <c r="E112" s="174" t="s">
        <v>389</v>
      </c>
      <c r="F112" s="158">
        <v>50</v>
      </c>
      <c r="G112" s="158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  <c r="AA112" s="189"/>
      <c r="AB112" s="189"/>
      <c r="AC112" s="189"/>
      <c r="AD112" s="189"/>
      <c r="AE112" s="189"/>
      <c r="AF112" s="189"/>
      <c r="AG112" s="189"/>
      <c r="AH112" s="189"/>
      <c r="AI112" s="189"/>
      <c r="AJ112" s="189"/>
      <c r="AK112" s="189"/>
      <c r="AL112" s="189"/>
      <c r="AM112" s="189"/>
      <c r="AN112" s="189"/>
      <c r="AO112" s="189"/>
      <c r="AP112" s="189"/>
      <c r="AQ112" s="189"/>
      <c r="AR112" s="189"/>
      <c r="AS112" s="189"/>
      <c r="AT112" s="189"/>
      <c r="AU112" s="189"/>
      <c r="AV112" s="189"/>
      <c r="AW112" s="189"/>
      <c r="AX112" s="189"/>
      <c r="AY112" s="189"/>
      <c r="AZ112" s="189"/>
      <c r="BA112" s="189"/>
      <c r="BB112" s="189"/>
      <c r="BC112" s="189"/>
      <c r="BD112" s="189"/>
      <c r="BE112" s="189"/>
      <c r="BF112" s="189"/>
      <c r="BG112" s="189"/>
      <c r="BH112" s="189"/>
      <c r="BI112" s="189"/>
      <c r="BJ112" s="189"/>
      <c r="BK112" s="189"/>
      <c r="BL112" s="189"/>
      <c r="BM112" s="189"/>
      <c r="BN112" s="189"/>
      <c r="BO112" s="189"/>
      <c r="BP112" s="189"/>
      <c r="BQ112" s="189"/>
      <c r="BR112" s="189"/>
      <c r="BS112" s="189"/>
      <c r="BT112" s="189"/>
      <c r="BU112" s="189"/>
      <c r="BV112" s="189"/>
      <c r="BW112" s="189"/>
      <c r="BX112" s="189"/>
      <c r="BY112" s="189"/>
      <c r="BZ112" s="189"/>
      <c r="CA112" s="189"/>
      <c r="CB112" s="189"/>
      <c r="CC112" s="189"/>
      <c r="CD112" s="189"/>
      <c r="CE112" s="189"/>
      <c r="CF112" s="189"/>
      <c r="CG112" s="189"/>
      <c r="CH112" s="189"/>
      <c r="CI112" s="189"/>
      <c r="CJ112" s="189"/>
      <c r="CK112" s="189"/>
      <c r="CL112" s="189"/>
      <c r="CM112" s="189"/>
      <c r="CN112" s="189"/>
      <c r="CO112" s="189"/>
      <c r="CP112" s="189"/>
      <c r="CQ112" s="189"/>
      <c r="CR112" s="189"/>
      <c r="CS112" s="189"/>
      <c r="CT112" s="189"/>
      <c r="CU112" s="189"/>
      <c r="CV112" s="189"/>
      <c r="CW112" s="189"/>
      <c r="CX112" s="189"/>
      <c r="CY112" s="189"/>
      <c r="CZ112" s="189"/>
      <c r="DA112" s="189"/>
      <c r="DB112" s="189"/>
      <c r="DC112" s="189"/>
      <c r="DD112" s="189"/>
      <c r="DE112" s="189"/>
      <c r="DF112" s="189"/>
      <c r="DG112" s="189"/>
      <c r="DH112" s="189"/>
      <c r="DI112" s="189"/>
      <c r="DJ112" s="189"/>
      <c r="DK112" s="189"/>
      <c r="DL112" s="189"/>
      <c r="DM112" s="189"/>
      <c r="DN112" s="189"/>
      <c r="DO112" s="189"/>
      <c r="DP112" s="189"/>
      <c r="DQ112" s="189"/>
      <c r="DR112" s="189"/>
      <c r="DS112" s="189"/>
      <c r="DT112" s="189"/>
      <c r="DU112" s="189"/>
      <c r="DV112" s="189"/>
      <c r="DW112" s="189"/>
      <c r="DX112" s="189"/>
      <c r="DY112" s="189"/>
      <c r="DZ112" s="189"/>
      <c r="EA112" s="189"/>
      <c r="EB112" s="189"/>
      <c r="EC112" s="189"/>
      <c r="ED112" s="189"/>
      <c r="EE112" s="189"/>
      <c r="EF112" s="189"/>
      <c r="EG112" s="189"/>
      <c r="EH112" s="189"/>
      <c r="EI112" s="189"/>
      <c r="EJ112" s="189"/>
      <c r="EK112" s="189"/>
      <c r="EL112" s="189"/>
      <c r="EM112" s="189"/>
      <c r="EN112" s="189"/>
      <c r="EO112" s="189"/>
      <c r="EP112" s="189"/>
      <c r="EQ112" s="189"/>
      <c r="ER112" s="189"/>
      <c r="ES112" s="189"/>
      <c r="ET112" s="189"/>
      <c r="EU112" s="189"/>
      <c r="EV112" s="189"/>
      <c r="EW112" s="189"/>
      <c r="EX112" s="189"/>
      <c r="EY112" s="189"/>
      <c r="EZ112" s="189"/>
      <c r="FA112" s="189"/>
      <c r="FB112" s="189"/>
      <c r="FC112" s="189"/>
      <c r="FD112" s="189"/>
      <c r="FE112" s="189"/>
      <c r="FF112" s="189"/>
      <c r="FG112" s="189"/>
      <c r="FH112" s="189"/>
      <c r="FI112" s="189"/>
      <c r="FJ112" s="189"/>
      <c r="FK112" s="189"/>
      <c r="FL112" s="189"/>
      <c r="FM112" s="189"/>
      <c r="FN112" s="189"/>
      <c r="FO112" s="189"/>
      <c r="FP112" s="189"/>
      <c r="FQ112" s="189"/>
      <c r="FR112" s="189"/>
      <c r="FS112" s="189"/>
      <c r="FT112" s="189"/>
      <c r="FU112" s="189"/>
      <c r="FV112" s="189"/>
      <c r="FW112" s="189"/>
      <c r="FX112" s="189"/>
      <c r="FY112" s="189"/>
      <c r="FZ112" s="189"/>
      <c r="GA112" s="189"/>
      <c r="GB112" s="189"/>
      <c r="GC112" s="189"/>
      <c r="GD112" s="189"/>
      <c r="GE112" s="189"/>
      <c r="GF112" s="189"/>
      <c r="GG112" s="189"/>
      <c r="GH112" s="189"/>
      <c r="GI112" s="189"/>
      <c r="GJ112" s="189"/>
      <c r="GK112" s="189"/>
      <c r="GL112" s="189"/>
      <c r="GM112" s="189"/>
      <c r="GN112" s="189"/>
      <c r="GO112" s="189"/>
      <c r="GP112" s="189"/>
      <c r="GQ112" s="189"/>
      <c r="GR112" s="189"/>
      <c r="GS112" s="189"/>
      <c r="GT112" s="189"/>
      <c r="GU112" s="189"/>
      <c r="GV112" s="189"/>
      <c r="GW112" s="189"/>
      <c r="GX112" s="189"/>
      <c r="GY112" s="189"/>
      <c r="GZ112" s="189"/>
      <c r="HA112" s="189"/>
      <c r="HB112" s="189"/>
      <c r="HC112" s="189"/>
      <c r="HD112" s="189"/>
      <c r="HE112" s="189"/>
      <c r="HF112" s="189"/>
      <c r="HG112" s="189"/>
      <c r="HH112" s="189"/>
      <c r="HI112" s="189"/>
      <c r="HJ112" s="189"/>
      <c r="HK112" s="189"/>
      <c r="HL112" s="189"/>
      <c r="HM112" s="189"/>
      <c r="HN112" s="189"/>
      <c r="HO112" s="189"/>
      <c r="HP112" s="189"/>
      <c r="HQ112" s="189"/>
      <c r="HR112" s="189"/>
      <c r="HS112" s="189"/>
      <c r="HT112" s="189"/>
      <c r="HU112" s="189"/>
      <c r="HV112" s="189"/>
      <c r="HW112" s="189"/>
      <c r="HX112" s="189"/>
      <c r="HY112" s="189"/>
      <c r="HZ112" s="189"/>
      <c r="IA112" s="189"/>
      <c r="IB112" s="189"/>
      <c r="IC112" s="189"/>
      <c r="ID112" s="189"/>
      <c r="IE112" s="189"/>
      <c r="IF112" s="189"/>
      <c r="IG112" s="189"/>
      <c r="IH112" s="189"/>
      <c r="II112" s="189"/>
      <c r="IJ112" s="189"/>
      <c r="IK112" s="189"/>
      <c r="IL112" s="189"/>
      <c r="IM112" s="189"/>
      <c r="IN112" s="189"/>
      <c r="IO112" s="189"/>
      <c r="IP112" s="189"/>
      <c r="IQ112" s="189"/>
      <c r="IR112" s="189"/>
      <c r="IS112" s="189"/>
      <c r="IT112" s="189"/>
      <c r="IU112" s="189"/>
      <c r="IV112" s="189"/>
    </row>
    <row r="113" spans="1:256" ht="15" x14ac:dyDescent="0.25">
      <c r="A113" s="184" t="s">
        <v>480</v>
      </c>
      <c r="B113" s="190" t="s">
        <v>402</v>
      </c>
      <c r="C113" s="190" t="s">
        <v>378</v>
      </c>
      <c r="D113" s="190"/>
      <c r="E113" s="185"/>
      <c r="F113" s="186">
        <f>SUM(F116+F114+F119)</f>
        <v>26500</v>
      </c>
      <c r="G113" s="186" t="e">
        <f>SUM(G116+G114+G119+#REF!)</f>
        <v>#REF!</v>
      </c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G113" s="191"/>
      <c r="AH113" s="191"/>
      <c r="AI113" s="191"/>
      <c r="AJ113" s="191"/>
      <c r="AK113" s="191"/>
      <c r="AL113" s="191"/>
      <c r="AM113" s="191"/>
      <c r="AN113" s="191"/>
      <c r="AO113" s="191"/>
      <c r="AP113" s="191"/>
      <c r="AQ113" s="191"/>
      <c r="AR113" s="191"/>
      <c r="AS113" s="191"/>
      <c r="AT113" s="191"/>
      <c r="AU113" s="191"/>
      <c r="AV113" s="191"/>
      <c r="AW113" s="191"/>
      <c r="AX113" s="191"/>
      <c r="AY113" s="191"/>
      <c r="AZ113" s="191"/>
      <c r="BA113" s="191"/>
      <c r="BB113" s="191"/>
      <c r="BC113" s="191"/>
      <c r="BD113" s="191"/>
      <c r="BE113" s="191"/>
      <c r="BF113" s="191"/>
      <c r="BG113" s="191"/>
      <c r="BH113" s="191"/>
      <c r="BI113" s="191"/>
      <c r="BJ113" s="191"/>
      <c r="BK113" s="191"/>
      <c r="BL113" s="191"/>
      <c r="BM113" s="191"/>
      <c r="BN113" s="191"/>
      <c r="BO113" s="191"/>
      <c r="BP113" s="191"/>
      <c r="BQ113" s="191"/>
      <c r="BR113" s="191"/>
      <c r="BS113" s="191"/>
      <c r="BT113" s="191"/>
      <c r="BU113" s="191"/>
      <c r="BV113" s="191"/>
      <c r="BW113" s="191"/>
      <c r="BX113" s="191"/>
      <c r="BY113" s="191"/>
      <c r="BZ113" s="191"/>
      <c r="CA113" s="191"/>
      <c r="CB113" s="191"/>
      <c r="CC113" s="191"/>
      <c r="CD113" s="191"/>
      <c r="CE113" s="191"/>
      <c r="CF113" s="191"/>
      <c r="CG113" s="191"/>
      <c r="CH113" s="191"/>
      <c r="CI113" s="191"/>
      <c r="CJ113" s="191"/>
      <c r="CK113" s="191"/>
      <c r="CL113" s="191"/>
      <c r="CM113" s="191"/>
      <c r="CN113" s="191"/>
      <c r="CO113" s="191"/>
      <c r="CP113" s="191"/>
      <c r="CQ113" s="191"/>
      <c r="CR113" s="191"/>
      <c r="CS113" s="191"/>
      <c r="CT113" s="191"/>
      <c r="CU113" s="191"/>
      <c r="CV113" s="191"/>
      <c r="CW113" s="191"/>
      <c r="CX113" s="191"/>
      <c r="CY113" s="191"/>
      <c r="CZ113" s="191"/>
      <c r="DA113" s="191"/>
      <c r="DB113" s="191"/>
      <c r="DC113" s="191"/>
      <c r="DD113" s="191"/>
      <c r="DE113" s="191"/>
      <c r="DF113" s="191"/>
      <c r="DG113" s="191"/>
      <c r="DH113" s="191"/>
      <c r="DI113" s="191"/>
      <c r="DJ113" s="191"/>
      <c r="DK113" s="191"/>
      <c r="DL113" s="191"/>
      <c r="DM113" s="191"/>
      <c r="DN113" s="191"/>
      <c r="DO113" s="191"/>
      <c r="DP113" s="191"/>
      <c r="DQ113" s="191"/>
      <c r="DR113" s="191"/>
      <c r="DS113" s="191"/>
      <c r="DT113" s="191"/>
      <c r="DU113" s="191"/>
      <c r="DV113" s="191"/>
      <c r="DW113" s="191"/>
      <c r="DX113" s="191"/>
      <c r="DY113" s="191"/>
      <c r="DZ113" s="191"/>
      <c r="EA113" s="191"/>
      <c r="EB113" s="191"/>
      <c r="EC113" s="191"/>
      <c r="ED113" s="191"/>
      <c r="EE113" s="191"/>
      <c r="EF113" s="191"/>
      <c r="EG113" s="191"/>
      <c r="EH113" s="191"/>
      <c r="EI113" s="191"/>
      <c r="EJ113" s="191"/>
      <c r="EK113" s="191"/>
      <c r="EL113" s="191"/>
      <c r="EM113" s="191"/>
      <c r="EN113" s="191"/>
      <c r="EO113" s="191"/>
      <c r="EP113" s="191"/>
      <c r="EQ113" s="191"/>
      <c r="ER113" s="191"/>
      <c r="ES113" s="191"/>
      <c r="ET113" s="191"/>
      <c r="EU113" s="191"/>
      <c r="EV113" s="191"/>
      <c r="EW113" s="191"/>
      <c r="EX113" s="191"/>
      <c r="EY113" s="191"/>
      <c r="EZ113" s="191"/>
      <c r="FA113" s="191"/>
      <c r="FB113" s="191"/>
      <c r="FC113" s="191"/>
      <c r="FD113" s="191"/>
      <c r="FE113" s="191"/>
      <c r="FF113" s="191"/>
      <c r="FG113" s="191"/>
      <c r="FH113" s="191"/>
      <c r="FI113" s="191"/>
      <c r="FJ113" s="191"/>
      <c r="FK113" s="191"/>
      <c r="FL113" s="191"/>
      <c r="FM113" s="191"/>
      <c r="FN113" s="191"/>
      <c r="FO113" s="191"/>
      <c r="FP113" s="191"/>
      <c r="FQ113" s="191"/>
      <c r="FR113" s="191"/>
      <c r="FS113" s="191"/>
      <c r="FT113" s="191"/>
      <c r="FU113" s="191"/>
      <c r="FV113" s="191"/>
      <c r="FW113" s="191"/>
      <c r="FX113" s="191"/>
      <c r="FY113" s="191"/>
      <c r="FZ113" s="191"/>
      <c r="GA113" s="191"/>
      <c r="GB113" s="191"/>
      <c r="GC113" s="191"/>
      <c r="GD113" s="191"/>
      <c r="GE113" s="191"/>
      <c r="GF113" s="191"/>
      <c r="GG113" s="191"/>
      <c r="GH113" s="191"/>
      <c r="GI113" s="191"/>
      <c r="GJ113" s="191"/>
      <c r="GK113" s="191"/>
      <c r="GL113" s="191"/>
      <c r="GM113" s="191"/>
      <c r="GN113" s="191"/>
      <c r="GO113" s="191"/>
      <c r="GP113" s="191"/>
      <c r="GQ113" s="191"/>
      <c r="GR113" s="191"/>
      <c r="GS113" s="191"/>
      <c r="GT113" s="191"/>
      <c r="GU113" s="191"/>
      <c r="GV113" s="191"/>
      <c r="GW113" s="191"/>
      <c r="GX113" s="191"/>
      <c r="GY113" s="191"/>
      <c r="GZ113" s="191"/>
      <c r="HA113" s="191"/>
      <c r="HB113" s="191"/>
      <c r="HC113" s="191"/>
      <c r="HD113" s="191"/>
      <c r="HE113" s="191"/>
      <c r="HF113" s="191"/>
      <c r="HG113" s="191"/>
      <c r="HH113" s="191"/>
      <c r="HI113" s="191"/>
      <c r="HJ113" s="191"/>
      <c r="HK113" s="191"/>
      <c r="HL113" s="191"/>
      <c r="HM113" s="191"/>
      <c r="HN113" s="191"/>
      <c r="HO113" s="191"/>
      <c r="HP113" s="191"/>
      <c r="HQ113" s="191"/>
      <c r="HR113" s="191"/>
      <c r="HS113" s="191"/>
      <c r="HT113" s="191"/>
      <c r="HU113" s="191"/>
      <c r="HV113" s="191"/>
      <c r="HW113" s="191"/>
      <c r="HX113" s="191"/>
      <c r="HY113" s="191"/>
      <c r="HZ113" s="191"/>
      <c r="IA113" s="191"/>
      <c r="IB113" s="191"/>
      <c r="IC113" s="191"/>
      <c r="ID113" s="191"/>
      <c r="IE113" s="191"/>
      <c r="IF113" s="191"/>
      <c r="IG113" s="191"/>
      <c r="IH113" s="191"/>
      <c r="II113" s="191"/>
      <c r="IJ113" s="191"/>
      <c r="IK113" s="191"/>
      <c r="IL113" s="191"/>
      <c r="IM113" s="191"/>
      <c r="IN113" s="191"/>
      <c r="IO113" s="191"/>
      <c r="IP113" s="191"/>
      <c r="IQ113" s="191"/>
      <c r="IR113" s="191"/>
      <c r="IS113" s="191"/>
      <c r="IT113" s="191"/>
      <c r="IU113" s="191"/>
      <c r="IV113" s="191"/>
    </row>
    <row r="114" spans="1:256" ht="25.5" x14ac:dyDescent="0.2">
      <c r="A114" s="160" t="s">
        <v>189</v>
      </c>
      <c r="B114" s="161" t="s">
        <v>402</v>
      </c>
      <c r="C114" s="161" t="s">
        <v>378</v>
      </c>
      <c r="D114" s="161" t="s">
        <v>481</v>
      </c>
      <c r="E114" s="169"/>
      <c r="F114" s="162">
        <f>SUM(F115)</f>
        <v>16500</v>
      </c>
      <c r="G114" s="162">
        <f>SUM(G115)</f>
        <v>33300</v>
      </c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  <c r="AA114" s="188"/>
      <c r="AB114" s="188"/>
      <c r="AC114" s="188"/>
      <c r="AD114" s="188"/>
      <c r="AE114" s="188"/>
      <c r="AF114" s="188"/>
      <c r="AG114" s="188"/>
      <c r="AH114" s="188"/>
      <c r="AI114" s="188"/>
      <c r="AJ114" s="188"/>
      <c r="AK114" s="188"/>
      <c r="AL114" s="188"/>
      <c r="AM114" s="188"/>
      <c r="AN114" s="188"/>
      <c r="AO114" s="188"/>
      <c r="AP114" s="188"/>
      <c r="AQ114" s="188"/>
      <c r="AR114" s="188"/>
      <c r="AS114" s="188"/>
      <c r="AT114" s="188"/>
      <c r="AU114" s="188"/>
      <c r="AV114" s="188"/>
      <c r="AW114" s="188"/>
      <c r="AX114" s="188"/>
      <c r="AY114" s="188"/>
      <c r="AZ114" s="188"/>
      <c r="BA114" s="188"/>
      <c r="BB114" s="188"/>
      <c r="BC114" s="188"/>
      <c r="BD114" s="188"/>
      <c r="BE114" s="188"/>
      <c r="BF114" s="188"/>
      <c r="BG114" s="188"/>
      <c r="BH114" s="188"/>
      <c r="BI114" s="188"/>
      <c r="BJ114" s="188"/>
      <c r="BK114" s="188"/>
      <c r="BL114" s="188"/>
      <c r="BM114" s="188"/>
      <c r="BN114" s="188"/>
      <c r="BO114" s="188"/>
      <c r="BP114" s="188"/>
      <c r="BQ114" s="188"/>
      <c r="BR114" s="188"/>
      <c r="BS114" s="188"/>
      <c r="BT114" s="188"/>
      <c r="BU114" s="188"/>
      <c r="BV114" s="188"/>
      <c r="BW114" s="188"/>
      <c r="BX114" s="188"/>
      <c r="BY114" s="188"/>
      <c r="BZ114" s="188"/>
      <c r="CA114" s="188"/>
      <c r="CB114" s="188"/>
      <c r="CC114" s="188"/>
      <c r="CD114" s="188"/>
      <c r="CE114" s="188"/>
      <c r="CF114" s="188"/>
      <c r="CG114" s="188"/>
      <c r="CH114" s="188"/>
      <c r="CI114" s="188"/>
      <c r="CJ114" s="188"/>
      <c r="CK114" s="188"/>
      <c r="CL114" s="188"/>
      <c r="CM114" s="188"/>
      <c r="CN114" s="188"/>
      <c r="CO114" s="188"/>
      <c r="CP114" s="188"/>
      <c r="CQ114" s="188"/>
      <c r="CR114" s="188"/>
      <c r="CS114" s="188"/>
      <c r="CT114" s="188"/>
      <c r="CU114" s="188"/>
      <c r="CV114" s="188"/>
      <c r="CW114" s="188"/>
      <c r="CX114" s="188"/>
      <c r="CY114" s="188"/>
      <c r="CZ114" s="188"/>
      <c r="DA114" s="188"/>
      <c r="DB114" s="188"/>
      <c r="DC114" s="188"/>
      <c r="DD114" s="188"/>
      <c r="DE114" s="188"/>
      <c r="DF114" s="188"/>
      <c r="DG114" s="188"/>
      <c r="DH114" s="188"/>
      <c r="DI114" s="188"/>
      <c r="DJ114" s="188"/>
      <c r="DK114" s="188"/>
      <c r="DL114" s="188"/>
      <c r="DM114" s="188"/>
      <c r="DN114" s="188"/>
      <c r="DO114" s="188"/>
      <c r="DP114" s="188"/>
      <c r="DQ114" s="188"/>
      <c r="DR114" s="188"/>
      <c r="DS114" s="188"/>
      <c r="DT114" s="188"/>
      <c r="DU114" s="188"/>
      <c r="DV114" s="188"/>
      <c r="DW114" s="188"/>
      <c r="DX114" s="188"/>
      <c r="DY114" s="188"/>
      <c r="DZ114" s="188"/>
      <c r="EA114" s="188"/>
      <c r="EB114" s="188"/>
      <c r="EC114" s="188"/>
      <c r="ED114" s="188"/>
      <c r="EE114" s="188"/>
      <c r="EF114" s="188"/>
      <c r="EG114" s="188"/>
      <c r="EH114" s="188"/>
      <c r="EI114" s="188"/>
      <c r="EJ114" s="188"/>
      <c r="EK114" s="188"/>
      <c r="EL114" s="188"/>
      <c r="EM114" s="188"/>
      <c r="EN114" s="188"/>
      <c r="EO114" s="188"/>
      <c r="EP114" s="188"/>
      <c r="EQ114" s="188"/>
      <c r="ER114" s="188"/>
      <c r="ES114" s="188"/>
      <c r="ET114" s="188"/>
      <c r="EU114" s="188"/>
      <c r="EV114" s="188"/>
      <c r="EW114" s="188"/>
      <c r="EX114" s="188"/>
      <c r="EY114" s="188"/>
      <c r="EZ114" s="188"/>
      <c r="FA114" s="188"/>
      <c r="FB114" s="188"/>
      <c r="FC114" s="188"/>
      <c r="FD114" s="188"/>
      <c r="FE114" s="188"/>
      <c r="FF114" s="188"/>
      <c r="FG114" s="188"/>
      <c r="FH114" s="188"/>
      <c r="FI114" s="188"/>
      <c r="FJ114" s="188"/>
      <c r="FK114" s="188"/>
      <c r="FL114" s="188"/>
      <c r="FM114" s="188"/>
      <c r="FN114" s="188"/>
      <c r="FO114" s="188"/>
      <c r="FP114" s="188"/>
      <c r="FQ114" s="188"/>
      <c r="FR114" s="188"/>
      <c r="FS114" s="188"/>
      <c r="FT114" s="188"/>
      <c r="FU114" s="188"/>
      <c r="FV114" s="188"/>
      <c r="FW114" s="188"/>
      <c r="FX114" s="188"/>
      <c r="FY114" s="188"/>
      <c r="FZ114" s="188"/>
      <c r="GA114" s="188"/>
      <c r="GB114" s="188"/>
      <c r="GC114" s="188"/>
      <c r="GD114" s="188"/>
      <c r="GE114" s="188"/>
      <c r="GF114" s="188"/>
      <c r="GG114" s="188"/>
      <c r="GH114" s="188"/>
      <c r="GI114" s="188"/>
      <c r="GJ114" s="188"/>
      <c r="GK114" s="188"/>
      <c r="GL114" s="188"/>
      <c r="GM114" s="188"/>
      <c r="GN114" s="188"/>
      <c r="GO114" s="188"/>
      <c r="GP114" s="188"/>
      <c r="GQ114" s="188"/>
      <c r="GR114" s="188"/>
      <c r="GS114" s="188"/>
      <c r="GT114" s="188"/>
      <c r="GU114" s="188"/>
      <c r="GV114" s="188"/>
      <c r="GW114" s="188"/>
      <c r="GX114" s="188"/>
      <c r="GY114" s="188"/>
      <c r="GZ114" s="188"/>
      <c r="HA114" s="188"/>
      <c r="HB114" s="188"/>
      <c r="HC114" s="188"/>
      <c r="HD114" s="188"/>
      <c r="HE114" s="188"/>
      <c r="HF114" s="188"/>
      <c r="HG114" s="188"/>
      <c r="HH114" s="188"/>
      <c r="HI114" s="188"/>
      <c r="HJ114" s="188"/>
      <c r="HK114" s="188"/>
      <c r="HL114" s="188"/>
      <c r="HM114" s="188"/>
      <c r="HN114" s="188"/>
      <c r="HO114" s="188"/>
      <c r="HP114" s="188"/>
      <c r="HQ114" s="188"/>
      <c r="HR114" s="188"/>
      <c r="HS114" s="188"/>
      <c r="HT114" s="188"/>
      <c r="HU114" s="188"/>
      <c r="HV114" s="188"/>
      <c r="HW114" s="188"/>
      <c r="HX114" s="188"/>
      <c r="HY114" s="188"/>
      <c r="HZ114" s="188"/>
      <c r="IA114" s="188"/>
      <c r="IB114" s="188"/>
      <c r="IC114" s="188"/>
      <c r="ID114" s="188"/>
      <c r="IE114" s="188"/>
      <c r="IF114" s="188"/>
      <c r="IG114" s="188"/>
      <c r="IH114" s="188"/>
      <c r="II114" s="188"/>
      <c r="IJ114" s="188"/>
      <c r="IK114" s="188"/>
      <c r="IL114" s="188"/>
      <c r="IM114" s="188"/>
      <c r="IN114" s="188"/>
      <c r="IO114" s="188"/>
      <c r="IP114" s="188"/>
      <c r="IQ114" s="188"/>
      <c r="IR114" s="188"/>
      <c r="IS114" s="188"/>
      <c r="IT114" s="188"/>
      <c r="IU114" s="188"/>
      <c r="IV114" s="188"/>
    </row>
    <row r="115" spans="1:256" ht="15" x14ac:dyDescent="0.25">
      <c r="A115" s="156" t="s">
        <v>399</v>
      </c>
      <c r="B115" s="157" t="s">
        <v>402</v>
      </c>
      <c r="C115" s="157" t="s">
        <v>378</v>
      </c>
      <c r="D115" s="157" t="s">
        <v>481</v>
      </c>
      <c r="E115" s="174" t="s">
        <v>400</v>
      </c>
      <c r="F115" s="158">
        <v>16500</v>
      </c>
      <c r="G115" s="158">
        <v>33300</v>
      </c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  <c r="Y115" s="191"/>
      <c r="Z115" s="191"/>
      <c r="AA115" s="191"/>
      <c r="AB115" s="191"/>
      <c r="AC115" s="191"/>
      <c r="AD115" s="191"/>
      <c r="AE115" s="191"/>
      <c r="AF115" s="191"/>
      <c r="AG115" s="191"/>
      <c r="AH115" s="191"/>
      <c r="AI115" s="191"/>
      <c r="AJ115" s="191"/>
      <c r="AK115" s="191"/>
      <c r="AL115" s="191"/>
      <c r="AM115" s="191"/>
      <c r="AN115" s="191"/>
      <c r="AO115" s="191"/>
      <c r="AP115" s="191"/>
      <c r="AQ115" s="191"/>
      <c r="AR115" s="191"/>
      <c r="AS115" s="191"/>
      <c r="AT115" s="191"/>
      <c r="AU115" s="191"/>
      <c r="AV115" s="191"/>
      <c r="AW115" s="191"/>
      <c r="AX115" s="191"/>
      <c r="AY115" s="191"/>
      <c r="AZ115" s="191"/>
      <c r="BA115" s="191"/>
      <c r="BB115" s="191"/>
      <c r="BC115" s="191"/>
      <c r="BD115" s="191"/>
      <c r="BE115" s="191"/>
      <c r="BF115" s="191"/>
      <c r="BG115" s="191"/>
      <c r="BH115" s="191"/>
      <c r="BI115" s="191"/>
      <c r="BJ115" s="191"/>
      <c r="BK115" s="191"/>
      <c r="BL115" s="191"/>
      <c r="BM115" s="191"/>
      <c r="BN115" s="191"/>
      <c r="BO115" s="191"/>
      <c r="BP115" s="191"/>
      <c r="BQ115" s="191"/>
      <c r="BR115" s="191"/>
      <c r="BS115" s="191"/>
      <c r="BT115" s="191"/>
      <c r="BU115" s="191"/>
      <c r="BV115" s="191"/>
      <c r="BW115" s="191"/>
      <c r="BX115" s="191"/>
      <c r="BY115" s="191"/>
      <c r="BZ115" s="191"/>
      <c r="CA115" s="191"/>
      <c r="CB115" s="191"/>
      <c r="CC115" s="191"/>
      <c r="CD115" s="191"/>
      <c r="CE115" s="191"/>
      <c r="CF115" s="191"/>
      <c r="CG115" s="191"/>
      <c r="CH115" s="191"/>
      <c r="CI115" s="191"/>
      <c r="CJ115" s="191"/>
      <c r="CK115" s="191"/>
      <c r="CL115" s="191"/>
      <c r="CM115" s="191"/>
      <c r="CN115" s="191"/>
      <c r="CO115" s="191"/>
      <c r="CP115" s="191"/>
      <c r="CQ115" s="191"/>
      <c r="CR115" s="191"/>
      <c r="CS115" s="191"/>
      <c r="CT115" s="191"/>
      <c r="CU115" s="191"/>
      <c r="CV115" s="191"/>
      <c r="CW115" s="191"/>
      <c r="CX115" s="191"/>
      <c r="CY115" s="191"/>
      <c r="CZ115" s="191"/>
      <c r="DA115" s="191"/>
      <c r="DB115" s="191"/>
      <c r="DC115" s="191"/>
      <c r="DD115" s="191"/>
      <c r="DE115" s="191"/>
      <c r="DF115" s="191"/>
      <c r="DG115" s="191"/>
      <c r="DH115" s="191"/>
      <c r="DI115" s="191"/>
      <c r="DJ115" s="191"/>
      <c r="DK115" s="191"/>
      <c r="DL115" s="191"/>
      <c r="DM115" s="191"/>
      <c r="DN115" s="191"/>
      <c r="DO115" s="191"/>
      <c r="DP115" s="191"/>
      <c r="DQ115" s="191"/>
      <c r="DR115" s="191"/>
      <c r="DS115" s="191"/>
      <c r="DT115" s="191"/>
      <c r="DU115" s="191"/>
      <c r="DV115" s="191"/>
      <c r="DW115" s="191"/>
      <c r="DX115" s="191"/>
      <c r="DY115" s="191"/>
      <c r="DZ115" s="191"/>
      <c r="EA115" s="191"/>
      <c r="EB115" s="191"/>
      <c r="EC115" s="191"/>
      <c r="ED115" s="191"/>
      <c r="EE115" s="191"/>
      <c r="EF115" s="191"/>
      <c r="EG115" s="191"/>
      <c r="EH115" s="191"/>
      <c r="EI115" s="191"/>
      <c r="EJ115" s="191"/>
      <c r="EK115" s="191"/>
      <c r="EL115" s="191"/>
      <c r="EM115" s="191"/>
      <c r="EN115" s="191"/>
      <c r="EO115" s="191"/>
      <c r="EP115" s="191"/>
      <c r="EQ115" s="191"/>
      <c r="ER115" s="191"/>
      <c r="ES115" s="191"/>
      <c r="ET115" s="191"/>
      <c r="EU115" s="191"/>
      <c r="EV115" s="191"/>
      <c r="EW115" s="191"/>
      <c r="EX115" s="191"/>
      <c r="EY115" s="191"/>
      <c r="EZ115" s="191"/>
      <c r="FA115" s="191"/>
      <c r="FB115" s="191"/>
      <c r="FC115" s="191"/>
      <c r="FD115" s="191"/>
      <c r="FE115" s="191"/>
      <c r="FF115" s="191"/>
      <c r="FG115" s="191"/>
      <c r="FH115" s="191"/>
      <c r="FI115" s="191"/>
      <c r="FJ115" s="191"/>
      <c r="FK115" s="191"/>
      <c r="FL115" s="191"/>
      <c r="FM115" s="191"/>
      <c r="FN115" s="191"/>
      <c r="FO115" s="191"/>
      <c r="FP115" s="191"/>
      <c r="FQ115" s="191"/>
      <c r="FR115" s="191"/>
      <c r="FS115" s="191"/>
      <c r="FT115" s="191"/>
      <c r="FU115" s="191"/>
      <c r="FV115" s="191"/>
      <c r="FW115" s="191"/>
      <c r="FX115" s="191"/>
      <c r="FY115" s="191"/>
      <c r="FZ115" s="191"/>
      <c r="GA115" s="191"/>
      <c r="GB115" s="191"/>
      <c r="GC115" s="191"/>
      <c r="GD115" s="191"/>
      <c r="GE115" s="191"/>
      <c r="GF115" s="191"/>
      <c r="GG115" s="191"/>
      <c r="GH115" s="191"/>
      <c r="GI115" s="191"/>
      <c r="GJ115" s="191"/>
      <c r="GK115" s="191"/>
      <c r="GL115" s="191"/>
      <c r="GM115" s="191"/>
      <c r="GN115" s="191"/>
      <c r="GO115" s="191"/>
      <c r="GP115" s="191"/>
      <c r="GQ115" s="191"/>
      <c r="GR115" s="191"/>
      <c r="GS115" s="191"/>
      <c r="GT115" s="191"/>
      <c r="GU115" s="191"/>
      <c r="GV115" s="191"/>
      <c r="GW115" s="191"/>
      <c r="GX115" s="191"/>
      <c r="GY115" s="191"/>
      <c r="GZ115" s="191"/>
      <c r="HA115" s="191"/>
      <c r="HB115" s="191"/>
      <c r="HC115" s="191"/>
      <c r="HD115" s="191"/>
      <c r="HE115" s="191"/>
      <c r="HF115" s="191"/>
      <c r="HG115" s="191"/>
      <c r="HH115" s="191"/>
      <c r="HI115" s="191"/>
      <c r="HJ115" s="191"/>
      <c r="HK115" s="191"/>
      <c r="HL115" s="191"/>
      <c r="HM115" s="191"/>
      <c r="HN115" s="191"/>
      <c r="HO115" s="191"/>
      <c r="HP115" s="191"/>
      <c r="HQ115" s="191"/>
      <c r="HR115" s="191"/>
      <c r="HS115" s="191"/>
      <c r="HT115" s="191"/>
      <c r="HU115" s="191"/>
      <c r="HV115" s="191"/>
      <c r="HW115" s="191"/>
      <c r="HX115" s="191"/>
      <c r="HY115" s="191"/>
      <c r="HZ115" s="191"/>
      <c r="IA115" s="191"/>
      <c r="IB115" s="191"/>
      <c r="IC115" s="191"/>
      <c r="ID115" s="191"/>
      <c r="IE115" s="191"/>
      <c r="IF115" s="191"/>
      <c r="IG115" s="191"/>
      <c r="IH115" s="191"/>
      <c r="II115" s="191"/>
      <c r="IJ115" s="191"/>
      <c r="IK115" s="191"/>
      <c r="IL115" s="191"/>
      <c r="IM115" s="191"/>
      <c r="IN115" s="191"/>
      <c r="IO115" s="191"/>
      <c r="IP115" s="191"/>
      <c r="IQ115" s="191"/>
      <c r="IR115" s="191"/>
      <c r="IS115" s="191"/>
      <c r="IT115" s="191"/>
      <c r="IU115" s="191"/>
      <c r="IV115" s="191"/>
    </row>
    <row r="116" spans="1:256" ht="14.25" x14ac:dyDescent="0.2">
      <c r="A116" s="160" t="s">
        <v>428</v>
      </c>
      <c r="B116" s="161" t="s">
        <v>402</v>
      </c>
      <c r="C116" s="161" t="s">
        <v>378</v>
      </c>
      <c r="D116" s="161" t="s">
        <v>429</v>
      </c>
      <c r="E116" s="161"/>
      <c r="F116" s="162">
        <f>SUM(F117)</f>
        <v>5000</v>
      </c>
      <c r="G116" s="162">
        <f>SUM(G117)</f>
        <v>9000</v>
      </c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  <c r="AR116" s="192"/>
      <c r="AS116" s="192"/>
      <c r="AT116" s="192"/>
      <c r="AU116" s="192"/>
      <c r="AV116" s="192"/>
      <c r="AW116" s="192"/>
      <c r="AX116" s="192"/>
      <c r="AY116" s="192"/>
      <c r="AZ116" s="192"/>
      <c r="BA116" s="192"/>
      <c r="BB116" s="192"/>
      <c r="BC116" s="192"/>
      <c r="BD116" s="192"/>
      <c r="BE116" s="192"/>
      <c r="BF116" s="192"/>
      <c r="BG116" s="192"/>
      <c r="BH116" s="192"/>
      <c r="BI116" s="192"/>
      <c r="BJ116" s="192"/>
      <c r="BK116" s="192"/>
      <c r="BL116" s="192"/>
      <c r="BM116" s="192"/>
      <c r="BN116" s="192"/>
      <c r="BO116" s="192"/>
      <c r="BP116" s="192"/>
      <c r="BQ116" s="192"/>
      <c r="BR116" s="192"/>
      <c r="BS116" s="192"/>
      <c r="BT116" s="192"/>
      <c r="BU116" s="192"/>
      <c r="BV116" s="192"/>
      <c r="BW116" s="192"/>
      <c r="BX116" s="192"/>
      <c r="BY116" s="192"/>
      <c r="BZ116" s="192"/>
      <c r="CA116" s="192"/>
      <c r="CB116" s="192"/>
      <c r="CC116" s="192"/>
      <c r="CD116" s="192"/>
      <c r="CE116" s="192"/>
      <c r="CF116" s="192"/>
      <c r="CG116" s="192"/>
      <c r="CH116" s="192"/>
      <c r="CI116" s="192"/>
      <c r="CJ116" s="192"/>
      <c r="CK116" s="192"/>
      <c r="CL116" s="192"/>
      <c r="CM116" s="192"/>
      <c r="CN116" s="192"/>
      <c r="CO116" s="192"/>
      <c r="CP116" s="192"/>
      <c r="CQ116" s="192"/>
      <c r="CR116" s="192"/>
      <c r="CS116" s="192"/>
      <c r="CT116" s="192"/>
      <c r="CU116" s="192"/>
      <c r="CV116" s="192"/>
      <c r="CW116" s="192"/>
      <c r="CX116" s="192"/>
      <c r="CY116" s="192"/>
      <c r="CZ116" s="192"/>
      <c r="DA116" s="192"/>
      <c r="DB116" s="192"/>
      <c r="DC116" s="192"/>
      <c r="DD116" s="192"/>
      <c r="DE116" s="192"/>
      <c r="DF116" s="192"/>
      <c r="DG116" s="192"/>
      <c r="DH116" s="192"/>
      <c r="DI116" s="192"/>
      <c r="DJ116" s="192"/>
      <c r="DK116" s="192"/>
      <c r="DL116" s="192"/>
      <c r="DM116" s="192"/>
      <c r="DN116" s="192"/>
      <c r="DO116" s="192"/>
      <c r="DP116" s="192"/>
      <c r="DQ116" s="192"/>
      <c r="DR116" s="192"/>
      <c r="DS116" s="192"/>
      <c r="DT116" s="192"/>
      <c r="DU116" s="192"/>
      <c r="DV116" s="192"/>
      <c r="DW116" s="192"/>
      <c r="DX116" s="192"/>
      <c r="DY116" s="192"/>
      <c r="DZ116" s="192"/>
      <c r="EA116" s="192"/>
      <c r="EB116" s="192"/>
      <c r="EC116" s="192"/>
      <c r="ED116" s="192"/>
      <c r="EE116" s="192"/>
      <c r="EF116" s="192"/>
      <c r="EG116" s="192"/>
      <c r="EH116" s="192"/>
      <c r="EI116" s="192"/>
      <c r="EJ116" s="192"/>
      <c r="EK116" s="192"/>
      <c r="EL116" s="192"/>
      <c r="EM116" s="192"/>
      <c r="EN116" s="192"/>
      <c r="EO116" s="192"/>
      <c r="EP116" s="192"/>
      <c r="EQ116" s="192"/>
      <c r="ER116" s="192"/>
      <c r="ES116" s="192"/>
      <c r="ET116" s="192"/>
      <c r="EU116" s="192"/>
      <c r="EV116" s="192"/>
      <c r="EW116" s="192"/>
      <c r="EX116" s="192"/>
      <c r="EY116" s="192"/>
      <c r="EZ116" s="192"/>
      <c r="FA116" s="192"/>
      <c r="FB116" s="192"/>
      <c r="FC116" s="192"/>
      <c r="FD116" s="192"/>
      <c r="FE116" s="192"/>
      <c r="FF116" s="192"/>
      <c r="FG116" s="192"/>
      <c r="FH116" s="192"/>
      <c r="FI116" s="192"/>
      <c r="FJ116" s="192"/>
      <c r="FK116" s="192"/>
      <c r="FL116" s="192"/>
      <c r="FM116" s="192"/>
      <c r="FN116" s="192"/>
      <c r="FO116" s="192"/>
      <c r="FP116" s="192"/>
      <c r="FQ116" s="192"/>
      <c r="FR116" s="192"/>
      <c r="FS116" s="192"/>
      <c r="FT116" s="192"/>
      <c r="FU116" s="192"/>
      <c r="FV116" s="192"/>
      <c r="FW116" s="192"/>
      <c r="FX116" s="192"/>
      <c r="FY116" s="192"/>
      <c r="FZ116" s="192"/>
      <c r="GA116" s="192"/>
      <c r="GB116" s="192"/>
      <c r="GC116" s="192"/>
      <c r="GD116" s="192"/>
      <c r="GE116" s="192"/>
      <c r="GF116" s="192"/>
      <c r="GG116" s="192"/>
      <c r="GH116" s="192"/>
      <c r="GI116" s="192"/>
      <c r="GJ116" s="192"/>
      <c r="GK116" s="192"/>
      <c r="GL116" s="192"/>
      <c r="GM116" s="192"/>
      <c r="GN116" s="192"/>
      <c r="GO116" s="192"/>
      <c r="GP116" s="192"/>
      <c r="GQ116" s="192"/>
      <c r="GR116" s="192"/>
      <c r="GS116" s="192"/>
      <c r="GT116" s="192"/>
      <c r="GU116" s="192"/>
      <c r="GV116" s="192"/>
      <c r="GW116" s="192"/>
      <c r="GX116" s="192"/>
      <c r="GY116" s="192"/>
      <c r="GZ116" s="192"/>
      <c r="HA116" s="192"/>
      <c r="HB116" s="192"/>
      <c r="HC116" s="192"/>
      <c r="HD116" s="192"/>
      <c r="HE116" s="192"/>
      <c r="HF116" s="192"/>
      <c r="HG116" s="192"/>
      <c r="HH116" s="192"/>
      <c r="HI116" s="192"/>
      <c r="HJ116" s="192"/>
      <c r="HK116" s="192"/>
      <c r="HL116" s="192"/>
      <c r="HM116" s="192"/>
      <c r="HN116" s="192"/>
      <c r="HO116" s="192"/>
      <c r="HP116" s="192"/>
      <c r="HQ116" s="192"/>
      <c r="HR116" s="192"/>
      <c r="HS116" s="192"/>
      <c r="HT116" s="192"/>
      <c r="HU116" s="192"/>
      <c r="HV116" s="192"/>
      <c r="HW116" s="192"/>
      <c r="HX116" s="192"/>
      <c r="HY116" s="192"/>
      <c r="HZ116" s="192"/>
      <c r="IA116" s="192"/>
      <c r="IB116" s="192"/>
      <c r="IC116" s="192"/>
      <c r="ID116" s="192"/>
      <c r="IE116" s="192"/>
      <c r="IF116" s="192"/>
      <c r="IG116" s="192"/>
      <c r="IH116" s="192"/>
      <c r="II116" s="192"/>
      <c r="IJ116" s="192"/>
      <c r="IK116" s="192"/>
      <c r="IL116" s="192"/>
      <c r="IM116" s="192"/>
      <c r="IN116" s="192"/>
      <c r="IO116" s="192"/>
      <c r="IP116" s="192"/>
      <c r="IQ116" s="192"/>
      <c r="IR116" s="192"/>
      <c r="IS116" s="192"/>
      <c r="IT116" s="192"/>
      <c r="IU116" s="192"/>
      <c r="IV116" s="192"/>
    </row>
    <row r="117" spans="1:256" ht="15" x14ac:dyDescent="0.25">
      <c r="A117" s="156" t="s">
        <v>399</v>
      </c>
      <c r="B117" s="157" t="s">
        <v>402</v>
      </c>
      <c r="C117" s="157" t="s">
        <v>378</v>
      </c>
      <c r="D117" s="157" t="s">
        <v>429</v>
      </c>
      <c r="E117" s="157" t="s">
        <v>400</v>
      </c>
      <c r="F117" s="158">
        <v>5000</v>
      </c>
      <c r="G117" s="158">
        <v>9000</v>
      </c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  <c r="AF117" s="191"/>
      <c r="AG117" s="191"/>
      <c r="AH117" s="191"/>
      <c r="AI117" s="191"/>
      <c r="AJ117" s="191"/>
      <c r="AK117" s="191"/>
      <c r="AL117" s="191"/>
      <c r="AM117" s="191"/>
      <c r="AN117" s="191"/>
      <c r="AO117" s="191"/>
      <c r="AP117" s="191"/>
      <c r="AQ117" s="191"/>
      <c r="AR117" s="191"/>
      <c r="AS117" s="191"/>
      <c r="AT117" s="191"/>
      <c r="AU117" s="191"/>
      <c r="AV117" s="191"/>
      <c r="AW117" s="191"/>
      <c r="AX117" s="191"/>
      <c r="AY117" s="191"/>
      <c r="AZ117" s="191"/>
      <c r="BA117" s="191"/>
      <c r="BB117" s="191"/>
      <c r="BC117" s="191"/>
      <c r="BD117" s="191"/>
      <c r="BE117" s="191"/>
      <c r="BF117" s="191"/>
      <c r="BG117" s="191"/>
      <c r="BH117" s="191"/>
      <c r="BI117" s="191"/>
      <c r="BJ117" s="191"/>
      <c r="BK117" s="191"/>
      <c r="BL117" s="191"/>
      <c r="BM117" s="191"/>
      <c r="BN117" s="191"/>
      <c r="BO117" s="191"/>
      <c r="BP117" s="191"/>
      <c r="BQ117" s="191"/>
      <c r="BR117" s="191"/>
      <c r="BS117" s="191"/>
      <c r="BT117" s="191"/>
      <c r="BU117" s="191"/>
      <c r="BV117" s="191"/>
      <c r="BW117" s="191"/>
      <c r="BX117" s="191"/>
      <c r="BY117" s="191"/>
      <c r="BZ117" s="191"/>
      <c r="CA117" s="191"/>
      <c r="CB117" s="191"/>
      <c r="CC117" s="191"/>
      <c r="CD117" s="191"/>
      <c r="CE117" s="191"/>
      <c r="CF117" s="191"/>
      <c r="CG117" s="191"/>
      <c r="CH117" s="191"/>
      <c r="CI117" s="191"/>
      <c r="CJ117" s="191"/>
      <c r="CK117" s="191"/>
      <c r="CL117" s="191"/>
      <c r="CM117" s="191"/>
      <c r="CN117" s="191"/>
      <c r="CO117" s="191"/>
      <c r="CP117" s="191"/>
      <c r="CQ117" s="191"/>
      <c r="CR117" s="191"/>
      <c r="CS117" s="191"/>
      <c r="CT117" s="191"/>
      <c r="CU117" s="191"/>
      <c r="CV117" s="191"/>
      <c r="CW117" s="191"/>
      <c r="CX117" s="191"/>
      <c r="CY117" s="191"/>
      <c r="CZ117" s="191"/>
      <c r="DA117" s="191"/>
      <c r="DB117" s="191"/>
      <c r="DC117" s="191"/>
      <c r="DD117" s="191"/>
      <c r="DE117" s="191"/>
      <c r="DF117" s="191"/>
      <c r="DG117" s="191"/>
      <c r="DH117" s="191"/>
      <c r="DI117" s="191"/>
      <c r="DJ117" s="191"/>
      <c r="DK117" s="191"/>
      <c r="DL117" s="191"/>
      <c r="DM117" s="191"/>
      <c r="DN117" s="191"/>
      <c r="DO117" s="191"/>
      <c r="DP117" s="191"/>
      <c r="DQ117" s="191"/>
      <c r="DR117" s="191"/>
      <c r="DS117" s="191"/>
      <c r="DT117" s="191"/>
      <c r="DU117" s="191"/>
      <c r="DV117" s="191"/>
      <c r="DW117" s="191"/>
      <c r="DX117" s="191"/>
      <c r="DY117" s="191"/>
      <c r="DZ117" s="191"/>
      <c r="EA117" s="191"/>
      <c r="EB117" s="191"/>
      <c r="EC117" s="191"/>
      <c r="ED117" s="191"/>
      <c r="EE117" s="191"/>
      <c r="EF117" s="191"/>
      <c r="EG117" s="191"/>
      <c r="EH117" s="191"/>
      <c r="EI117" s="191"/>
      <c r="EJ117" s="191"/>
      <c r="EK117" s="191"/>
      <c r="EL117" s="191"/>
      <c r="EM117" s="191"/>
      <c r="EN117" s="191"/>
      <c r="EO117" s="191"/>
      <c r="EP117" s="191"/>
      <c r="EQ117" s="191"/>
      <c r="ER117" s="191"/>
      <c r="ES117" s="191"/>
      <c r="ET117" s="191"/>
      <c r="EU117" s="191"/>
      <c r="EV117" s="191"/>
      <c r="EW117" s="191"/>
      <c r="EX117" s="191"/>
      <c r="EY117" s="191"/>
      <c r="EZ117" s="191"/>
      <c r="FA117" s="191"/>
      <c r="FB117" s="191"/>
      <c r="FC117" s="191"/>
      <c r="FD117" s="191"/>
      <c r="FE117" s="191"/>
      <c r="FF117" s="191"/>
      <c r="FG117" s="191"/>
      <c r="FH117" s="191"/>
      <c r="FI117" s="191"/>
      <c r="FJ117" s="191"/>
      <c r="FK117" s="191"/>
      <c r="FL117" s="191"/>
      <c r="FM117" s="191"/>
      <c r="FN117" s="191"/>
      <c r="FO117" s="191"/>
      <c r="FP117" s="191"/>
      <c r="FQ117" s="191"/>
      <c r="FR117" s="191"/>
      <c r="FS117" s="191"/>
      <c r="FT117" s="191"/>
      <c r="FU117" s="191"/>
      <c r="FV117" s="191"/>
      <c r="FW117" s="191"/>
      <c r="FX117" s="191"/>
      <c r="FY117" s="191"/>
      <c r="FZ117" s="191"/>
      <c r="GA117" s="191"/>
      <c r="GB117" s="191"/>
      <c r="GC117" s="191"/>
      <c r="GD117" s="191"/>
      <c r="GE117" s="191"/>
      <c r="GF117" s="191"/>
      <c r="GG117" s="191"/>
      <c r="GH117" s="191"/>
      <c r="GI117" s="191"/>
      <c r="GJ117" s="191"/>
      <c r="GK117" s="191"/>
      <c r="GL117" s="191"/>
      <c r="GM117" s="191"/>
      <c r="GN117" s="191"/>
      <c r="GO117" s="191"/>
      <c r="GP117" s="191"/>
      <c r="GQ117" s="191"/>
      <c r="GR117" s="191"/>
      <c r="GS117" s="191"/>
      <c r="GT117" s="191"/>
      <c r="GU117" s="191"/>
      <c r="GV117" s="191"/>
      <c r="GW117" s="191"/>
      <c r="GX117" s="191"/>
      <c r="GY117" s="191"/>
      <c r="GZ117" s="191"/>
      <c r="HA117" s="191"/>
      <c r="HB117" s="191"/>
      <c r="HC117" s="191"/>
      <c r="HD117" s="191"/>
      <c r="HE117" s="191"/>
      <c r="HF117" s="191"/>
      <c r="HG117" s="191"/>
      <c r="HH117" s="191"/>
      <c r="HI117" s="191"/>
      <c r="HJ117" s="191"/>
      <c r="HK117" s="191"/>
      <c r="HL117" s="191"/>
      <c r="HM117" s="191"/>
      <c r="HN117" s="191"/>
      <c r="HO117" s="191"/>
      <c r="HP117" s="191"/>
      <c r="HQ117" s="191"/>
      <c r="HR117" s="191"/>
      <c r="HS117" s="191"/>
      <c r="HT117" s="191"/>
      <c r="HU117" s="191"/>
      <c r="HV117" s="191"/>
      <c r="HW117" s="191"/>
      <c r="HX117" s="191"/>
      <c r="HY117" s="191"/>
      <c r="HZ117" s="191"/>
      <c r="IA117" s="191"/>
      <c r="IB117" s="191"/>
      <c r="IC117" s="191"/>
      <c r="ID117" s="191"/>
      <c r="IE117" s="191"/>
      <c r="IF117" s="191"/>
      <c r="IG117" s="191"/>
      <c r="IH117" s="191"/>
      <c r="II117" s="191"/>
      <c r="IJ117" s="191"/>
      <c r="IK117" s="191"/>
      <c r="IL117" s="191"/>
      <c r="IM117" s="191"/>
      <c r="IN117" s="191"/>
      <c r="IO117" s="191"/>
      <c r="IP117" s="191"/>
      <c r="IQ117" s="191"/>
      <c r="IR117" s="191"/>
      <c r="IS117" s="191"/>
      <c r="IT117" s="191"/>
      <c r="IU117" s="191"/>
      <c r="IV117" s="191"/>
    </row>
    <row r="118" spans="1:256" ht="13.5" x14ac:dyDescent="0.25">
      <c r="A118" s="153" t="s">
        <v>436</v>
      </c>
      <c r="B118" s="166" t="s">
        <v>402</v>
      </c>
      <c r="C118" s="166" t="s">
        <v>378</v>
      </c>
      <c r="D118" s="154" t="s">
        <v>437</v>
      </c>
      <c r="E118" s="176"/>
      <c r="F118" s="152">
        <f>SUM(F119)</f>
        <v>5000</v>
      </c>
      <c r="G118" s="152" t="e">
        <f>SUM(G119)</f>
        <v>#REF!</v>
      </c>
    </row>
    <row r="119" spans="1:256" ht="25.5" x14ac:dyDescent="0.2">
      <c r="A119" s="160" t="s">
        <v>482</v>
      </c>
      <c r="B119" s="161" t="s">
        <v>402</v>
      </c>
      <c r="C119" s="161" t="s">
        <v>378</v>
      </c>
      <c r="D119" s="169"/>
      <c r="E119" s="161"/>
      <c r="F119" s="162">
        <f>SUM(F120)</f>
        <v>5000</v>
      </c>
      <c r="G119" s="162" t="e">
        <f>SUM(G120+#REF!+#REF!+#REF!)</f>
        <v>#REF!</v>
      </c>
    </row>
    <row r="120" spans="1:256" ht="25.5" x14ac:dyDescent="0.2">
      <c r="A120" s="156" t="s">
        <v>396</v>
      </c>
      <c r="B120" s="157" t="s">
        <v>402</v>
      </c>
      <c r="C120" s="157" t="s">
        <v>378</v>
      </c>
      <c r="D120" s="174" t="s">
        <v>483</v>
      </c>
      <c r="E120" s="157" t="s">
        <v>389</v>
      </c>
      <c r="F120" s="162">
        <v>5000</v>
      </c>
      <c r="G120" s="162">
        <v>1757.93</v>
      </c>
    </row>
    <row r="121" spans="1:256" ht="13.5" x14ac:dyDescent="0.25">
      <c r="A121" s="153" t="s">
        <v>484</v>
      </c>
      <c r="B121" s="166" t="s">
        <v>402</v>
      </c>
      <c r="C121" s="166" t="s">
        <v>385</v>
      </c>
      <c r="D121" s="166"/>
      <c r="E121" s="166"/>
      <c r="F121" s="155">
        <f>SUM(F122+F137)</f>
        <v>100115.7</v>
      </c>
      <c r="G121" s="155" t="e">
        <f>SUM(G122+G137+#REF!)</f>
        <v>#REF!</v>
      </c>
    </row>
    <row r="122" spans="1:256" ht="13.5" x14ac:dyDescent="0.25">
      <c r="A122" s="153" t="s">
        <v>436</v>
      </c>
      <c r="B122" s="166" t="s">
        <v>402</v>
      </c>
      <c r="C122" s="166" t="s">
        <v>385</v>
      </c>
      <c r="D122" s="166" t="s">
        <v>437</v>
      </c>
      <c r="E122" s="166"/>
      <c r="F122" s="155">
        <f>SUM(F125+F123)</f>
        <v>92684.3</v>
      </c>
      <c r="G122" s="155" t="e">
        <f>SUM(G125+G123)</f>
        <v>#REF!</v>
      </c>
    </row>
    <row r="123" spans="1:256" ht="27.75" customHeight="1" x14ac:dyDescent="0.2">
      <c r="A123" s="156" t="s">
        <v>438</v>
      </c>
      <c r="B123" s="174" t="s">
        <v>402</v>
      </c>
      <c r="C123" s="174" t="s">
        <v>385</v>
      </c>
      <c r="D123" s="157" t="s">
        <v>439</v>
      </c>
      <c r="E123" s="174"/>
      <c r="F123" s="158">
        <f>SUM(F124)</f>
        <v>42</v>
      </c>
      <c r="G123" s="158">
        <f>SUM(G124)</f>
        <v>42</v>
      </c>
    </row>
    <row r="124" spans="1:256" ht="30.75" customHeight="1" x14ac:dyDescent="0.2">
      <c r="A124" s="160" t="s">
        <v>445</v>
      </c>
      <c r="B124" s="169" t="s">
        <v>402</v>
      </c>
      <c r="C124" s="169" t="s">
        <v>385</v>
      </c>
      <c r="D124" s="161" t="s">
        <v>439</v>
      </c>
      <c r="E124" s="169" t="s">
        <v>446</v>
      </c>
      <c r="F124" s="162">
        <v>42</v>
      </c>
      <c r="G124" s="162">
        <v>42</v>
      </c>
    </row>
    <row r="125" spans="1:256" ht="41.25" customHeight="1" x14ac:dyDescent="0.2">
      <c r="A125" s="160" t="s">
        <v>485</v>
      </c>
      <c r="B125" s="161" t="s">
        <v>402</v>
      </c>
      <c r="C125" s="161" t="s">
        <v>385</v>
      </c>
      <c r="D125" s="161" t="s">
        <v>486</v>
      </c>
      <c r="E125" s="161"/>
      <c r="F125" s="193">
        <f>SUM(F127+F129+F128+F130+F126)</f>
        <v>92642.3</v>
      </c>
      <c r="G125" s="193" t="e">
        <f>SUM(G127+#REF!+G129+G128+G130)</f>
        <v>#REF!</v>
      </c>
    </row>
    <row r="126" spans="1:256" ht="25.5" x14ac:dyDescent="0.2">
      <c r="A126" s="156" t="s">
        <v>443</v>
      </c>
      <c r="B126" s="161" t="s">
        <v>402</v>
      </c>
      <c r="C126" s="161" t="s">
        <v>385</v>
      </c>
      <c r="D126" s="161" t="s">
        <v>487</v>
      </c>
      <c r="E126" s="161" t="s">
        <v>444</v>
      </c>
      <c r="F126" s="193">
        <v>33892.300000000003</v>
      </c>
      <c r="G126" s="193"/>
    </row>
    <row r="127" spans="1:256" ht="25.5" x14ac:dyDescent="0.2">
      <c r="A127" s="156" t="s">
        <v>396</v>
      </c>
      <c r="B127" s="157" t="s">
        <v>402</v>
      </c>
      <c r="C127" s="157" t="s">
        <v>385</v>
      </c>
      <c r="D127" s="157" t="s">
        <v>486</v>
      </c>
      <c r="E127" s="157" t="s">
        <v>389</v>
      </c>
      <c r="F127" s="183">
        <v>3750</v>
      </c>
      <c r="G127" s="183">
        <v>2450</v>
      </c>
    </row>
    <row r="128" spans="1:256" ht="25.5" x14ac:dyDescent="0.2">
      <c r="A128" s="156" t="s">
        <v>443</v>
      </c>
      <c r="B128" s="157" t="s">
        <v>402</v>
      </c>
      <c r="C128" s="157" t="s">
        <v>385</v>
      </c>
      <c r="D128" s="157" t="s">
        <v>486</v>
      </c>
      <c r="E128" s="157" t="s">
        <v>444</v>
      </c>
      <c r="F128" s="183">
        <v>1000</v>
      </c>
      <c r="G128" s="183">
        <v>1136.8</v>
      </c>
    </row>
    <row r="129" spans="1:256" ht="25.5" x14ac:dyDescent="0.2">
      <c r="A129" s="156" t="s">
        <v>445</v>
      </c>
      <c r="B129" s="157" t="s">
        <v>402</v>
      </c>
      <c r="C129" s="157" t="s">
        <v>385</v>
      </c>
      <c r="D129" s="157" t="s">
        <v>486</v>
      </c>
      <c r="E129" s="157" t="s">
        <v>446</v>
      </c>
      <c r="F129" s="183">
        <v>5000</v>
      </c>
      <c r="G129" s="183">
        <v>14545.12</v>
      </c>
    </row>
    <row r="130" spans="1:256" x14ac:dyDescent="0.2">
      <c r="A130" s="156" t="s">
        <v>484</v>
      </c>
      <c r="B130" s="174" t="s">
        <v>402</v>
      </c>
      <c r="C130" s="174" t="s">
        <v>385</v>
      </c>
      <c r="D130" s="174" t="s">
        <v>486</v>
      </c>
      <c r="E130" s="174"/>
      <c r="F130" s="158">
        <f>SUM(F131+F135+F133)</f>
        <v>49000</v>
      </c>
      <c r="G130" s="158">
        <f>SUM(G131+G135+G133)</f>
        <v>42700</v>
      </c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  <c r="AA130" s="159"/>
      <c r="AB130" s="159"/>
      <c r="AC130" s="159"/>
      <c r="AD130" s="159"/>
      <c r="AE130" s="159"/>
      <c r="AF130" s="159"/>
      <c r="AG130" s="159"/>
      <c r="AH130" s="159"/>
      <c r="AI130" s="159"/>
      <c r="AJ130" s="159"/>
      <c r="AK130" s="159"/>
      <c r="AL130" s="159"/>
      <c r="AM130" s="159"/>
      <c r="AN130" s="159"/>
      <c r="AO130" s="159"/>
      <c r="AP130" s="159"/>
      <c r="AQ130" s="159"/>
      <c r="AR130" s="159"/>
      <c r="AS130" s="159"/>
      <c r="AT130" s="159"/>
      <c r="AU130" s="159"/>
      <c r="AV130" s="159"/>
      <c r="AW130" s="159"/>
      <c r="AX130" s="159"/>
      <c r="AY130" s="159"/>
      <c r="AZ130" s="159"/>
      <c r="BA130" s="159"/>
      <c r="BB130" s="159"/>
      <c r="BC130" s="159"/>
      <c r="BD130" s="159"/>
      <c r="BE130" s="159"/>
      <c r="BF130" s="159"/>
      <c r="BG130" s="159"/>
      <c r="BH130" s="159"/>
      <c r="BI130" s="159"/>
      <c r="BJ130" s="159"/>
      <c r="BK130" s="159"/>
      <c r="BL130" s="159"/>
      <c r="BM130" s="159"/>
      <c r="BN130" s="159"/>
      <c r="BO130" s="159"/>
      <c r="BP130" s="159"/>
      <c r="BQ130" s="159"/>
      <c r="BR130" s="159"/>
      <c r="BS130" s="159"/>
      <c r="BT130" s="159"/>
      <c r="BU130" s="159"/>
      <c r="BV130" s="159"/>
      <c r="BW130" s="159"/>
      <c r="BX130" s="159"/>
      <c r="BY130" s="159"/>
      <c r="BZ130" s="159"/>
      <c r="CA130" s="159"/>
      <c r="CB130" s="159"/>
      <c r="CC130" s="159"/>
      <c r="CD130" s="159"/>
      <c r="CE130" s="159"/>
      <c r="CF130" s="159"/>
      <c r="CG130" s="159"/>
      <c r="CH130" s="159"/>
      <c r="CI130" s="159"/>
      <c r="CJ130" s="159"/>
      <c r="CK130" s="159"/>
      <c r="CL130" s="159"/>
      <c r="CM130" s="159"/>
      <c r="CN130" s="159"/>
      <c r="CO130" s="159"/>
      <c r="CP130" s="159"/>
      <c r="CQ130" s="159"/>
      <c r="CR130" s="159"/>
      <c r="CS130" s="159"/>
      <c r="CT130" s="159"/>
      <c r="CU130" s="159"/>
      <c r="CV130" s="159"/>
      <c r="CW130" s="159"/>
      <c r="CX130" s="159"/>
      <c r="CY130" s="159"/>
      <c r="CZ130" s="159"/>
      <c r="DA130" s="159"/>
      <c r="DB130" s="159"/>
      <c r="DC130" s="159"/>
      <c r="DD130" s="159"/>
      <c r="DE130" s="159"/>
      <c r="DF130" s="159"/>
      <c r="DG130" s="159"/>
      <c r="DH130" s="159"/>
      <c r="DI130" s="159"/>
      <c r="DJ130" s="159"/>
      <c r="DK130" s="159"/>
      <c r="DL130" s="159"/>
      <c r="DM130" s="159"/>
      <c r="DN130" s="159"/>
      <c r="DO130" s="159"/>
      <c r="DP130" s="159"/>
      <c r="DQ130" s="159"/>
      <c r="DR130" s="159"/>
      <c r="DS130" s="159"/>
      <c r="DT130" s="159"/>
      <c r="DU130" s="159"/>
      <c r="DV130" s="159"/>
      <c r="DW130" s="159"/>
      <c r="DX130" s="159"/>
      <c r="DY130" s="159"/>
      <c r="DZ130" s="159"/>
      <c r="EA130" s="159"/>
      <c r="EB130" s="159"/>
      <c r="EC130" s="159"/>
      <c r="ED130" s="159"/>
      <c r="EE130" s="159"/>
      <c r="EF130" s="159"/>
      <c r="EG130" s="159"/>
      <c r="EH130" s="159"/>
      <c r="EI130" s="159"/>
      <c r="EJ130" s="159"/>
      <c r="EK130" s="159"/>
      <c r="EL130" s="159"/>
      <c r="EM130" s="159"/>
      <c r="EN130" s="159"/>
      <c r="EO130" s="159"/>
      <c r="EP130" s="159"/>
      <c r="EQ130" s="159"/>
      <c r="ER130" s="159"/>
      <c r="ES130" s="159"/>
      <c r="ET130" s="159"/>
      <c r="EU130" s="159"/>
      <c r="EV130" s="159"/>
      <c r="EW130" s="159"/>
      <c r="EX130" s="159"/>
      <c r="EY130" s="159"/>
      <c r="EZ130" s="159"/>
      <c r="FA130" s="159"/>
      <c r="FB130" s="159"/>
      <c r="FC130" s="159"/>
      <c r="FD130" s="159"/>
      <c r="FE130" s="159"/>
      <c r="FF130" s="159"/>
      <c r="FG130" s="159"/>
      <c r="FH130" s="159"/>
      <c r="FI130" s="159"/>
      <c r="FJ130" s="159"/>
      <c r="FK130" s="159"/>
      <c r="FL130" s="159"/>
      <c r="FM130" s="159"/>
      <c r="FN130" s="159"/>
      <c r="FO130" s="159"/>
      <c r="FP130" s="159"/>
      <c r="FQ130" s="159"/>
      <c r="FR130" s="159"/>
      <c r="FS130" s="159"/>
      <c r="FT130" s="159"/>
      <c r="FU130" s="159"/>
      <c r="FV130" s="159"/>
      <c r="FW130" s="159"/>
      <c r="FX130" s="159"/>
      <c r="FY130" s="159"/>
      <c r="FZ130" s="159"/>
      <c r="GA130" s="159"/>
      <c r="GB130" s="159"/>
      <c r="GC130" s="159"/>
      <c r="GD130" s="159"/>
      <c r="GE130" s="159"/>
      <c r="GF130" s="159"/>
      <c r="GG130" s="159"/>
      <c r="GH130" s="159"/>
      <c r="GI130" s="159"/>
      <c r="GJ130" s="159"/>
      <c r="GK130" s="159"/>
      <c r="GL130" s="159"/>
      <c r="GM130" s="159"/>
      <c r="GN130" s="159"/>
      <c r="GO130" s="159"/>
      <c r="GP130" s="159"/>
      <c r="GQ130" s="159"/>
      <c r="GR130" s="159"/>
      <c r="GS130" s="159"/>
      <c r="GT130" s="159"/>
      <c r="GU130" s="159"/>
      <c r="GV130" s="159"/>
      <c r="GW130" s="159"/>
      <c r="GX130" s="159"/>
      <c r="GY130" s="159"/>
      <c r="GZ130" s="159"/>
      <c r="HA130" s="159"/>
      <c r="HB130" s="159"/>
      <c r="HC130" s="159"/>
      <c r="HD130" s="159"/>
      <c r="HE130" s="159"/>
      <c r="HF130" s="159"/>
      <c r="HG130" s="159"/>
      <c r="HH130" s="159"/>
      <c r="HI130" s="159"/>
      <c r="HJ130" s="159"/>
      <c r="HK130" s="159"/>
      <c r="HL130" s="159"/>
      <c r="HM130" s="159"/>
      <c r="HN130" s="159"/>
      <c r="HO130" s="159"/>
      <c r="HP130" s="159"/>
      <c r="HQ130" s="159"/>
      <c r="HR130" s="159"/>
      <c r="HS130" s="159"/>
      <c r="HT130" s="159"/>
      <c r="HU130" s="159"/>
      <c r="HV130" s="159"/>
      <c r="HW130" s="159"/>
      <c r="HX130" s="159"/>
      <c r="HY130" s="159"/>
      <c r="HZ130" s="159"/>
      <c r="IA130" s="159"/>
      <c r="IB130" s="159"/>
      <c r="IC130" s="159"/>
      <c r="ID130" s="159"/>
      <c r="IE130" s="159"/>
      <c r="IF130" s="159"/>
      <c r="IG130" s="159"/>
      <c r="IH130" s="159"/>
      <c r="II130" s="159"/>
      <c r="IJ130" s="159"/>
      <c r="IK130" s="159"/>
      <c r="IL130" s="159"/>
      <c r="IM130" s="159"/>
      <c r="IN130" s="159"/>
      <c r="IO130" s="159"/>
      <c r="IP130" s="159"/>
      <c r="IQ130" s="159"/>
      <c r="IR130" s="159"/>
      <c r="IS130" s="159"/>
      <c r="IT130" s="159"/>
      <c r="IU130" s="159"/>
      <c r="IV130" s="159"/>
    </row>
    <row r="131" spans="1:256" x14ac:dyDescent="0.2">
      <c r="A131" s="177" t="s">
        <v>488</v>
      </c>
      <c r="B131" s="169" t="s">
        <v>402</v>
      </c>
      <c r="C131" s="169" t="s">
        <v>385</v>
      </c>
      <c r="D131" s="169" t="s">
        <v>489</v>
      </c>
      <c r="E131" s="169"/>
      <c r="F131" s="162">
        <f>SUM(F132)</f>
        <v>5700</v>
      </c>
      <c r="G131" s="162">
        <f>SUM(G132)</f>
        <v>6450</v>
      </c>
    </row>
    <row r="132" spans="1:256" ht="32.450000000000003" customHeight="1" x14ac:dyDescent="0.2">
      <c r="A132" s="156" t="s">
        <v>445</v>
      </c>
      <c r="B132" s="174" t="s">
        <v>402</v>
      </c>
      <c r="C132" s="174" t="s">
        <v>385</v>
      </c>
      <c r="D132" s="174" t="s">
        <v>489</v>
      </c>
      <c r="E132" s="174" t="s">
        <v>446</v>
      </c>
      <c r="F132" s="158">
        <v>5700</v>
      </c>
      <c r="G132" s="158">
        <v>6450</v>
      </c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59"/>
      <c r="AF132" s="159"/>
      <c r="AG132" s="159"/>
      <c r="AH132" s="159"/>
      <c r="AI132" s="159"/>
      <c r="AJ132" s="159"/>
      <c r="AK132" s="159"/>
      <c r="AL132" s="159"/>
      <c r="AM132" s="159"/>
      <c r="AN132" s="159"/>
      <c r="AO132" s="159"/>
      <c r="AP132" s="159"/>
      <c r="AQ132" s="159"/>
      <c r="AR132" s="159"/>
      <c r="AS132" s="159"/>
      <c r="AT132" s="159"/>
      <c r="AU132" s="159"/>
      <c r="AV132" s="159"/>
      <c r="AW132" s="159"/>
      <c r="AX132" s="159"/>
      <c r="AY132" s="159"/>
      <c r="AZ132" s="159"/>
      <c r="BA132" s="159"/>
      <c r="BB132" s="159"/>
      <c r="BC132" s="159"/>
      <c r="BD132" s="159"/>
      <c r="BE132" s="159"/>
      <c r="BF132" s="159"/>
      <c r="BG132" s="159"/>
      <c r="BH132" s="159"/>
      <c r="BI132" s="159"/>
      <c r="BJ132" s="159"/>
      <c r="BK132" s="159"/>
      <c r="BL132" s="159"/>
      <c r="BM132" s="159"/>
      <c r="BN132" s="159"/>
      <c r="BO132" s="159"/>
      <c r="BP132" s="159"/>
      <c r="BQ132" s="159"/>
      <c r="BR132" s="159"/>
      <c r="BS132" s="159"/>
      <c r="BT132" s="159"/>
      <c r="BU132" s="159"/>
      <c r="BV132" s="159"/>
      <c r="BW132" s="159"/>
      <c r="BX132" s="159"/>
      <c r="BY132" s="159"/>
      <c r="BZ132" s="159"/>
      <c r="CA132" s="159"/>
      <c r="CB132" s="159"/>
      <c r="CC132" s="159"/>
      <c r="CD132" s="159"/>
      <c r="CE132" s="159"/>
      <c r="CF132" s="159"/>
      <c r="CG132" s="159"/>
      <c r="CH132" s="159"/>
      <c r="CI132" s="159"/>
      <c r="CJ132" s="159"/>
      <c r="CK132" s="159"/>
      <c r="CL132" s="159"/>
      <c r="CM132" s="159"/>
      <c r="CN132" s="159"/>
      <c r="CO132" s="159"/>
      <c r="CP132" s="159"/>
      <c r="CQ132" s="159"/>
      <c r="CR132" s="159"/>
      <c r="CS132" s="159"/>
      <c r="CT132" s="159"/>
      <c r="CU132" s="159"/>
      <c r="CV132" s="159"/>
      <c r="CW132" s="159"/>
      <c r="CX132" s="159"/>
      <c r="CY132" s="159"/>
      <c r="CZ132" s="159"/>
      <c r="DA132" s="159"/>
      <c r="DB132" s="159"/>
      <c r="DC132" s="159"/>
      <c r="DD132" s="159"/>
      <c r="DE132" s="159"/>
      <c r="DF132" s="159"/>
      <c r="DG132" s="159"/>
      <c r="DH132" s="159"/>
      <c r="DI132" s="159"/>
      <c r="DJ132" s="159"/>
      <c r="DK132" s="159"/>
      <c r="DL132" s="159"/>
      <c r="DM132" s="159"/>
      <c r="DN132" s="159"/>
      <c r="DO132" s="159"/>
      <c r="DP132" s="159"/>
      <c r="DQ132" s="159"/>
      <c r="DR132" s="159"/>
      <c r="DS132" s="159"/>
      <c r="DT132" s="159"/>
      <c r="DU132" s="159"/>
      <c r="DV132" s="159"/>
      <c r="DW132" s="159"/>
      <c r="DX132" s="159"/>
      <c r="DY132" s="159"/>
      <c r="DZ132" s="159"/>
      <c r="EA132" s="159"/>
      <c r="EB132" s="159"/>
      <c r="EC132" s="159"/>
      <c r="ED132" s="159"/>
      <c r="EE132" s="159"/>
      <c r="EF132" s="159"/>
      <c r="EG132" s="159"/>
      <c r="EH132" s="159"/>
      <c r="EI132" s="159"/>
      <c r="EJ132" s="159"/>
      <c r="EK132" s="159"/>
      <c r="EL132" s="159"/>
      <c r="EM132" s="159"/>
      <c r="EN132" s="159"/>
      <c r="EO132" s="159"/>
      <c r="EP132" s="159"/>
      <c r="EQ132" s="159"/>
      <c r="ER132" s="159"/>
      <c r="ES132" s="159"/>
      <c r="ET132" s="159"/>
      <c r="EU132" s="159"/>
      <c r="EV132" s="159"/>
      <c r="EW132" s="159"/>
      <c r="EX132" s="159"/>
      <c r="EY132" s="159"/>
      <c r="EZ132" s="159"/>
      <c r="FA132" s="159"/>
      <c r="FB132" s="159"/>
      <c r="FC132" s="159"/>
      <c r="FD132" s="159"/>
      <c r="FE132" s="159"/>
      <c r="FF132" s="159"/>
      <c r="FG132" s="159"/>
      <c r="FH132" s="159"/>
      <c r="FI132" s="159"/>
      <c r="FJ132" s="159"/>
      <c r="FK132" s="159"/>
      <c r="FL132" s="159"/>
      <c r="FM132" s="159"/>
      <c r="FN132" s="159"/>
      <c r="FO132" s="159"/>
      <c r="FP132" s="159"/>
      <c r="FQ132" s="159"/>
      <c r="FR132" s="159"/>
      <c r="FS132" s="159"/>
      <c r="FT132" s="159"/>
      <c r="FU132" s="159"/>
      <c r="FV132" s="159"/>
      <c r="FW132" s="159"/>
      <c r="FX132" s="159"/>
      <c r="FY132" s="159"/>
      <c r="FZ132" s="159"/>
      <c r="GA132" s="159"/>
      <c r="GB132" s="159"/>
      <c r="GC132" s="159"/>
      <c r="GD132" s="159"/>
      <c r="GE132" s="159"/>
      <c r="GF132" s="159"/>
      <c r="GG132" s="159"/>
      <c r="GH132" s="159"/>
      <c r="GI132" s="159"/>
      <c r="GJ132" s="159"/>
      <c r="GK132" s="159"/>
      <c r="GL132" s="159"/>
      <c r="GM132" s="159"/>
      <c r="GN132" s="159"/>
      <c r="GO132" s="159"/>
      <c r="GP132" s="159"/>
      <c r="GQ132" s="159"/>
      <c r="GR132" s="159"/>
      <c r="GS132" s="159"/>
      <c r="GT132" s="159"/>
      <c r="GU132" s="159"/>
      <c r="GV132" s="159"/>
      <c r="GW132" s="159"/>
      <c r="GX132" s="159"/>
      <c r="GY132" s="159"/>
      <c r="GZ132" s="159"/>
      <c r="HA132" s="159"/>
      <c r="HB132" s="159"/>
      <c r="HC132" s="159"/>
      <c r="HD132" s="159"/>
      <c r="HE132" s="159"/>
      <c r="HF132" s="159"/>
      <c r="HG132" s="159"/>
      <c r="HH132" s="159"/>
      <c r="HI132" s="159"/>
      <c r="HJ132" s="159"/>
      <c r="HK132" s="159"/>
      <c r="HL132" s="159"/>
      <c r="HM132" s="159"/>
      <c r="HN132" s="159"/>
      <c r="HO132" s="159"/>
      <c r="HP132" s="159"/>
      <c r="HQ132" s="159"/>
      <c r="HR132" s="159"/>
      <c r="HS132" s="159"/>
      <c r="HT132" s="159"/>
      <c r="HU132" s="159"/>
      <c r="HV132" s="159"/>
      <c r="HW132" s="159"/>
      <c r="HX132" s="159"/>
      <c r="HY132" s="159"/>
      <c r="HZ132" s="159"/>
      <c r="IA132" s="159"/>
      <c r="IB132" s="159"/>
      <c r="IC132" s="159"/>
      <c r="ID132" s="159"/>
      <c r="IE132" s="159"/>
      <c r="IF132" s="159"/>
      <c r="IG132" s="159"/>
      <c r="IH132" s="159"/>
      <c r="II132" s="159"/>
      <c r="IJ132" s="159"/>
      <c r="IK132" s="159"/>
      <c r="IL132" s="159"/>
      <c r="IM132" s="159"/>
      <c r="IN132" s="159"/>
      <c r="IO132" s="159"/>
      <c r="IP132" s="159"/>
      <c r="IQ132" s="159"/>
      <c r="IR132" s="159"/>
      <c r="IS132" s="159"/>
      <c r="IT132" s="159"/>
      <c r="IU132" s="159"/>
      <c r="IV132" s="159"/>
    </row>
    <row r="133" spans="1:256" x14ac:dyDescent="0.2">
      <c r="A133" s="160" t="s">
        <v>490</v>
      </c>
      <c r="B133" s="169" t="s">
        <v>402</v>
      </c>
      <c r="C133" s="169" t="s">
        <v>385</v>
      </c>
      <c r="D133" s="169" t="s">
        <v>491</v>
      </c>
      <c r="E133" s="169"/>
      <c r="F133" s="162">
        <v>39800</v>
      </c>
      <c r="G133" s="162">
        <f>SUM(G134)</f>
        <v>33000</v>
      </c>
    </row>
    <row r="134" spans="1:256" ht="25.5" x14ac:dyDescent="0.2">
      <c r="A134" s="156" t="s">
        <v>445</v>
      </c>
      <c r="B134" s="174" t="s">
        <v>402</v>
      </c>
      <c r="C134" s="174" t="s">
        <v>385</v>
      </c>
      <c r="D134" s="174" t="s">
        <v>491</v>
      </c>
      <c r="E134" s="174" t="s">
        <v>446</v>
      </c>
      <c r="F134" s="158">
        <v>39800</v>
      </c>
      <c r="G134" s="158">
        <v>33000</v>
      </c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  <c r="AF134" s="159"/>
      <c r="AG134" s="159"/>
      <c r="AH134" s="159"/>
      <c r="AI134" s="159"/>
      <c r="AJ134" s="159"/>
      <c r="AK134" s="159"/>
      <c r="AL134" s="159"/>
      <c r="AM134" s="159"/>
      <c r="AN134" s="159"/>
      <c r="AO134" s="159"/>
      <c r="AP134" s="159"/>
      <c r="AQ134" s="159"/>
      <c r="AR134" s="159"/>
      <c r="AS134" s="159"/>
      <c r="AT134" s="159"/>
      <c r="AU134" s="159"/>
      <c r="AV134" s="159"/>
      <c r="AW134" s="159"/>
      <c r="AX134" s="159"/>
      <c r="AY134" s="159"/>
      <c r="AZ134" s="159"/>
      <c r="BA134" s="159"/>
      <c r="BB134" s="159"/>
      <c r="BC134" s="159"/>
      <c r="BD134" s="159"/>
      <c r="BE134" s="159"/>
      <c r="BF134" s="159"/>
      <c r="BG134" s="159"/>
      <c r="BH134" s="159"/>
      <c r="BI134" s="159"/>
      <c r="BJ134" s="159"/>
      <c r="BK134" s="159"/>
      <c r="BL134" s="159"/>
      <c r="BM134" s="159"/>
      <c r="BN134" s="159"/>
      <c r="BO134" s="159"/>
      <c r="BP134" s="159"/>
      <c r="BQ134" s="159"/>
      <c r="BR134" s="159"/>
      <c r="BS134" s="159"/>
      <c r="BT134" s="159"/>
      <c r="BU134" s="159"/>
      <c r="BV134" s="159"/>
      <c r="BW134" s="159"/>
      <c r="BX134" s="159"/>
      <c r="BY134" s="159"/>
      <c r="BZ134" s="159"/>
      <c r="CA134" s="159"/>
      <c r="CB134" s="159"/>
      <c r="CC134" s="159"/>
      <c r="CD134" s="159"/>
      <c r="CE134" s="159"/>
      <c r="CF134" s="159"/>
      <c r="CG134" s="159"/>
      <c r="CH134" s="159"/>
      <c r="CI134" s="159"/>
      <c r="CJ134" s="159"/>
      <c r="CK134" s="159"/>
      <c r="CL134" s="159"/>
      <c r="CM134" s="159"/>
      <c r="CN134" s="159"/>
      <c r="CO134" s="159"/>
      <c r="CP134" s="159"/>
      <c r="CQ134" s="159"/>
      <c r="CR134" s="159"/>
      <c r="CS134" s="159"/>
      <c r="CT134" s="159"/>
      <c r="CU134" s="159"/>
      <c r="CV134" s="159"/>
      <c r="CW134" s="159"/>
      <c r="CX134" s="159"/>
      <c r="CY134" s="159"/>
      <c r="CZ134" s="159"/>
      <c r="DA134" s="159"/>
      <c r="DB134" s="159"/>
      <c r="DC134" s="159"/>
      <c r="DD134" s="159"/>
      <c r="DE134" s="159"/>
      <c r="DF134" s="159"/>
      <c r="DG134" s="159"/>
      <c r="DH134" s="159"/>
      <c r="DI134" s="159"/>
      <c r="DJ134" s="159"/>
      <c r="DK134" s="159"/>
      <c r="DL134" s="159"/>
      <c r="DM134" s="159"/>
      <c r="DN134" s="159"/>
      <c r="DO134" s="159"/>
      <c r="DP134" s="159"/>
      <c r="DQ134" s="159"/>
      <c r="DR134" s="159"/>
      <c r="DS134" s="159"/>
      <c r="DT134" s="159"/>
      <c r="DU134" s="159"/>
      <c r="DV134" s="159"/>
      <c r="DW134" s="159"/>
      <c r="DX134" s="159"/>
      <c r="DY134" s="159"/>
      <c r="DZ134" s="159"/>
      <c r="EA134" s="159"/>
      <c r="EB134" s="159"/>
      <c r="EC134" s="159"/>
      <c r="ED134" s="159"/>
      <c r="EE134" s="159"/>
      <c r="EF134" s="159"/>
      <c r="EG134" s="159"/>
      <c r="EH134" s="159"/>
      <c r="EI134" s="159"/>
      <c r="EJ134" s="159"/>
      <c r="EK134" s="159"/>
      <c r="EL134" s="159"/>
      <c r="EM134" s="159"/>
      <c r="EN134" s="159"/>
      <c r="EO134" s="159"/>
      <c r="EP134" s="159"/>
      <c r="EQ134" s="159"/>
      <c r="ER134" s="159"/>
      <c r="ES134" s="159"/>
      <c r="ET134" s="159"/>
      <c r="EU134" s="159"/>
      <c r="EV134" s="159"/>
      <c r="EW134" s="159"/>
      <c r="EX134" s="159"/>
      <c r="EY134" s="159"/>
      <c r="EZ134" s="159"/>
      <c r="FA134" s="159"/>
      <c r="FB134" s="159"/>
      <c r="FC134" s="159"/>
      <c r="FD134" s="159"/>
      <c r="FE134" s="159"/>
      <c r="FF134" s="159"/>
      <c r="FG134" s="159"/>
      <c r="FH134" s="159"/>
      <c r="FI134" s="159"/>
      <c r="FJ134" s="159"/>
      <c r="FK134" s="159"/>
      <c r="FL134" s="159"/>
      <c r="FM134" s="159"/>
      <c r="FN134" s="159"/>
      <c r="FO134" s="159"/>
      <c r="FP134" s="159"/>
      <c r="FQ134" s="159"/>
      <c r="FR134" s="159"/>
      <c r="FS134" s="159"/>
      <c r="FT134" s="159"/>
      <c r="FU134" s="159"/>
      <c r="FV134" s="159"/>
      <c r="FW134" s="159"/>
      <c r="FX134" s="159"/>
      <c r="FY134" s="159"/>
      <c r="FZ134" s="159"/>
      <c r="GA134" s="159"/>
      <c r="GB134" s="159"/>
      <c r="GC134" s="159"/>
      <c r="GD134" s="159"/>
      <c r="GE134" s="159"/>
      <c r="GF134" s="159"/>
      <c r="GG134" s="159"/>
      <c r="GH134" s="159"/>
      <c r="GI134" s="159"/>
      <c r="GJ134" s="159"/>
      <c r="GK134" s="159"/>
      <c r="GL134" s="159"/>
      <c r="GM134" s="159"/>
      <c r="GN134" s="159"/>
      <c r="GO134" s="159"/>
      <c r="GP134" s="159"/>
      <c r="GQ134" s="159"/>
      <c r="GR134" s="159"/>
      <c r="GS134" s="159"/>
      <c r="GT134" s="159"/>
      <c r="GU134" s="159"/>
      <c r="GV134" s="159"/>
      <c r="GW134" s="159"/>
      <c r="GX134" s="159"/>
      <c r="GY134" s="159"/>
      <c r="GZ134" s="159"/>
      <c r="HA134" s="159"/>
      <c r="HB134" s="159"/>
      <c r="HC134" s="159"/>
      <c r="HD134" s="159"/>
      <c r="HE134" s="159"/>
      <c r="HF134" s="159"/>
      <c r="HG134" s="159"/>
      <c r="HH134" s="159"/>
      <c r="HI134" s="159"/>
      <c r="HJ134" s="159"/>
      <c r="HK134" s="159"/>
      <c r="HL134" s="159"/>
      <c r="HM134" s="159"/>
      <c r="HN134" s="159"/>
      <c r="HO134" s="159"/>
      <c r="HP134" s="159"/>
      <c r="HQ134" s="159"/>
      <c r="HR134" s="159"/>
      <c r="HS134" s="159"/>
      <c r="HT134" s="159"/>
      <c r="HU134" s="159"/>
      <c r="HV134" s="159"/>
      <c r="HW134" s="159"/>
      <c r="HX134" s="159"/>
      <c r="HY134" s="159"/>
      <c r="HZ134" s="159"/>
      <c r="IA134" s="159"/>
      <c r="IB134" s="159"/>
      <c r="IC134" s="159"/>
      <c r="ID134" s="159"/>
      <c r="IE134" s="159"/>
      <c r="IF134" s="159"/>
      <c r="IG134" s="159"/>
      <c r="IH134" s="159"/>
      <c r="II134" s="159"/>
      <c r="IJ134" s="159"/>
      <c r="IK134" s="159"/>
      <c r="IL134" s="159"/>
      <c r="IM134" s="159"/>
      <c r="IN134" s="159"/>
      <c r="IO134" s="159"/>
      <c r="IP134" s="159"/>
      <c r="IQ134" s="159"/>
      <c r="IR134" s="159"/>
      <c r="IS134" s="159"/>
      <c r="IT134" s="159"/>
      <c r="IU134" s="159"/>
      <c r="IV134" s="159"/>
    </row>
    <row r="135" spans="1:256" x14ac:dyDescent="0.2">
      <c r="A135" s="177" t="s">
        <v>492</v>
      </c>
      <c r="B135" s="169" t="s">
        <v>402</v>
      </c>
      <c r="C135" s="169" t="s">
        <v>385</v>
      </c>
      <c r="D135" s="169" t="s">
        <v>493</v>
      </c>
      <c r="E135" s="169"/>
      <c r="F135" s="162">
        <f>SUM(F136)</f>
        <v>3500</v>
      </c>
      <c r="G135" s="162">
        <f>SUM(G136)</f>
        <v>3250</v>
      </c>
    </row>
    <row r="136" spans="1:256" ht="27" customHeight="1" x14ac:dyDescent="0.2">
      <c r="A136" s="156" t="s">
        <v>445</v>
      </c>
      <c r="B136" s="174" t="s">
        <v>402</v>
      </c>
      <c r="C136" s="174" t="s">
        <v>385</v>
      </c>
      <c r="D136" s="174" t="s">
        <v>493</v>
      </c>
      <c r="E136" s="174" t="s">
        <v>446</v>
      </c>
      <c r="F136" s="158">
        <v>3500</v>
      </c>
      <c r="G136" s="158">
        <v>3250</v>
      </c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59"/>
      <c r="AF136" s="159"/>
      <c r="AG136" s="159"/>
      <c r="AH136" s="159"/>
      <c r="AI136" s="159"/>
      <c r="AJ136" s="159"/>
      <c r="AK136" s="159"/>
      <c r="AL136" s="159"/>
      <c r="AM136" s="159"/>
      <c r="AN136" s="159"/>
      <c r="AO136" s="159"/>
      <c r="AP136" s="159"/>
      <c r="AQ136" s="159"/>
      <c r="AR136" s="159"/>
      <c r="AS136" s="159"/>
      <c r="AT136" s="159"/>
      <c r="AU136" s="159"/>
      <c r="AV136" s="159"/>
      <c r="AW136" s="159"/>
      <c r="AX136" s="159"/>
      <c r="AY136" s="159"/>
      <c r="AZ136" s="159"/>
      <c r="BA136" s="159"/>
      <c r="BB136" s="159"/>
      <c r="BC136" s="159"/>
      <c r="BD136" s="159"/>
      <c r="BE136" s="159"/>
      <c r="BF136" s="159"/>
      <c r="BG136" s="159"/>
      <c r="BH136" s="159"/>
      <c r="BI136" s="159"/>
      <c r="BJ136" s="159"/>
      <c r="BK136" s="159"/>
      <c r="BL136" s="159"/>
      <c r="BM136" s="159"/>
      <c r="BN136" s="159"/>
      <c r="BO136" s="159"/>
      <c r="BP136" s="159"/>
      <c r="BQ136" s="159"/>
      <c r="BR136" s="159"/>
      <c r="BS136" s="159"/>
      <c r="BT136" s="159"/>
      <c r="BU136" s="159"/>
      <c r="BV136" s="159"/>
      <c r="BW136" s="159"/>
      <c r="BX136" s="159"/>
      <c r="BY136" s="159"/>
      <c r="BZ136" s="159"/>
      <c r="CA136" s="159"/>
      <c r="CB136" s="159"/>
      <c r="CC136" s="159"/>
      <c r="CD136" s="159"/>
      <c r="CE136" s="159"/>
      <c r="CF136" s="159"/>
      <c r="CG136" s="159"/>
      <c r="CH136" s="159"/>
      <c r="CI136" s="159"/>
      <c r="CJ136" s="159"/>
      <c r="CK136" s="159"/>
      <c r="CL136" s="159"/>
      <c r="CM136" s="159"/>
      <c r="CN136" s="159"/>
      <c r="CO136" s="159"/>
      <c r="CP136" s="159"/>
      <c r="CQ136" s="159"/>
      <c r="CR136" s="159"/>
      <c r="CS136" s="159"/>
      <c r="CT136" s="159"/>
      <c r="CU136" s="159"/>
      <c r="CV136" s="159"/>
      <c r="CW136" s="159"/>
      <c r="CX136" s="159"/>
      <c r="CY136" s="159"/>
      <c r="CZ136" s="159"/>
      <c r="DA136" s="159"/>
      <c r="DB136" s="159"/>
      <c r="DC136" s="159"/>
      <c r="DD136" s="159"/>
      <c r="DE136" s="159"/>
      <c r="DF136" s="159"/>
      <c r="DG136" s="159"/>
      <c r="DH136" s="159"/>
      <c r="DI136" s="159"/>
      <c r="DJ136" s="159"/>
      <c r="DK136" s="159"/>
      <c r="DL136" s="159"/>
      <c r="DM136" s="159"/>
      <c r="DN136" s="159"/>
      <c r="DO136" s="159"/>
      <c r="DP136" s="159"/>
      <c r="DQ136" s="159"/>
      <c r="DR136" s="159"/>
      <c r="DS136" s="159"/>
      <c r="DT136" s="159"/>
      <c r="DU136" s="159"/>
      <c r="DV136" s="159"/>
      <c r="DW136" s="159"/>
      <c r="DX136" s="159"/>
      <c r="DY136" s="159"/>
      <c r="DZ136" s="159"/>
      <c r="EA136" s="159"/>
      <c r="EB136" s="159"/>
      <c r="EC136" s="159"/>
      <c r="ED136" s="159"/>
      <c r="EE136" s="159"/>
      <c r="EF136" s="159"/>
      <c r="EG136" s="159"/>
      <c r="EH136" s="159"/>
      <c r="EI136" s="159"/>
      <c r="EJ136" s="159"/>
      <c r="EK136" s="159"/>
      <c r="EL136" s="159"/>
      <c r="EM136" s="159"/>
      <c r="EN136" s="159"/>
      <c r="EO136" s="159"/>
      <c r="EP136" s="159"/>
      <c r="EQ136" s="159"/>
      <c r="ER136" s="159"/>
      <c r="ES136" s="159"/>
      <c r="ET136" s="159"/>
      <c r="EU136" s="159"/>
      <c r="EV136" s="159"/>
      <c r="EW136" s="159"/>
      <c r="EX136" s="159"/>
      <c r="EY136" s="159"/>
      <c r="EZ136" s="159"/>
      <c r="FA136" s="159"/>
      <c r="FB136" s="159"/>
      <c r="FC136" s="159"/>
      <c r="FD136" s="159"/>
      <c r="FE136" s="159"/>
      <c r="FF136" s="159"/>
      <c r="FG136" s="159"/>
      <c r="FH136" s="159"/>
      <c r="FI136" s="159"/>
      <c r="FJ136" s="159"/>
      <c r="FK136" s="159"/>
      <c r="FL136" s="159"/>
      <c r="FM136" s="159"/>
      <c r="FN136" s="159"/>
      <c r="FO136" s="159"/>
      <c r="FP136" s="159"/>
      <c r="FQ136" s="159"/>
      <c r="FR136" s="159"/>
      <c r="FS136" s="159"/>
      <c r="FT136" s="159"/>
      <c r="FU136" s="159"/>
      <c r="FV136" s="159"/>
      <c r="FW136" s="159"/>
      <c r="FX136" s="159"/>
      <c r="FY136" s="159"/>
      <c r="FZ136" s="159"/>
      <c r="GA136" s="159"/>
      <c r="GB136" s="159"/>
      <c r="GC136" s="159"/>
      <c r="GD136" s="159"/>
      <c r="GE136" s="159"/>
      <c r="GF136" s="159"/>
      <c r="GG136" s="159"/>
      <c r="GH136" s="159"/>
      <c r="GI136" s="159"/>
      <c r="GJ136" s="159"/>
      <c r="GK136" s="159"/>
      <c r="GL136" s="159"/>
      <c r="GM136" s="159"/>
      <c r="GN136" s="159"/>
      <c r="GO136" s="159"/>
      <c r="GP136" s="159"/>
      <c r="GQ136" s="159"/>
      <c r="GR136" s="159"/>
      <c r="GS136" s="159"/>
      <c r="GT136" s="159"/>
      <c r="GU136" s="159"/>
      <c r="GV136" s="159"/>
      <c r="GW136" s="159"/>
      <c r="GX136" s="159"/>
      <c r="GY136" s="159"/>
      <c r="GZ136" s="159"/>
      <c r="HA136" s="159"/>
      <c r="HB136" s="159"/>
      <c r="HC136" s="159"/>
      <c r="HD136" s="159"/>
      <c r="HE136" s="159"/>
      <c r="HF136" s="159"/>
      <c r="HG136" s="159"/>
      <c r="HH136" s="159"/>
      <c r="HI136" s="159"/>
      <c r="HJ136" s="159"/>
      <c r="HK136" s="159"/>
      <c r="HL136" s="159"/>
      <c r="HM136" s="159"/>
      <c r="HN136" s="159"/>
      <c r="HO136" s="159"/>
      <c r="HP136" s="159"/>
      <c r="HQ136" s="159"/>
      <c r="HR136" s="159"/>
      <c r="HS136" s="159"/>
      <c r="HT136" s="159"/>
      <c r="HU136" s="159"/>
      <c r="HV136" s="159"/>
      <c r="HW136" s="159"/>
      <c r="HX136" s="159"/>
      <c r="HY136" s="159"/>
      <c r="HZ136" s="159"/>
      <c r="IA136" s="159"/>
      <c r="IB136" s="159"/>
      <c r="IC136" s="159"/>
      <c r="ID136" s="159"/>
      <c r="IE136" s="159"/>
      <c r="IF136" s="159"/>
      <c r="IG136" s="159"/>
      <c r="IH136" s="159"/>
      <c r="II136" s="159"/>
      <c r="IJ136" s="159"/>
      <c r="IK136" s="159"/>
      <c r="IL136" s="159"/>
      <c r="IM136" s="159"/>
      <c r="IN136" s="159"/>
      <c r="IO136" s="159"/>
      <c r="IP136" s="159"/>
      <c r="IQ136" s="159"/>
      <c r="IR136" s="159"/>
      <c r="IS136" s="159"/>
      <c r="IT136" s="159"/>
      <c r="IU136" s="159"/>
      <c r="IV136" s="159"/>
    </row>
    <row r="137" spans="1:256" ht="39" x14ac:dyDescent="0.25">
      <c r="A137" s="160" t="s">
        <v>494</v>
      </c>
      <c r="B137" s="174" t="s">
        <v>402</v>
      </c>
      <c r="C137" s="194" t="s">
        <v>385</v>
      </c>
      <c r="D137" s="170" t="s">
        <v>495</v>
      </c>
      <c r="E137" s="194"/>
      <c r="F137" s="158">
        <f>SUM(F139+F138)</f>
        <v>7431.4</v>
      </c>
      <c r="G137" s="158" t="e">
        <f>SUM(#REF!+#REF!+G139+G138)</f>
        <v>#REF!</v>
      </c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3"/>
      <c r="AG137" s="163"/>
      <c r="AH137" s="163"/>
      <c r="AI137" s="163"/>
      <c r="AJ137" s="163"/>
      <c r="AK137" s="163"/>
      <c r="AL137" s="163"/>
      <c r="AM137" s="163"/>
      <c r="AN137" s="163"/>
      <c r="AO137" s="163"/>
      <c r="AP137" s="163"/>
      <c r="AQ137" s="163"/>
      <c r="AR137" s="163"/>
      <c r="AS137" s="163"/>
      <c r="AT137" s="163"/>
      <c r="AU137" s="163"/>
      <c r="AV137" s="163"/>
      <c r="AW137" s="163"/>
      <c r="AX137" s="163"/>
      <c r="AY137" s="163"/>
      <c r="AZ137" s="163"/>
      <c r="BA137" s="163"/>
      <c r="BB137" s="163"/>
      <c r="BC137" s="163"/>
      <c r="BD137" s="163"/>
      <c r="BE137" s="163"/>
      <c r="BF137" s="163"/>
      <c r="BG137" s="163"/>
      <c r="BH137" s="163"/>
      <c r="BI137" s="163"/>
      <c r="BJ137" s="163"/>
      <c r="BK137" s="163"/>
      <c r="BL137" s="163"/>
      <c r="BM137" s="163"/>
      <c r="BN137" s="163"/>
      <c r="BO137" s="163"/>
      <c r="BP137" s="163"/>
      <c r="BQ137" s="163"/>
      <c r="BR137" s="163"/>
      <c r="BS137" s="163"/>
      <c r="BT137" s="163"/>
      <c r="BU137" s="163"/>
      <c r="BV137" s="163"/>
      <c r="BW137" s="163"/>
      <c r="BX137" s="163"/>
      <c r="BY137" s="163"/>
      <c r="BZ137" s="163"/>
      <c r="CA137" s="163"/>
      <c r="CB137" s="163"/>
      <c r="CC137" s="163"/>
      <c r="CD137" s="163"/>
      <c r="CE137" s="163"/>
      <c r="CF137" s="163"/>
      <c r="CG137" s="163"/>
      <c r="CH137" s="163"/>
      <c r="CI137" s="163"/>
      <c r="CJ137" s="163"/>
      <c r="CK137" s="163"/>
      <c r="CL137" s="163"/>
      <c r="CM137" s="163"/>
      <c r="CN137" s="163"/>
      <c r="CO137" s="163"/>
      <c r="CP137" s="163"/>
      <c r="CQ137" s="163"/>
      <c r="CR137" s="163"/>
      <c r="CS137" s="163"/>
      <c r="CT137" s="163"/>
      <c r="CU137" s="163"/>
      <c r="CV137" s="163"/>
      <c r="CW137" s="163"/>
      <c r="CX137" s="163"/>
      <c r="CY137" s="163"/>
      <c r="CZ137" s="163"/>
      <c r="DA137" s="163"/>
      <c r="DB137" s="163"/>
      <c r="DC137" s="163"/>
      <c r="DD137" s="163"/>
      <c r="DE137" s="163"/>
      <c r="DF137" s="163"/>
      <c r="DG137" s="163"/>
      <c r="DH137" s="163"/>
      <c r="DI137" s="163"/>
      <c r="DJ137" s="163"/>
      <c r="DK137" s="163"/>
      <c r="DL137" s="163"/>
      <c r="DM137" s="163"/>
      <c r="DN137" s="163"/>
      <c r="DO137" s="163"/>
      <c r="DP137" s="163"/>
      <c r="DQ137" s="163"/>
      <c r="DR137" s="163"/>
      <c r="DS137" s="163"/>
      <c r="DT137" s="163"/>
      <c r="DU137" s="163"/>
      <c r="DV137" s="163"/>
      <c r="DW137" s="163"/>
      <c r="DX137" s="163"/>
      <c r="DY137" s="163"/>
      <c r="DZ137" s="163"/>
      <c r="EA137" s="163"/>
      <c r="EB137" s="163"/>
      <c r="EC137" s="163"/>
      <c r="ED137" s="163"/>
      <c r="EE137" s="163"/>
      <c r="EF137" s="163"/>
      <c r="EG137" s="163"/>
      <c r="EH137" s="163"/>
      <c r="EI137" s="163"/>
      <c r="EJ137" s="163"/>
      <c r="EK137" s="163"/>
      <c r="EL137" s="163"/>
      <c r="EM137" s="163"/>
      <c r="EN137" s="163"/>
      <c r="EO137" s="163"/>
      <c r="EP137" s="163"/>
      <c r="EQ137" s="163"/>
      <c r="ER137" s="163"/>
      <c r="ES137" s="163"/>
      <c r="ET137" s="163"/>
      <c r="EU137" s="163"/>
      <c r="EV137" s="163"/>
      <c r="EW137" s="163"/>
      <c r="EX137" s="163"/>
      <c r="EY137" s="163"/>
      <c r="EZ137" s="163"/>
      <c r="FA137" s="163"/>
      <c r="FB137" s="163"/>
      <c r="FC137" s="163"/>
      <c r="FD137" s="163"/>
      <c r="FE137" s="163"/>
      <c r="FF137" s="163"/>
      <c r="FG137" s="163"/>
      <c r="FH137" s="163"/>
      <c r="FI137" s="163"/>
      <c r="FJ137" s="163"/>
      <c r="FK137" s="163"/>
      <c r="FL137" s="163"/>
      <c r="FM137" s="163"/>
      <c r="FN137" s="163"/>
      <c r="FO137" s="163"/>
      <c r="FP137" s="163"/>
      <c r="FQ137" s="163"/>
      <c r="FR137" s="163"/>
      <c r="FS137" s="163"/>
      <c r="FT137" s="163"/>
      <c r="FU137" s="163"/>
      <c r="FV137" s="163"/>
      <c r="FW137" s="163"/>
      <c r="FX137" s="163"/>
      <c r="FY137" s="163"/>
      <c r="FZ137" s="163"/>
      <c r="GA137" s="163"/>
      <c r="GB137" s="163"/>
      <c r="GC137" s="163"/>
      <c r="GD137" s="163"/>
      <c r="GE137" s="163"/>
      <c r="GF137" s="163"/>
      <c r="GG137" s="163"/>
      <c r="GH137" s="163"/>
      <c r="GI137" s="163"/>
      <c r="GJ137" s="163"/>
      <c r="GK137" s="163"/>
      <c r="GL137" s="163"/>
      <c r="GM137" s="163"/>
      <c r="GN137" s="163"/>
      <c r="GO137" s="163"/>
      <c r="GP137" s="163"/>
      <c r="GQ137" s="163"/>
      <c r="GR137" s="163"/>
      <c r="GS137" s="163"/>
      <c r="GT137" s="163"/>
      <c r="GU137" s="163"/>
      <c r="GV137" s="163"/>
      <c r="GW137" s="163"/>
      <c r="GX137" s="163"/>
      <c r="GY137" s="163"/>
      <c r="GZ137" s="163"/>
      <c r="HA137" s="163"/>
      <c r="HB137" s="163"/>
      <c r="HC137" s="163"/>
      <c r="HD137" s="163"/>
      <c r="HE137" s="163"/>
      <c r="HF137" s="163"/>
      <c r="HG137" s="163"/>
      <c r="HH137" s="163"/>
      <c r="HI137" s="163"/>
      <c r="HJ137" s="163"/>
      <c r="HK137" s="163"/>
      <c r="HL137" s="163"/>
      <c r="HM137" s="163"/>
      <c r="HN137" s="163"/>
      <c r="HO137" s="163"/>
      <c r="HP137" s="163"/>
      <c r="HQ137" s="163"/>
      <c r="HR137" s="163"/>
      <c r="HS137" s="163"/>
      <c r="HT137" s="163"/>
      <c r="HU137" s="163"/>
      <c r="HV137" s="163"/>
      <c r="HW137" s="163"/>
      <c r="HX137" s="163"/>
      <c r="HY137" s="163"/>
      <c r="HZ137" s="163"/>
      <c r="IA137" s="163"/>
      <c r="IB137" s="163"/>
      <c r="IC137" s="163"/>
      <c r="ID137" s="163"/>
      <c r="IE137" s="163"/>
      <c r="IF137" s="163"/>
      <c r="IG137" s="163"/>
      <c r="IH137" s="163"/>
      <c r="II137" s="163"/>
      <c r="IJ137" s="163"/>
      <c r="IK137" s="163"/>
      <c r="IL137" s="163"/>
      <c r="IM137" s="163"/>
      <c r="IN137" s="163"/>
      <c r="IO137" s="163"/>
      <c r="IP137" s="163"/>
      <c r="IQ137" s="163"/>
      <c r="IR137" s="163"/>
      <c r="IS137" s="163"/>
      <c r="IT137" s="163"/>
      <c r="IU137" s="163"/>
      <c r="IV137" s="163"/>
    </row>
    <row r="138" spans="1:256" ht="26.25" x14ac:dyDescent="0.25">
      <c r="A138" s="156" t="s">
        <v>396</v>
      </c>
      <c r="B138" s="174" t="s">
        <v>402</v>
      </c>
      <c r="C138" s="194" t="s">
        <v>385</v>
      </c>
      <c r="D138" s="194" t="s">
        <v>496</v>
      </c>
      <c r="E138" s="194" t="s">
        <v>389</v>
      </c>
      <c r="F138" s="158">
        <v>1303</v>
      </c>
      <c r="G138" s="158">
        <v>2629</v>
      </c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  <c r="IU138" s="163"/>
      <c r="IV138" s="163"/>
    </row>
    <row r="139" spans="1:256" ht="26.25" x14ac:dyDescent="0.25">
      <c r="A139" s="195" t="s">
        <v>445</v>
      </c>
      <c r="B139" s="174" t="s">
        <v>402</v>
      </c>
      <c r="C139" s="174" t="s">
        <v>385</v>
      </c>
      <c r="D139" s="174" t="s">
        <v>497</v>
      </c>
      <c r="E139" s="174" t="s">
        <v>446</v>
      </c>
      <c r="F139" s="158">
        <v>6128.4</v>
      </c>
      <c r="G139" s="158">
        <v>5542.13</v>
      </c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63"/>
      <c r="Z139" s="163"/>
      <c r="AA139" s="163"/>
      <c r="AB139" s="163"/>
      <c r="AC139" s="163"/>
      <c r="AD139" s="163"/>
      <c r="AE139" s="163"/>
      <c r="AF139" s="163"/>
      <c r="AG139" s="163"/>
      <c r="AH139" s="163"/>
      <c r="AI139" s="163"/>
      <c r="AJ139" s="163"/>
      <c r="AK139" s="163"/>
      <c r="AL139" s="163"/>
      <c r="AM139" s="163"/>
      <c r="AN139" s="163"/>
      <c r="AO139" s="163"/>
      <c r="AP139" s="163"/>
      <c r="AQ139" s="163"/>
      <c r="AR139" s="163"/>
      <c r="AS139" s="163"/>
      <c r="AT139" s="163"/>
      <c r="AU139" s="163"/>
      <c r="AV139" s="163"/>
      <c r="AW139" s="163"/>
      <c r="AX139" s="163"/>
      <c r="AY139" s="163"/>
      <c r="AZ139" s="163"/>
      <c r="BA139" s="163"/>
      <c r="BB139" s="163"/>
      <c r="BC139" s="163"/>
      <c r="BD139" s="163"/>
      <c r="BE139" s="163"/>
      <c r="BF139" s="163"/>
      <c r="BG139" s="163"/>
      <c r="BH139" s="163"/>
      <c r="BI139" s="163"/>
      <c r="BJ139" s="163"/>
      <c r="BK139" s="163"/>
      <c r="BL139" s="163"/>
      <c r="BM139" s="163"/>
      <c r="BN139" s="163"/>
      <c r="BO139" s="163"/>
      <c r="BP139" s="163"/>
      <c r="BQ139" s="163"/>
      <c r="BR139" s="163"/>
      <c r="BS139" s="163"/>
      <c r="BT139" s="163"/>
      <c r="BU139" s="163"/>
      <c r="BV139" s="163"/>
      <c r="BW139" s="163"/>
      <c r="BX139" s="163"/>
      <c r="BY139" s="163"/>
      <c r="BZ139" s="163"/>
      <c r="CA139" s="163"/>
      <c r="CB139" s="163"/>
      <c r="CC139" s="163"/>
      <c r="CD139" s="163"/>
      <c r="CE139" s="163"/>
      <c r="CF139" s="163"/>
      <c r="CG139" s="163"/>
      <c r="CH139" s="163"/>
      <c r="CI139" s="163"/>
      <c r="CJ139" s="163"/>
      <c r="CK139" s="163"/>
      <c r="CL139" s="163"/>
      <c r="CM139" s="163"/>
      <c r="CN139" s="163"/>
      <c r="CO139" s="163"/>
      <c r="CP139" s="163"/>
      <c r="CQ139" s="163"/>
      <c r="CR139" s="163"/>
      <c r="CS139" s="163"/>
      <c r="CT139" s="163"/>
      <c r="CU139" s="163"/>
      <c r="CV139" s="163"/>
      <c r="CW139" s="163"/>
      <c r="CX139" s="163"/>
      <c r="CY139" s="163"/>
      <c r="CZ139" s="163"/>
      <c r="DA139" s="163"/>
      <c r="DB139" s="163"/>
      <c r="DC139" s="163"/>
      <c r="DD139" s="163"/>
      <c r="DE139" s="163"/>
      <c r="DF139" s="163"/>
      <c r="DG139" s="163"/>
      <c r="DH139" s="163"/>
      <c r="DI139" s="163"/>
      <c r="DJ139" s="163"/>
      <c r="DK139" s="163"/>
      <c r="DL139" s="163"/>
      <c r="DM139" s="163"/>
      <c r="DN139" s="163"/>
      <c r="DO139" s="163"/>
      <c r="DP139" s="163"/>
      <c r="DQ139" s="163"/>
      <c r="DR139" s="163"/>
      <c r="DS139" s="163"/>
      <c r="DT139" s="163"/>
      <c r="DU139" s="163"/>
      <c r="DV139" s="163"/>
      <c r="DW139" s="163"/>
      <c r="DX139" s="163"/>
      <c r="DY139" s="163"/>
      <c r="DZ139" s="163"/>
      <c r="EA139" s="163"/>
      <c r="EB139" s="163"/>
      <c r="EC139" s="163"/>
      <c r="ED139" s="163"/>
      <c r="EE139" s="163"/>
      <c r="EF139" s="163"/>
      <c r="EG139" s="163"/>
      <c r="EH139" s="163"/>
      <c r="EI139" s="163"/>
      <c r="EJ139" s="163"/>
      <c r="EK139" s="163"/>
      <c r="EL139" s="163"/>
      <c r="EM139" s="163"/>
      <c r="EN139" s="163"/>
      <c r="EO139" s="163"/>
      <c r="EP139" s="163"/>
      <c r="EQ139" s="163"/>
      <c r="ER139" s="163"/>
      <c r="ES139" s="163"/>
      <c r="ET139" s="163"/>
      <c r="EU139" s="163"/>
      <c r="EV139" s="163"/>
      <c r="EW139" s="163"/>
      <c r="EX139" s="163"/>
      <c r="EY139" s="163"/>
      <c r="EZ139" s="163"/>
      <c r="FA139" s="163"/>
      <c r="FB139" s="163"/>
      <c r="FC139" s="163"/>
      <c r="FD139" s="163"/>
      <c r="FE139" s="163"/>
      <c r="FF139" s="163"/>
      <c r="FG139" s="163"/>
      <c r="FH139" s="163"/>
      <c r="FI139" s="163"/>
      <c r="FJ139" s="163"/>
      <c r="FK139" s="163"/>
      <c r="FL139" s="163"/>
      <c r="FM139" s="163"/>
      <c r="FN139" s="163"/>
      <c r="FO139" s="163"/>
      <c r="FP139" s="163"/>
      <c r="FQ139" s="163"/>
      <c r="FR139" s="163"/>
      <c r="FS139" s="163"/>
      <c r="FT139" s="163"/>
      <c r="FU139" s="163"/>
      <c r="FV139" s="163"/>
      <c r="FW139" s="163"/>
      <c r="FX139" s="163"/>
      <c r="FY139" s="163"/>
      <c r="FZ139" s="163"/>
      <c r="GA139" s="163"/>
      <c r="GB139" s="163"/>
      <c r="GC139" s="163"/>
      <c r="GD139" s="163"/>
      <c r="GE139" s="163"/>
      <c r="GF139" s="163"/>
      <c r="GG139" s="163"/>
      <c r="GH139" s="163"/>
      <c r="GI139" s="163"/>
      <c r="GJ139" s="163"/>
      <c r="GK139" s="163"/>
      <c r="GL139" s="163"/>
      <c r="GM139" s="163"/>
      <c r="GN139" s="163"/>
      <c r="GO139" s="163"/>
      <c r="GP139" s="163"/>
      <c r="GQ139" s="163"/>
      <c r="GR139" s="163"/>
      <c r="GS139" s="163"/>
      <c r="GT139" s="163"/>
      <c r="GU139" s="163"/>
      <c r="GV139" s="163"/>
      <c r="GW139" s="163"/>
      <c r="GX139" s="163"/>
      <c r="GY139" s="163"/>
      <c r="GZ139" s="163"/>
      <c r="HA139" s="163"/>
      <c r="HB139" s="163"/>
      <c r="HC139" s="163"/>
      <c r="HD139" s="163"/>
      <c r="HE139" s="163"/>
      <c r="HF139" s="163"/>
      <c r="HG139" s="163"/>
      <c r="HH139" s="163"/>
      <c r="HI139" s="163"/>
      <c r="HJ139" s="163"/>
      <c r="HK139" s="163"/>
      <c r="HL139" s="163"/>
      <c r="HM139" s="163"/>
      <c r="HN139" s="163"/>
      <c r="HO139" s="163"/>
      <c r="HP139" s="163"/>
      <c r="HQ139" s="163"/>
      <c r="HR139" s="163"/>
      <c r="HS139" s="163"/>
      <c r="HT139" s="163"/>
      <c r="HU139" s="163"/>
      <c r="HV139" s="163"/>
      <c r="HW139" s="163"/>
      <c r="HX139" s="163"/>
      <c r="HY139" s="163"/>
      <c r="HZ139" s="163"/>
      <c r="IA139" s="163"/>
      <c r="IB139" s="163"/>
      <c r="IC139" s="163"/>
      <c r="ID139" s="163"/>
      <c r="IE139" s="163"/>
      <c r="IF139" s="163"/>
      <c r="IG139" s="163"/>
      <c r="IH139" s="163"/>
      <c r="II139" s="163"/>
      <c r="IJ139" s="163"/>
      <c r="IK139" s="163"/>
      <c r="IL139" s="163"/>
      <c r="IM139" s="163"/>
      <c r="IN139" s="163"/>
      <c r="IO139" s="163"/>
      <c r="IP139" s="163"/>
      <c r="IQ139" s="163"/>
      <c r="IR139" s="163"/>
      <c r="IS139" s="163"/>
      <c r="IT139" s="163"/>
      <c r="IU139" s="163"/>
      <c r="IV139" s="163"/>
    </row>
    <row r="140" spans="1:256" ht="28.5" x14ac:dyDescent="0.2">
      <c r="A140" s="196" t="s">
        <v>498</v>
      </c>
      <c r="B140" s="164" t="s">
        <v>402</v>
      </c>
      <c r="C140" s="197" t="s">
        <v>402</v>
      </c>
      <c r="D140" s="171"/>
      <c r="E140" s="171"/>
      <c r="F140" s="149">
        <f>SUM(F141)</f>
        <v>19465.2</v>
      </c>
      <c r="G140" s="149" t="e">
        <f>SUM(G141)</f>
        <v>#REF!</v>
      </c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  <c r="AR140" s="192"/>
      <c r="AS140" s="192"/>
      <c r="AT140" s="192"/>
      <c r="AU140" s="192"/>
      <c r="AV140" s="192"/>
      <c r="AW140" s="192"/>
      <c r="AX140" s="192"/>
      <c r="AY140" s="192"/>
      <c r="AZ140" s="192"/>
      <c r="BA140" s="192"/>
      <c r="BB140" s="192"/>
      <c r="BC140" s="192"/>
      <c r="BD140" s="192"/>
      <c r="BE140" s="192"/>
      <c r="BF140" s="192"/>
      <c r="BG140" s="192"/>
      <c r="BH140" s="192"/>
      <c r="BI140" s="192"/>
      <c r="BJ140" s="192"/>
      <c r="BK140" s="192"/>
      <c r="BL140" s="192"/>
      <c r="BM140" s="192"/>
      <c r="BN140" s="192"/>
      <c r="BO140" s="192"/>
      <c r="BP140" s="192"/>
      <c r="BQ140" s="192"/>
      <c r="BR140" s="192"/>
      <c r="BS140" s="192"/>
      <c r="BT140" s="192"/>
      <c r="BU140" s="192"/>
      <c r="BV140" s="192"/>
      <c r="BW140" s="192"/>
      <c r="BX140" s="192"/>
      <c r="BY140" s="192"/>
      <c r="BZ140" s="192"/>
      <c r="CA140" s="192"/>
      <c r="CB140" s="192"/>
      <c r="CC140" s="192"/>
      <c r="CD140" s="192"/>
      <c r="CE140" s="192"/>
      <c r="CF140" s="192"/>
      <c r="CG140" s="192"/>
      <c r="CH140" s="192"/>
      <c r="CI140" s="192"/>
      <c r="CJ140" s="192"/>
      <c r="CK140" s="192"/>
      <c r="CL140" s="192"/>
      <c r="CM140" s="192"/>
      <c r="CN140" s="192"/>
      <c r="CO140" s="192"/>
      <c r="CP140" s="192"/>
      <c r="CQ140" s="192"/>
      <c r="CR140" s="192"/>
      <c r="CS140" s="192"/>
      <c r="CT140" s="192"/>
      <c r="CU140" s="192"/>
      <c r="CV140" s="192"/>
      <c r="CW140" s="192"/>
      <c r="CX140" s="192"/>
      <c r="CY140" s="192"/>
      <c r="CZ140" s="192"/>
      <c r="DA140" s="192"/>
      <c r="DB140" s="192"/>
      <c r="DC140" s="192"/>
      <c r="DD140" s="192"/>
      <c r="DE140" s="192"/>
      <c r="DF140" s="192"/>
      <c r="DG140" s="192"/>
      <c r="DH140" s="192"/>
      <c r="DI140" s="192"/>
      <c r="DJ140" s="192"/>
      <c r="DK140" s="192"/>
      <c r="DL140" s="192"/>
      <c r="DM140" s="192"/>
      <c r="DN140" s="192"/>
      <c r="DO140" s="192"/>
      <c r="DP140" s="192"/>
      <c r="DQ140" s="192"/>
      <c r="DR140" s="192"/>
      <c r="DS140" s="192"/>
      <c r="DT140" s="192"/>
      <c r="DU140" s="192"/>
      <c r="DV140" s="192"/>
      <c r="DW140" s="192"/>
      <c r="DX140" s="192"/>
      <c r="DY140" s="192"/>
      <c r="DZ140" s="192"/>
      <c r="EA140" s="192"/>
      <c r="EB140" s="192"/>
      <c r="EC140" s="192"/>
      <c r="ED140" s="192"/>
      <c r="EE140" s="192"/>
      <c r="EF140" s="192"/>
      <c r="EG140" s="192"/>
      <c r="EH140" s="192"/>
      <c r="EI140" s="192"/>
      <c r="EJ140" s="192"/>
      <c r="EK140" s="192"/>
      <c r="EL140" s="192"/>
      <c r="EM140" s="192"/>
      <c r="EN140" s="192"/>
      <c r="EO140" s="192"/>
      <c r="EP140" s="192"/>
      <c r="EQ140" s="192"/>
      <c r="ER140" s="192"/>
      <c r="ES140" s="192"/>
      <c r="ET140" s="192"/>
      <c r="EU140" s="192"/>
      <c r="EV140" s="192"/>
      <c r="EW140" s="192"/>
      <c r="EX140" s="192"/>
      <c r="EY140" s="192"/>
      <c r="EZ140" s="192"/>
      <c r="FA140" s="192"/>
      <c r="FB140" s="192"/>
      <c r="FC140" s="192"/>
      <c r="FD140" s="192"/>
      <c r="FE140" s="192"/>
      <c r="FF140" s="192"/>
      <c r="FG140" s="192"/>
      <c r="FH140" s="192"/>
      <c r="FI140" s="192"/>
      <c r="FJ140" s="192"/>
      <c r="FK140" s="192"/>
      <c r="FL140" s="192"/>
      <c r="FM140" s="192"/>
      <c r="FN140" s="192"/>
      <c r="FO140" s="192"/>
      <c r="FP140" s="192"/>
      <c r="FQ140" s="192"/>
      <c r="FR140" s="192"/>
      <c r="FS140" s="192"/>
      <c r="FT140" s="192"/>
      <c r="FU140" s="192"/>
      <c r="FV140" s="192"/>
      <c r="FW140" s="192"/>
      <c r="FX140" s="192"/>
      <c r="FY140" s="192"/>
      <c r="FZ140" s="192"/>
      <c r="GA140" s="192"/>
      <c r="GB140" s="192"/>
      <c r="GC140" s="192"/>
      <c r="GD140" s="192"/>
      <c r="GE140" s="192"/>
      <c r="GF140" s="192"/>
      <c r="GG140" s="192"/>
      <c r="GH140" s="192"/>
      <c r="GI140" s="192"/>
      <c r="GJ140" s="192"/>
      <c r="GK140" s="192"/>
      <c r="GL140" s="192"/>
      <c r="GM140" s="192"/>
      <c r="GN140" s="192"/>
      <c r="GO140" s="192"/>
      <c r="GP140" s="192"/>
      <c r="GQ140" s="192"/>
      <c r="GR140" s="192"/>
      <c r="GS140" s="192"/>
      <c r="GT140" s="192"/>
      <c r="GU140" s="192"/>
      <c r="GV140" s="192"/>
      <c r="GW140" s="192"/>
      <c r="GX140" s="192"/>
      <c r="GY140" s="192"/>
      <c r="GZ140" s="192"/>
      <c r="HA140" s="192"/>
      <c r="HB140" s="192"/>
      <c r="HC140" s="192"/>
      <c r="HD140" s="192"/>
      <c r="HE140" s="192"/>
      <c r="HF140" s="192"/>
      <c r="HG140" s="192"/>
      <c r="HH140" s="192"/>
      <c r="HI140" s="192"/>
      <c r="HJ140" s="192"/>
      <c r="HK140" s="192"/>
      <c r="HL140" s="192"/>
      <c r="HM140" s="192"/>
      <c r="HN140" s="192"/>
      <c r="HO140" s="192"/>
      <c r="HP140" s="192"/>
      <c r="HQ140" s="192"/>
      <c r="HR140" s="192"/>
      <c r="HS140" s="192"/>
      <c r="HT140" s="192"/>
      <c r="HU140" s="192"/>
      <c r="HV140" s="192"/>
      <c r="HW140" s="192"/>
      <c r="HX140" s="192"/>
      <c r="HY140" s="192"/>
      <c r="HZ140" s="192"/>
      <c r="IA140" s="192"/>
      <c r="IB140" s="192"/>
      <c r="IC140" s="192"/>
      <c r="ID140" s="192"/>
      <c r="IE140" s="192"/>
      <c r="IF140" s="192"/>
      <c r="IG140" s="192"/>
      <c r="IH140" s="192"/>
      <c r="II140" s="192"/>
      <c r="IJ140" s="192"/>
      <c r="IK140" s="192"/>
      <c r="IL140" s="192"/>
      <c r="IM140" s="192"/>
      <c r="IN140" s="192"/>
      <c r="IO140" s="192"/>
      <c r="IP140" s="192"/>
      <c r="IQ140" s="192"/>
      <c r="IR140" s="192"/>
      <c r="IS140" s="192"/>
      <c r="IT140" s="192"/>
      <c r="IU140" s="192"/>
      <c r="IV140" s="192"/>
    </row>
    <row r="141" spans="1:256" ht="13.5" x14ac:dyDescent="0.25">
      <c r="A141" s="153" t="s">
        <v>499</v>
      </c>
      <c r="B141" s="166" t="s">
        <v>402</v>
      </c>
      <c r="C141" s="166" t="s">
        <v>402</v>
      </c>
      <c r="D141" s="154"/>
      <c r="E141" s="166"/>
      <c r="F141" s="155">
        <f>SUM(F146+F144+F142)</f>
        <v>19465.2</v>
      </c>
      <c r="G141" s="155" t="e">
        <f>SUM(G146+G144+G142)</f>
        <v>#REF!</v>
      </c>
    </row>
    <row r="142" spans="1:256" x14ac:dyDescent="0.2">
      <c r="A142" s="156" t="s">
        <v>428</v>
      </c>
      <c r="B142" s="157" t="s">
        <v>402</v>
      </c>
      <c r="C142" s="157" t="s">
        <v>402</v>
      </c>
      <c r="D142" s="157" t="s">
        <v>429</v>
      </c>
      <c r="E142" s="157"/>
      <c r="F142" s="183">
        <f>SUM(F143)</f>
        <v>500</v>
      </c>
      <c r="G142" s="183">
        <f>SUM(G143)</f>
        <v>450</v>
      </c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59"/>
      <c r="AK142" s="159"/>
      <c r="AL142" s="159"/>
      <c r="AM142" s="159"/>
      <c r="AN142" s="159"/>
      <c r="AO142" s="159"/>
      <c r="AP142" s="159"/>
      <c r="AQ142" s="159"/>
      <c r="AR142" s="159"/>
      <c r="AS142" s="159"/>
      <c r="AT142" s="159"/>
      <c r="AU142" s="159"/>
      <c r="AV142" s="159"/>
      <c r="AW142" s="159"/>
      <c r="AX142" s="159"/>
      <c r="AY142" s="159"/>
      <c r="AZ142" s="159"/>
      <c r="BA142" s="159"/>
      <c r="BB142" s="159"/>
      <c r="BC142" s="159"/>
      <c r="BD142" s="159"/>
      <c r="BE142" s="159"/>
      <c r="BF142" s="159"/>
      <c r="BG142" s="159"/>
      <c r="BH142" s="159"/>
      <c r="BI142" s="159"/>
      <c r="BJ142" s="159"/>
      <c r="BK142" s="159"/>
      <c r="BL142" s="159"/>
      <c r="BM142" s="159"/>
      <c r="BN142" s="159"/>
      <c r="BO142" s="159"/>
      <c r="BP142" s="159"/>
      <c r="BQ142" s="159"/>
      <c r="BR142" s="159"/>
      <c r="BS142" s="159"/>
      <c r="BT142" s="159"/>
      <c r="BU142" s="159"/>
      <c r="BV142" s="159"/>
      <c r="BW142" s="159"/>
      <c r="BX142" s="159"/>
      <c r="BY142" s="159"/>
      <c r="BZ142" s="159"/>
      <c r="CA142" s="159"/>
      <c r="CB142" s="159"/>
      <c r="CC142" s="159"/>
      <c r="CD142" s="159"/>
      <c r="CE142" s="159"/>
      <c r="CF142" s="159"/>
      <c r="CG142" s="159"/>
      <c r="CH142" s="159"/>
      <c r="CI142" s="159"/>
      <c r="CJ142" s="159"/>
      <c r="CK142" s="159"/>
      <c r="CL142" s="159"/>
      <c r="CM142" s="159"/>
      <c r="CN142" s="159"/>
      <c r="CO142" s="159"/>
      <c r="CP142" s="159"/>
      <c r="CQ142" s="159"/>
      <c r="CR142" s="159"/>
      <c r="CS142" s="159"/>
      <c r="CT142" s="159"/>
      <c r="CU142" s="159"/>
      <c r="CV142" s="159"/>
      <c r="CW142" s="159"/>
      <c r="CX142" s="159"/>
      <c r="CY142" s="159"/>
      <c r="CZ142" s="159"/>
      <c r="DA142" s="159"/>
      <c r="DB142" s="159"/>
      <c r="DC142" s="159"/>
      <c r="DD142" s="159"/>
      <c r="DE142" s="159"/>
      <c r="DF142" s="159"/>
      <c r="DG142" s="159"/>
      <c r="DH142" s="159"/>
      <c r="DI142" s="159"/>
      <c r="DJ142" s="159"/>
      <c r="DK142" s="159"/>
      <c r="DL142" s="159"/>
      <c r="DM142" s="159"/>
      <c r="DN142" s="159"/>
      <c r="DO142" s="159"/>
      <c r="DP142" s="159"/>
      <c r="DQ142" s="159"/>
      <c r="DR142" s="159"/>
      <c r="DS142" s="159"/>
      <c r="DT142" s="159"/>
      <c r="DU142" s="159"/>
      <c r="DV142" s="159"/>
      <c r="DW142" s="159"/>
      <c r="DX142" s="159"/>
      <c r="DY142" s="159"/>
      <c r="DZ142" s="159"/>
      <c r="EA142" s="159"/>
      <c r="EB142" s="159"/>
      <c r="EC142" s="159"/>
      <c r="ED142" s="159"/>
      <c r="EE142" s="159"/>
      <c r="EF142" s="159"/>
      <c r="EG142" s="159"/>
      <c r="EH142" s="159"/>
      <c r="EI142" s="159"/>
      <c r="EJ142" s="159"/>
      <c r="EK142" s="159"/>
      <c r="EL142" s="159"/>
      <c r="EM142" s="159"/>
      <c r="EN142" s="159"/>
      <c r="EO142" s="159"/>
      <c r="EP142" s="159"/>
      <c r="EQ142" s="159"/>
      <c r="ER142" s="159"/>
      <c r="ES142" s="159"/>
      <c r="ET142" s="159"/>
      <c r="EU142" s="159"/>
      <c r="EV142" s="159"/>
      <c r="EW142" s="159"/>
      <c r="EX142" s="159"/>
      <c r="EY142" s="159"/>
      <c r="EZ142" s="159"/>
      <c r="FA142" s="159"/>
      <c r="FB142" s="159"/>
      <c r="FC142" s="159"/>
      <c r="FD142" s="159"/>
      <c r="FE142" s="159"/>
      <c r="FF142" s="159"/>
      <c r="FG142" s="159"/>
      <c r="FH142" s="159"/>
      <c r="FI142" s="159"/>
      <c r="FJ142" s="159"/>
      <c r="FK142" s="159"/>
      <c r="FL142" s="159"/>
      <c r="FM142" s="159"/>
      <c r="FN142" s="159"/>
      <c r="FO142" s="159"/>
      <c r="FP142" s="159"/>
      <c r="FQ142" s="159"/>
      <c r="FR142" s="159"/>
      <c r="FS142" s="159"/>
      <c r="FT142" s="159"/>
      <c r="FU142" s="159"/>
      <c r="FV142" s="159"/>
      <c r="FW142" s="159"/>
      <c r="FX142" s="159"/>
      <c r="FY142" s="159"/>
      <c r="FZ142" s="159"/>
      <c r="GA142" s="159"/>
      <c r="GB142" s="159"/>
      <c r="GC142" s="159"/>
      <c r="GD142" s="159"/>
      <c r="GE142" s="159"/>
      <c r="GF142" s="159"/>
      <c r="GG142" s="159"/>
      <c r="GH142" s="159"/>
      <c r="GI142" s="159"/>
      <c r="GJ142" s="159"/>
      <c r="GK142" s="159"/>
      <c r="GL142" s="159"/>
      <c r="GM142" s="159"/>
      <c r="GN142" s="159"/>
      <c r="GO142" s="159"/>
      <c r="GP142" s="159"/>
      <c r="GQ142" s="159"/>
      <c r="GR142" s="159"/>
      <c r="GS142" s="159"/>
      <c r="GT142" s="159"/>
      <c r="GU142" s="159"/>
      <c r="GV142" s="159"/>
      <c r="GW142" s="159"/>
      <c r="GX142" s="159"/>
      <c r="GY142" s="159"/>
      <c r="GZ142" s="159"/>
      <c r="HA142" s="159"/>
      <c r="HB142" s="159"/>
      <c r="HC142" s="159"/>
      <c r="HD142" s="159"/>
      <c r="HE142" s="159"/>
      <c r="HF142" s="159"/>
      <c r="HG142" s="159"/>
      <c r="HH142" s="159"/>
      <c r="HI142" s="159"/>
      <c r="HJ142" s="159"/>
      <c r="HK142" s="159"/>
      <c r="HL142" s="159"/>
      <c r="HM142" s="159"/>
      <c r="HN142" s="159"/>
      <c r="HO142" s="159"/>
      <c r="HP142" s="159"/>
      <c r="HQ142" s="159"/>
      <c r="HR142" s="159"/>
      <c r="HS142" s="159"/>
      <c r="HT142" s="159"/>
      <c r="HU142" s="159"/>
      <c r="HV142" s="159"/>
      <c r="HW142" s="159"/>
      <c r="HX142" s="159"/>
      <c r="HY142" s="159"/>
      <c r="HZ142" s="159"/>
      <c r="IA142" s="159"/>
      <c r="IB142" s="159"/>
      <c r="IC142" s="159"/>
      <c r="ID142" s="159"/>
      <c r="IE142" s="159"/>
      <c r="IF142" s="159"/>
      <c r="IG142" s="159"/>
      <c r="IH142" s="159"/>
      <c r="II142" s="159"/>
      <c r="IJ142" s="159"/>
      <c r="IK142" s="159"/>
      <c r="IL142" s="159"/>
      <c r="IM142" s="159"/>
      <c r="IN142" s="159"/>
      <c r="IO142" s="159"/>
      <c r="IP142" s="159"/>
      <c r="IQ142" s="159"/>
      <c r="IR142" s="159"/>
      <c r="IS142" s="159"/>
      <c r="IT142" s="159"/>
      <c r="IU142" s="159"/>
      <c r="IV142" s="159"/>
    </row>
    <row r="143" spans="1:256" x14ac:dyDescent="0.2">
      <c r="A143" s="160" t="s">
        <v>399</v>
      </c>
      <c r="B143" s="161" t="s">
        <v>402</v>
      </c>
      <c r="C143" s="161" t="s">
        <v>402</v>
      </c>
      <c r="D143" s="157" t="s">
        <v>429</v>
      </c>
      <c r="E143" s="161" t="s">
        <v>400</v>
      </c>
      <c r="F143" s="162">
        <v>500</v>
      </c>
      <c r="G143" s="162">
        <v>450</v>
      </c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59"/>
      <c r="AI143" s="159"/>
      <c r="AJ143" s="159"/>
      <c r="AK143" s="159"/>
      <c r="AL143" s="159"/>
      <c r="AM143" s="159"/>
      <c r="AN143" s="159"/>
      <c r="AO143" s="159"/>
      <c r="AP143" s="159"/>
      <c r="AQ143" s="159"/>
      <c r="AR143" s="159"/>
      <c r="AS143" s="159"/>
      <c r="AT143" s="159"/>
      <c r="AU143" s="159"/>
      <c r="AV143" s="159"/>
      <c r="AW143" s="159"/>
      <c r="AX143" s="159"/>
      <c r="AY143" s="159"/>
      <c r="AZ143" s="159"/>
      <c r="BA143" s="159"/>
      <c r="BB143" s="159"/>
      <c r="BC143" s="159"/>
      <c r="BD143" s="159"/>
      <c r="BE143" s="159"/>
      <c r="BF143" s="159"/>
      <c r="BG143" s="159"/>
      <c r="BH143" s="159"/>
      <c r="BI143" s="159"/>
      <c r="BJ143" s="159"/>
      <c r="BK143" s="159"/>
      <c r="BL143" s="159"/>
      <c r="BM143" s="159"/>
      <c r="BN143" s="159"/>
      <c r="BO143" s="159"/>
      <c r="BP143" s="159"/>
      <c r="BQ143" s="159"/>
      <c r="BR143" s="159"/>
      <c r="BS143" s="159"/>
      <c r="BT143" s="159"/>
      <c r="BU143" s="159"/>
      <c r="BV143" s="159"/>
      <c r="BW143" s="159"/>
      <c r="BX143" s="159"/>
      <c r="BY143" s="159"/>
      <c r="BZ143" s="159"/>
      <c r="CA143" s="159"/>
      <c r="CB143" s="159"/>
      <c r="CC143" s="159"/>
      <c r="CD143" s="159"/>
      <c r="CE143" s="159"/>
      <c r="CF143" s="159"/>
      <c r="CG143" s="159"/>
      <c r="CH143" s="159"/>
      <c r="CI143" s="159"/>
      <c r="CJ143" s="159"/>
      <c r="CK143" s="159"/>
      <c r="CL143" s="159"/>
      <c r="CM143" s="159"/>
      <c r="CN143" s="159"/>
      <c r="CO143" s="159"/>
      <c r="CP143" s="159"/>
      <c r="CQ143" s="159"/>
      <c r="CR143" s="159"/>
      <c r="CS143" s="159"/>
      <c r="CT143" s="159"/>
      <c r="CU143" s="159"/>
      <c r="CV143" s="159"/>
      <c r="CW143" s="159"/>
      <c r="CX143" s="159"/>
      <c r="CY143" s="159"/>
      <c r="CZ143" s="159"/>
      <c r="DA143" s="159"/>
      <c r="DB143" s="159"/>
      <c r="DC143" s="159"/>
      <c r="DD143" s="159"/>
      <c r="DE143" s="159"/>
      <c r="DF143" s="159"/>
      <c r="DG143" s="159"/>
      <c r="DH143" s="159"/>
      <c r="DI143" s="159"/>
      <c r="DJ143" s="159"/>
      <c r="DK143" s="159"/>
      <c r="DL143" s="159"/>
      <c r="DM143" s="159"/>
      <c r="DN143" s="159"/>
      <c r="DO143" s="159"/>
      <c r="DP143" s="159"/>
      <c r="DQ143" s="159"/>
      <c r="DR143" s="159"/>
      <c r="DS143" s="159"/>
      <c r="DT143" s="159"/>
      <c r="DU143" s="159"/>
      <c r="DV143" s="159"/>
      <c r="DW143" s="159"/>
      <c r="DX143" s="159"/>
      <c r="DY143" s="159"/>
      <c r="DZ143" s="159"/>
      <c r="EA143" s="159"/>
      <c r="EB143" s="159"/>
      <c r="EC143" s="159"/>
      <c r="ED143" s="159"/>
      <c r="EE143" s="159"/>
      <c r="EF143" s="159"/>
      <c r="EG143" s="159"/>
      <c r="EH143" s="159"/>
      <c r="EI143" s="159"/>
      <c r="EJ143" s="159"/>
      <c r="EK143" s="159"/>
      <c r="EL143" s="159"/>
      <c r="EM143" s="159"/>
      <c r="EN143" s="159"/>
      <c r="EO143" s="159"/>
      <c r="EP143" s="159"/>
      <c r="EQ143" s="159"/>
      <c r="ER143" s="159"/>
      <c r="ES143" s="159"/>
      <c r="ET143" s="159"/>
      <c r="EU143" s="159"/>
      <c r="EV143" s="159"/>
      <c r="EW143" s="159"/>
      <c r="EX143" s="159"/>
      <c r="EY143" s="159"/>
      <c r="EZ143" s="159"/>
      <c r="FA143" s="159"/>
      <c r="FB143" s="159"/>
      <c r="FC143" s="159"/>
      <c r="FD143" s="159"/>
      <c r="FE143" s="159"/>
      <c r="FF143" s="159"/>
      <c r="FG143" s="159"/>
      <c r="FH143" s="159"/>
      <c r="FI143" s="159"/>
      <c r="FJ143" s="159"/>
      <c r="FK143" s="159"/>
      <c r="FL143" s="159"/>
      <c r="FM143" s="159"/>
      <c r="FN143" s="159"/>
      <c r="FO143" s="159"/>
      <c r="FP143" s="159"/>
      <c r="FQ143" s="159"/>
      <c r="FR143" s="159"/>
      <c r="FS143" s="159"/>
      <c r="FT143" s="159"/>
      <c r="FU143" s="159"/>
      <c r="FV143" s="159"/>
      <c r="FW143" s="159"/>
      <c r="FX143" s="159"/>
      <c r="FY143" s="159"/>
      <c r="FZ143" s="159"/>
      <c r="GA143" s="159"/>
      <c r="GB143" s="159"/>
      <c r="GC143" s="159"/>
      <c r="GD143" s="159"/>
      <c r="GE143" s="159"/>
      <c r="GF143" s="159"/>
      <c r="GG143" s="159"/>
      <c r="GH143" s="159"/>
      <c r="GI143" s="159"/>
      <c r="GJ143" s="159"/>
      <c r="GK143" s="159"/>
      <c r="GL143" s="159"/>
      <c r="GM143" s="159"/>
      <c r="GN143" s="159"/>
      <c r="GO143" s="159"/>
      <c r="GP143" s="159"/>
      <c r="GQ143" s="159"/>
      <c r="GR143" s="159"/>
      <c r="GS143" s="159"/>
      <c r="GT143" s="159"/>
      <c r="GU143" s="159"/>
      <c r="GV143" s="159"/>
      <c r="GW143" s="159"/>
      <c r="GX143" s="159"/>
      <c r="GY143" s="159"/>
      <c r="GZ143" s="159"/>
      <c r="HA143" s="159"/>
      <c r="HB143" s="159"/>
      <c r="HC143" s="159"/>
      <c r="HD143" s="159"/>
      <c r="HE143" s="159"/>
      <c r="HF143" s="159"/>
      <c r="HG143" s="159"/>
      <c r="HH143" s="159"/>
      <c r="HI143" s="159"/>
      <c r="HJ143" s="159"/>
      <c r="HK143" s="159"/>
      <c r="HL143" s="159"/>
      <c r="HM143" s="159"/>
      <c r="HN143" s="159"/>
      <c r="HO143" s="159"/>
      <c r="HP143" s="159"/>
      <c r="HQ143" s="159"/>
      <c r="HR143" s="159"/>
      <c r="HS143" s="159"/>
      <c r="HT143" s="159"/>
      <c r="HU143" s="159"/>
      <c r="HV143" s="159"/>
      <c r="HW143" s="159"/>
      <c r="HX143" s="159"/>
      <c r="HY143" s="159"/>
      <c r="HZ143" s="159"/>
      <c r="IA143" s="159"/>
      <c r="IB143" s="159"/>
      <c r="IC143" s="159"/>
      <c r="ID143" s="159"/>
      <c r="IE143" s="159"/>
      <c r="IF143" s="159"/>
      <c r="IG143" s="159"/>
      <c r="IH143" s="159"/>
      <c r="II143" s="159"/>
      <c r="IJ143" s="159"/>
      <c r="IK143" s="159"/>
      <c r="IL143" s="159"/>
      <c r="IM143" s="159"/>
      <c r="IN143" s="159"/>
      <c r="IO143" s="159"/>
      <c r="IP143" s="159"/>
      <c r="IQ143" s="159"/>
      <c r="IR143" s="159"/>
      <c r="IS143" s="159"/>
      <c r="IT143" s="159"/>
      <c r="IU143" s="159"/>
      <c r="IV143" s="159"/>
    </row>
    <row r="144" spans="1:256" ht="25.5" x14ac:dyDescent="0.2">
      <c r="A144" s="160" t="s">
        <v>500</v>
      </c>
      <c r="B144" s="169" t="s">
        <v>402</v>
      </c>
      <c r="C144" s="169" t="s">
        <v>402</v>
      </c>
      <c r="D144" s="169" t="s">
        <v>501</v>
      </c>
      <c r="E144" s="169"/>
      <c r="F144" s="162">
        <f>SUM(F145)</f>
        <v>14204</v>
      </c>
      <c r="G144" s="162">
        <f>SUM(G145)</f>
        <v>13300</v>
      </c>
    </row>
    <row r="145" spans="1:256" ht="25.5" x14ac:dyDescent="0.2">
      <c r="A145" s="156" t="s">
        <v>396</v>
      </c>
      <c r="B145" s="174" t="s">
        <v>402</v>
      </c>
      <c r="C145" s="174" t="s">
        <v>402</v>
      </c>
      <c r="D145" s="174" t="s">
        <v>501</v>
      </c>
      <c r="E145" s="174" t="s">
        <v>389</v>
      </c>
      <c r="F145" s="158">
        <v>14204</v>
      </c>
      <c r="G145" s="158">
        <v>13300</v>
      </c>
    </row>
    <row r="146" spans="1:256" ht="13.5" x14ac:dyDescent="0.25">
      <c r="A146" s="153" t="s">
        <v>436</v>
      </c>
      <c r="B146" s="151" t="s">
        <v>402</v>
      </c>
      <c r="C146" s="198" t="s">
        <v>402</v>
      </c>
      <c r="D146" s="199" t="s">
        <v>437</v>
      </c>
      <c r="E146" s="199"/>
      <c r="F146" s="152">
        <f>SUM(F147+F149)</f>
        <v>4761.2</v>
      </c>
      <c r="G146" s="152" t="e">
        <f>SUM(G147+G149)</f>
        <v>#REF!</v>
      </c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200"/>
      <c r="U146" s="200"/>
      <c r="V146" s="200"/>
      <c r="W146" s="200"/>
      <c r="X146" s="200"/>
      <c r="Y146" s="200"/>
      <c r="Z146" s="200"/>
      <c r="AA146" s="200"/>
      <c r="AB146" s="200"/>
      <c r="AC146" s="200"/>
      <c r="AD146" s="200"/>
      <c r="AE146" s="200"/>
      <c r="AF146" s="200"/>
      <c r="AG146" s="200"/>
      <c r="AH146" s="200"/>
      <c r="AI146" s="200"/>
      <c r="AJ146" s="200"/>
      <c r="AK146" s="200"/>
      <c r="AL146" s="200"/>
      <c r="AM146" s="200"/>
      <c r="AN146" s="200"/>
      <c r="AO146" s="200"/>
      <c r="AP146" s="200"/>
      <c r="AQ146" s="200"/>
      <c r="AR146" s="200"/>
      <c r="AS146" s="200"/>
      <c r="AT146" s="200"/>
      <c r="AU146" s="200"/>
      <c r="AV146" s="200"/>
      <c r="AW146" s="200"/>
      <c r="AX146" s="200"/>
      <c r="AY146" s="200"/>
      <c r="AZ146" s="200"/>
      <c r="BA146" s="200"/>
      <c r="BB146" s="200"/>
      <c r="BC146" s="200"/>
      <c r="BD146" s="200"/>
      <c r="BE146" s="200"/>
      <c r="BF146" s="200"/>
      <c r="BG146" s="200"/>
      <c r="BH146" s="200"/>
      <c r="BI146" s="200"/>
      <c r="BJ146" s="200"/>
      <c r="BK146" s="200"/>
      <c r="BL146" s="200"/>
      <c r="BM146" s="200"/>
      <c r="BN146" s="200"/>
      <c r="BO146" s="200"/>
      <c r="BP146" s="200"/>
      <c r="BQ146" s="200"/>
      <c r="BR146" s="200"/>
      <c r="BS146" s="200"/>
      <c r="BT146" s="200"/>
      <c r="BU146" s="200"/>
      <c r="BV146" s="200"/>
      <c r="BW146" s="200"/>
      <c r="BX146" s="200"/>
      <c r="BY146" s="200"/>
      <c r="BZ146" s="200"/>
      <c r="CA146" s="200"/>
      <c r="CB146" s="200"/>
      <c r="CC146" s="200"/>
      <c r="CD146" s="200"/>
      <c r="CE146" s="200"/>
      <c r="CF146" s="200"/>
      <c r="CG146" s="200"/>
      <c r="CH146" s="200"/>
      <c r="CI146" s="200"/>
      <c r="CJ146" s="200"/>
      <c r="CK146" s="200"/>
      <c r="CL146" s="200"/>
      <c r="CM146" s="200"/>
      <c r="CN146" s="200"/>
      <c r="CO146" s="200"/>
      <c r="CP146" s="200"/>
      <c r="CQ146" s="200"/>
      <c r="CR146" s="200"/>
      <c r="CS146" s="200"/>
      <c r="CT146" s="200"/>
      <c r="CU146" s="200"/>
      <c r="CV146" s="200"/>
      <c r="CW146" s="200"/>
      <c r="CX146" s="200"/>
      <c r="CY146" s="200"/>
      <c r="CZ146" s="200"/>
      <c r="DA146" s="200"/>
      <c r="DB146" s="200"/>
      <c r="DC146" s="200"/>
      <c r="DD146" s="200"/>
      <c r="DE146" s="200"/>
      <c r="DF146" s="200"/>
      <c r="DG146" s="200"/>
      <c r="DH146" s="200"/>
      <c r="DI146" s="200"/>
      <c r="DJ146" s="200"/>
      <c r="DK146" s="200"/>
      <c r="DL146" s="200"/>
      <c r="DM146" s="200"/>
      <c r="DN146" s="200"/>
      <c r="DO146" s="200"/>
      <c r="DP146" s="200"/>
      <c r="DQ146" s="200"/>
      <c r="DR146" s="200"/>
      <c r="DS146" s="200"/>
      <c r="DT146" s="200"/>
      <c r="DU146" s="200"/>
      <c r="DV146" s="200"/>
      <c r="DW146" s="200"/>
      <c r="DX146" s="200"/>
      <c r="DY146" s="200"/>
      <c r="DZ146" s="200"/>
      <c r="EA146" s="200"/>
      <c r="EB146" s="200"/>
      <c r="EC146" s="200"/>
      <c r="ED146" s="200"/>
      <c r="EE146" s="200"/>
      <c r="EF146" s="200"/>
      <c r="EG146" s="200"/>
      <c r="EH146" s="200"/>
      <c r="EI146" s="200"/>
      <c r="EJ146" s="200"/>
      <c r="EK146" s="200"/>
      <c r="EL146" s="200"/>
      <c r="EM146" s="200"/>
      <c r="EN146" s="200"/>
      <c r="EO146" s="200"/>
      <c r="EP146" s="200"/>
      <c r="EQ146" s="200"/>
      <c r="ER146" s="200"/>
      <c r="ES146" s="200"/>
      <c r="ET146" s="200"/>
      <c r="EU146" s="200"/>
      <c r="EV146" s="200"/>
      <c r="EW146" s="200"/>
      <c r="EX146" s="200"/>
      <c r="EY146" s="200"/>
      <c r="EZ146" s="200"/>
      <c r="FA146" s="200"/>
      <c r="FB146" s="200"/>
      <c r="FC146" s="200"/>
      <c r="FD146" s="200"/>
      <c r="FE146" s="200"/>
      <c r="FF146" s="200"/>
      <c r="FG146" s="200"/>
      <c r="FH146" s="200"/>
      <c r="FI146" s="200"/>
      <c r="FJ146" s="200"/>
      <c r="FK146" s="200"/>
      <c r="FL146" s="200"/>
      <c r="FM146" s="200"/>
      <c r="FN146" s="200"/>
      <c r="FO146" s="200"/>
      <c r="FP146" s="200"/>
      <c r="FQ146" s="200"/>
      <c r="FR146" s="200"/>
      <c r="FS146" s="200"/>
      <c r="FT146" s="200"/>
      <c r="FU146" s="200"/>
      <c r="FV146" s="200"/>
      <c r="FW146" s="200"/>
      <c r="FX146" s="200"/>
      <c r="FY146" s="200"/>
      <c r="FZ146" s="200"/>
      <c r="GA146" s="200"/>
      <c r="GB146" s="200"/>
      <c r="GC146" s="200"/>
      <c r="GD146" s="200"/>
      <c r="GE146" s="200"/>
      <c r="GF146" s="200"/>
      <c r="GG146" s="200"/>
      <c r="GH146" s="200"/>
      <c r="GI146" s="200"/>
      <c r="GJ146" s="200"/>
      <c r="GK146" s="200"/>
      <c r="GL146" s="200"/>
      <c r="GM146" s="200"/>
      <c r="GN146" s="200"/>
      <c r="GO146" s="200"/>
      <c r="GP146" s="200"/>
      <c r="GQ146" s="200"/>
      <c r="GR146" s="200"/>
      <c r="GS146" s="200"/>
      <c r="GT146" s="200"/>
      <c r="GU146" s="200"/>
      <c r="GV146" s="200"/>
      <c r="GW146" s="200"/>
      <c r="GX146" s="200"/>
      <c r="GY146" s="200"/>
      <c r="GZ146" s="200"/>
      <c r="HA146" s="200"/>
      <c r="HB146" s="200"/>
      <c r="HC146" s="200"/>
      <c r="HD146" s="200"/>
      <c r="HE146" s="200"/>
      <c r="HF146" s="200"/>
      <c r="HG146" s="200"/>
      <c r="HH146" s="200"/>
      <c r="HI146" s="200"/>
      <c r="HJ146" s="200"/>
      <c r="HK146" s="200"/>
      <c r="HL146" s="200"/>
      <c r="HM146" s="200"/>
      <c r="HN146" s="200"/>
      <c r="HO146" s="200"/>
      <c r="HP146" s="200"/>
      <c r="HQ146" s="200"/>
      <c r="HR146" s="200"/>
      <c r="HS146" s="200"/>
      <c r="HT146" s="200"/>
      <c r="HU146" s="200"/>
      <c r="HV146" s="200"/>
      <c r="HW146" s="200"/>
      <c r="HX146" s="200"/>
      <c r="HY146" s="200"/>
      <c r="HZ146" s="200"/>
      <c r="IA146" s="200"/>
      <c r="IB146" s="200"/>
      <c r="IC146" s="200"/>
      <c r="ID146" s="200"/>
      <c r="IE146" s="200"/>
      <c r="IF146" s="200"/>
      <c r="IG146" s="200"/>
      <c r="IH146" s="200"/>
      <c r="II146" s="200"/>
      <c r="IJ146" s="200"/>
      <c r="IK146" s="200"/>
      <c r="IL146" s="200"/>
      <c r="IM146" s="200"/>
      <c r="IN146" s="200"/>
      <c r="IO146" s="200"/>
      <c r="IP146" s="200"/>
      <c r="IQ146" s="200"/>
      <c r="IR146" s="200"/>
      <c r="IS146" s="200"/>
      <c r="IT146" s="200"/>
      <c r="IU146" s="200"/>
      <c r="IV146" s="200"/>
    </row>
    <row r="147" spans="1:256" ht="51.75" x14ac:dyDescent="0.25">
      <c r="A147" s="201" t="s">
        <v>502</v>
      </c>
      <c r="B147" s="157" t="s">
        <v>402</v>
      </c>
      <c r="C147" s="202" t="s">
        <v>402</v>
      </c>
      <c r="D147" s="194" t="s">
        <v>503</v>
      </c>
      <c r="E147" s="194"/>
      <c r="F147" s="158">
        <f>SUM(F148)</f>
        <v>500</v>
      </c>
      <c r="G147" s="158" t="e">
        <f>SUM(G148+#REF!)</f>
        <v>#REF!</v>
      </c>
      <c r="H147" s="203"/>
      <c r="I147" s="203"/>
      <c r="J147" s="203"/>
      <c r="K147" s="203"/>
      <c r="L147" s="203"/>
      <c r="M147" s="203"/>
      <c r="N147" s="203"/>
      <c r="O147" s="203"/>
      <c r="P147" s="203"/>
      <c r="Q147" s="203"/>
      <c r="R147" s="203"/>
      <c r="S147" s="203"/>
      <c r="T147" s="203"/>
      <c r="U147" s="203"/>
      <c r="V147" s="203"/>
      <c r="W147" s="203"/>
      <c r="X147" s="203"/>
      <c r="Y147" s="203"/>
      <c r="Z147" s="203"/>
      <c r="AA147" s="203"/>
      <c r="AB147" s="203"/>
      <c r="AC147" s="203"/>
      <c r="AD147" s="203"/>
      <c r="AE147" s="203"/>
      <c r="AF147" s="203"/>
      <c r="AG147" s="203"/>
      <c r="AH147" s="203"/>
      <c r="AI147" s="203"/>
      <c r="AJ147" s="203"/>
      <c r="AK147" s="203"/>
      <c r="AL147" s="203"/>
      <c r="AM147" s="203"/>
      <c r="AN147" s="203"/>
      <c r="AO147" s="203"/>
      <c r="AP147" s="203"/>
      <c r="AQ147" s="203"/>
      <c r="AR147" s="203"/>
      <c r="AS147" s="203"/>
      <c r="AT147" s="203"/>
      <c r="AU147" s="203"/>
      <c r="AV147" s="203"/>
      <c r="AW147" s="203"/>
      <c r="AX147" s="203"/>
      <c r="AY147" s="203"/>
      <c r="AZ147" s="203"/>
      <c r="BA147" s="203"/>
      <c r="BB147" s="203"/>
      <c r="BC147" s="203"/>
      <c r="BD147" s="203"/>
      <c r="BE147" s="203"/>
      <c r="BF147" s="203"/>
      <c r="BG147" s="203"/>
      <c r="BH147" s="203"/>
      <c r="BI147" s="203"/>
      <c r="BJ147" s="203"/>
      <c r="BK147" s="203"/>
      <c r="BL147" s="203"/>
      <c r="BM147" s="203"/>
      <c r="BN147" s="203"/>
      <c r="BO147" s="203"/>
      <c r="BP147" s="203"/>
      <c r="BQ147" s="203"/>
      <c r="BR147" s="203"/>
      <c r="BS147" s="203"/>
      <c r="BT147" s="203"/>
      <c r="BU147" s="203"/>
      <c r="BV147" s="203"/>
      <c r="BW147" s="203"/>
      <c r="BX147" s="203"/>
      <c r="BY147" s="203"/>
      <c r="BZ147" s="203"/>
      <c r="CA147" s="203"/>
      <c r="CB147" s="203"/>
      <c r="CC147" s="203"/>
      <c r="CD147" s="203"/>
      <c r="CE147" s="203"/>
      <c r="CF147" s="203"/>
      <c r="CG147" s="203"/>
      <c r="CH147" s="203"/>
      <c r="CI147" s="203"/>
      <c r="CJ147" s="203"/>
      <c r="CK147" s="203"/>
      <c r="CL147" s="203"/>
      <c r="CM147" s="203"/>
      <c r="CN147" s="203"/>
      <c r="CO147" s="203"/>
      <c r="CP147" s="203"/>
      <c r="CQ147" s="203"/>
      <c r="CR147" s="203"/>
      <c r="CS147" s="203"/>
      <c r="CT147" s="203"/>
      <c r="CU147" s="203"/>
      <c r="CV147" s="203"/>
      <c r="CW147" s="203"/>
      <c r="CX147" s="203"/>
      <c r="CY147" s="203"/>
      <c r="CZ147" s="203"/>
      <c r="DA147" s="203"/>
      <c r="DB147" s="203"/>
      <c r="DC147" s="203"/>
      <c r="DD147" s="203"/>
      <c r="DE147" s="203"/>
      <c r="DF147" s="203"/>
      <c r="DG147" s="203"/>
      <c r="DH147" s="203"/>
      <c r="DI147" s="203"/>
      <c r="DJ147" s="203"/>
      <c r="DK147" s="203"/>
      <c r="DL147" s="203"/>
      <c r="DM147" s="203"/>
      <c r="DN147" s="203"/>
      <c r="DO147" s="203"/>
      <c r="DP147" s="203"/>
      <c r="DQ147" s="203"/>
      <c r="DR147" s="203"/>
      <c r="DS147" s="203"/>
      <c r="DT147" s="203"/>
      <c r="DU147" s="203"/>
      <c r="DV147" s="203"/>
      <c r="DW147" s="203"/>
      <c r="DX147" s="203"/>
      <c r="DY147" s="203"/>
      <c r="DZ147" s="203"/>
      <c r="EA147" s="203"/>
      <c r="EB147" s="203"/>
      <c r="EC147" s="203"/>
      <c r="ED147" s="203"/>
      <c r="EE147" s="203"/>
      <c r="EF147" s="203"/>
      <c r="EG147" s="203"/>
      <c r="EH147" s="203"/>
      <c r="EI147" s="203"/>
      <c r="EJ147" s="203"/>
      <c r="EK147" s="203"/>
      <c r="EL147" s="203"/>
      <c r="EM147" s="203"/>
      <c r="EN147" s="203"/>
      <c r="EO147" s="203"/>
      <c r="EP147" s="203"/>
      <c r="EQ147" s="203"/>
      <c r="ER147" s="203"/>
      <c r="ES147" s="203"/>
      <c r="ET147" s="203"/>
      <c r="EU147" s="203"/>
      <c r="EV147" s="203"/>
      <c r="EW147" s="203"/>
      <c r="EX147" s="203"/>
      <c r="EY147" s="203"/>
      <c r="EZ147" s="203"/>
      <c r="FA147" s="203"/>
      <c r="FB147" s="203"/>
      <c r="FC147" s="203"/>
      <c r="FD147" s="203"/>
      <c r="FE147" s="203"/>
      <c r="FF147" s="203"/>
      <c r="FG147" s="203"/>
      <c r="FH147" s="203"/>
      <c r="FI147" s="203"/>
      <c r="FJ147" s="203"/>
      <c r="FK147" s="203"/>
      <c r="FL147" s="203"/>
      <c r="FM147" s="203"/>
      <c r="FN147" s="203"/>
      <c r="FO147" s="203"/>
      <c r="FP147" s="203"/>
      <c r="FQ147" s="203"/>
      <c r="FR147" s="203"/>
      <c r="FS147" s="203"/>
      <c r="FT147" s="203"/>
      <c r="FU147" s="203"/>
      <c r="FV147" s="203"/>
      <c r="FW147" s="203"/>
      <c r="FX147" s="203"/>
      <c r="FY147" s="203"/>
      <c r="FZ147" s="203"/>
      <c r="GA147" s="203"/>
      <c r="GB147" s="203"/>
      <c r="GC147" s="203"/>
      <c r="GD147" s="203"/>
      <c r="GE147" s="203"/>
      <c r="GF147" s="203"/>
      <c r="GG147" s="203"/>
      <c r="GH147" s="203"/>
      <c r="GI147" s="203"/>
      <c r="GJ147" s="203"/>
      <c r="GK147" s="203"/>
      <c r="GL147" s="203"/>
      <c r="GM147" s="203"/>
      <c r="GN147" s="203"/>
      <c r="GO147" s="203"/>
      <c r="GP147" s="203"/>
      <c r="GQ147" s="203"/>
      <c r="GR147" s="203"/>
      <c r="GS147" s="203"/>
      <c r="GT147" s="203"/>
      <c r="GU147" s="203"/>
      <c r="GV147" s="203"/>
      <c r="GW147" s="203"/>
      <c r="GX147" s="203"/>
      <c r="GY147" s="203"/>
      <c r="GZ147" s="203"/>
      <c r="HA147" s="203"/>
      <c r="HB147" s="203"/>
      <c r="HC147" s="203"/>
      <c r="HD147" s="203"/>
      <c r="HE147" s="203"/>
      <c r="HF147" s="203"/>
      <c r="HG147" s="203"/>
      <c r="HH147" s="203"/>
      <c r="HI147" s="203"/>
      <c r="HJ147" s="203"/>
      <c r="HK147" s="203"/>
      <c r="HL147" s="203"/>
      <c r="HM147" s="203"/>
      <c r="HN147" s="203"/>
      <c r="HO147" s="203"/>
      <c r="HP147" s="203"/>
      <c r="HQ147" s="203"/>
      <c r="HR147" s="203"/>
      <c r="HS147" s="203"/>
      <c r="HT147" s="203"/>
      <c r="HU147" s="203"/>
      <c r="HV147" s="203"/>
      <c r="HW147" s="203"/>
      <c r="HX147" s="203"/>
      <c r="HY147" s="203"/>
      <c r="HZ147" s="203"/>
      <c r="IA147" s="203"/>
      <c r="IB147" s="203"/>
      <c r="IC147" s="203"/>
      <c r="ID147" s="203"/>
      <c r="IE147" s="203"/>
      <c r="IF147" s="203"/>
      <c r="IG147" s="203"/>
      <c r="IH147" s="203"/>
      <c r="II147" s="203"/>
      <c r="IJ147" s="203"/>
      <c r="IK147" s="203"/>
      <c r="IL147" s="203"/>
      <c r="IM147" s="203"/>
      <c r="IN147" s="203"/>
      <c r="IO147" s="203"/>
      <c r="IP147" s="203"/>
      <c r="IQ147" s="203"/>
      <c r="IR147" s="203"/>
      <c r="IS147" s="203"/>
      <c r="IT147" s="203"/>
      <c r="IU147" s="203"/>
      <c r="IV147" s="203"/>
    </row>
    <row r="148" spans="1:256" ht="26.25" x14ac:dyDescent="0.25">
      <c r="A148" s="160" t="s">
        <v>396</v>
      </c>
      <c r="B148" s="161" t="s">
        <v>402</v>
      </c>
      <c r="C148" s="168" t="s">
        <v>402</v>
      </c>
      <c r="D148" s="170" t="s">
        <v>503</v>
      </c>
      <c r="E148" s="170" t="s">
        <v>389</v>
      </c>
      <c r="F148" s="162">
        <v>500</v>
      </c>
      <c r="G148" s="162">
        <v>416.9</v>
      </c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  <c r="Z148" s="204"/>
      <c r="AA148" s="204"/>
      <c r="AB148" s="204"/>
      <c r="AC148" s="204"/>
      <c r="AD148" s="204"/>
      <c r="AE148" s="204"/>
      <c r="AF148" s="204"/>
      <c r="AG148" s="204"/>
      <c r="AH148" s="204"/>
      <c r="AI148" s="204"/>
      <c r="AJ148" s="204"/>
      <c r="AK148" s="204"/>
      <c r="AL148" s="204"/>
      <c r="AM148" s="204"/>
      <c r="AN148" s="204"/>
      <c r="AO148" s="204"/>
      <c r="AP148" s="204"/>
      <c r="AQ148" s="204"/>
      <c r="AR148" s="204"/>
      <c r="AS148" s="204"/>
      <c r="AT148" s="204"/>
      <c r="AU148" s="204"/>
      <c r="AV148" s="204"/>
      <c r="AW148" s="204"/>
      <c r="AX148" s="204"/>
      <c r="AY148" s="204"/>
      <c r="AZ148" s="204"/>
      <c r="BA148" s="204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  <c r="BZ148" s="204"/>
      <c r="CA148" s="204"/>
      <c r="CB148" s="204"/>
      <c r="CC148" s="204"/>
      <c r="CD148" s="204"/>
      <c r="CE148" s="204"/>
      <c r="CF148" s="204"/>
      <c r="CG148" s="204"/>
      <c r="CH148" s="204"/>
      <c r="CI148" s="204"/>
      <c r="CJ148" s="204"/>
      <c r="CK148" s="204"/>
      <c r="CL148" s="204"/>
      <c r="CM148" s="204"/>
      <c r="CN148" s="204"/>
      <c r="CO148" s="204"/>
      <c r="CP148" s="204"/>
      <c r="CQ148" s="204"/>
      <c r="CR148" s="204"/>
      <c r="CS148" s="204"/>
      <c r="CT148" s="204"/>
      <c r="CU148" s="204"/>
      <c r="CV148" s="204"/>
      <c r="CW148" s="204"/>
      <c r="CX148" s="204"/>
      <c r="CY148" s="204"/>
      <c r="CZ148" s="204"/>
      <c r="DA148" s="204"/>
      <c r="DB148" s="204"/>
      <c r="DC148" s="204"/>
      <c r="DD148" s="204"/>
      <c r="DE148" s="204"/>
      <c r="DF148" s="204"/>
      <c r="DG148" s="204"/>
      <c r="DH148" s="204"/>
      <c r="DI148" s="204"/>
      <c r="DJ148" s="204"/>
      <c r="DK148" s="204"/>
      <c r="DL148" s="204"/>
      <c r="DM148" s="204"/>
      <c r="DN148" s="204"/>
      <c r="DO148" s="204"/>
      <c r="DP148" s="204"/>
      <c r="DQ148" s="204"/>
      <c r="DR148" s="204"/>
      <c r="DS148" s="204"/>
      <c r="DT148" s="204"/>
      <c r="DU148" s="204"/>
      <c r="DV148" s="204"/>
      <c r="DW148" s="204"/>
      <c r="DX148" s="204"/>
      <c r="DY148" s="204"/>
      <c r="DZ148" s="204"/>
      <c r="EA148" s="204"/>
      <c r="EB148" s="204"/>
      <c r="EC148" s="204"/>
      <c r="ED148" s="204"/>
      <c r="EE148" s="204"/>
      <c r="EF148" s="204"/>
      <c r="EG148" s="204"/>
      <c r="EH148" s="204"/>
      <c r="EI148" s="204"/>
      <c r="EJ148" s="204"/>
      <c r="EK148" s="204"/>
      <c r="EL148" s="204"/>
      <c r="EM148" s="204"/>
      <c r="EN148" s="204"/>
      <c r="EO148" s="204"/>
      <c r="EP148" s="204"/>
      <c r="EQ148" s="204"/>
      <c r="ER148" s="204"/>
      <c r="ES148" s="204"/>
      <c r="ET148" s="204"/>
      <c r="EU148" s="204"/>
      <c r="EV148" s="204"/>
      <c r="EW148" s="204"/>
      <c r="EX148" s="204"/>
      <c r="EY148" s="204"/>
      <c r="EZ148" s="204"/>
      <c r="FA148" s="204"/>
      <c r="FB148" s="204"/>
      <c r="FC148" s="204"/>
      <c r="FD148" s="204"/>
      <c r="FE148" s="204"/>
      <c r="FF148" s="204"/>
      <c r="FG148" s="204"/>
      <c r="FH148" s="204"/>
      <c r="FI148" s="204"/>
      <c r="FJ148" s="204"/>
      <c r="FK148" s="204"/>
      <c r="FL148" s="204"/>
      <c r="FM148" s="204"/>
      <c r="FN148" s="204"/>
      <c r="FO148" s="204"/>
      <c r="FP148" s="204"/>
      <c r="FQ148" s="204"/>
      <c r="FR148" s="204"/>
      <c r="FS148" s="204"/>
      <c r="FT148" s="204"/>
      <c r="FU148" s="204"/>
      <c r="FV148" s="204"/>
      <c r="FW148" s="204"/>
      <c r="FX148" s="204"/>
      <c r="FY148" s="204"/>
      <c r="FZ148" s="204"/>
      <c r="GA148" s="204"/>
      <c r="GB148" s="204"/>
      <c r="GC148" s="204"/>
      <c r="GD148" s="204"/>
      <c r="GE148" s="204"/>
      <c r="GF148" s="204"/>
      <c r="GG148" s="204"/>
      <c r="GH148" s="204"/>
      <c r="GI148" s="204"/>
      <c r="GJ148" s="204"/>
      <c r="GK148" s="204"/>
      <c r="GL148" s="204"/>
      <c r="GM148" s="204"/>
      <c r="GN148" s="204"/>
      <c r="GO148" s="204"/>
      <c r="GP148" s="204"/>
      <c r="GQ148" s="204"/>
      <c r="GR148" s="204"/>
      <c r="GS148" s="204"/>
      <c r="GT148" s="204"/>
      <c r="GU148" s="204"/>
      <c r="GV148" s="204"/>
      <c r="GW148" s="204"/>
      <c r="GX148" s="204"/>
      <c r="GY148" s="204"/>
      <c r="GZ148" s="204"/>
      <c r="HA148" s="204"/>
      <c r="HB148" s="204"/>
      <c r="HC148" s="204"/>
      <c r="HD148" s="204"/>
      <c r="HE148" s="204"/>
      <c r="HF148" s="204"/>
      <c r="HG148" s="204"/>
      <c r="HH148" s="204"/>
      <c r="HI148" s="204"/>
      <c r="HJ148" s="204"/>
      <c r="HK148" s="204"/>
      <c r="HL148" s="204"/>
      <c r="HM148" s="204"/>
      <c r="HN148" s="204"/>
      <c r="HO148" s="204"/>
      <c r="HP148" s="204"/>
      <c r="HQ148" s="204"/>
      <c r="HR148" s="204"/>
      <c r="HS148" s="204"/>
      <c r="HT148" s="204"/>
      <c r="HU148" s="204"/>
      <c r="HV148" s="204"/>
      <c r="HW148" s="204"/>
      <c r="HX148" s="204"/>
      <c r="HY148" s="204"/>
      <c r="HZ148" s="204"/>
      <c r="IA148" s="204"/>
      <c r="IB148" s="204"/>
      <c r="IC148" s="204"/>
      <c r="ID148" s="204"/>
      <c r="IE148" s="204"/>
      <c r="IF148" s="204"/>
      <c r="IG148" s="204"/>
      <c r="IH148" s="204"/>
      <c r="II148" s="204"/>
      <c r="IJ148" s="204"/>
      <c r="IK148" s="204"/>
      <c r="IL148" s="204"/>
      <c r="IM148" s="204"/>
      <c r="IN148" s="204"/>
      <c r="IO148" s="204"/>
      <c r="IP148" s="204"/>
      <c r="IQ148" s="204"/>
      <c r="IR148" s="204"/>
      <c r="IS148" s="204"/>
      <c r="IT148" s="204"/>
      <c r="IU148" s="204"/>
      <c r="IV148" s="204"/>
    </row>
    <row r="149" spans="1:256" ht="38.25" x14ac:dyDescent="0.2">
      <c r="A149" s="156" t="s">
        <v>504</v>
      </c>
      <c r="B149" s="174" t="s">
        <v>402</v>
      </c>
      <c r="C149" s="194" t="s">
        <v>402</v>
      </c>
      <c r="D149" s="205" t="s">
        <v>505</v>
      </c>
      <c r="E149" s="194"/>
      <c r="F149" s="158">
        <f>SUM(F150)</f>
        <v>4261.2</v>
      </c>
      <c r="G149" s="158">
        <f>SUM(G150)</f>
        <v>3990</v>
      </c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9"/>
      <c r="AG149" s="159"/>
      <c r="AH149" s="159"/>
      <c r="AI149" s="159"/>
      <c r="AJ149" s="159"/>
      <c r="AK149" s="159"/>
      <c r="AL149" s="159"/>
      <c r="AM149" s="159"/>
      <c r="AN149" s="159"/>
      <c r="AO149" s="159"/>
      <c r="AP149" s="159"/>
      <c r="AQ149" s="159"/>
      <c r="AR149" s="159"/>
      <c r="AS149" s="159"/>
      <c r="AT149" s="159"/>
      <c r="AU149" s="159"/>
      <c r="AV149" s="159"/>
      <c r="AW149" s="159"/>
      <c r="AX149" s="159"/>
      <c r="AY149" s="159"/>
      <c r="AZ149" s="159"/>
      <c r="BA149" s="159"/>
      <c r="BB149" s="159"/>
      <c r="BC149" s="159"/>
      <c r="BD149" s="159"/>
      <c r="BE149" s="159"/>
      <c r="BF149" s="159"/>
      <c r="BG149" s="159"/>
      <c r="BH149" s="159"/>
      <c r="BI149" s="159"/>
      <c r="BJ149" s="159"/>
      <c r="BK149" s="159"/>
      <c r="BL149" s="159"/>
      <c r="BM149" s="159"/>
      <c r="BN149" s="159"/>
      <c r="BO149" s="159"/>
      <c r="BP149" s="159"/>
      <c r="BQ149" s="159"/>
      <c r="BR149" s="159"/>
      <c r="BS149" s="159"/>
      <c r="BT149" s="159"/>
      <c r="BU149" s="159"/>
      <c r="BV149" s="159"/>
      <c r="BW149" s="159"/>
      <c r="BX149" s="159"/>
      <c r="BY149" s="159"/>
      <c r="BZ149" s="159"/>
      <c r="CA149" s="159"/>
      <c r="CB149" s="159"/>
      <c r="CC149" s="159"/>
      <c r="CD149" s="159"/>
      <c r="CE149" s="159"/>
      <c r="CF149" s="159"/>
      <c r="CG149" s="159"/>
      <c r="CH149" s="159"/>
      <c r="CI149" s="159"/>
      <c r="CJ149" s="159"/>
      <c r="CK149" s="159"/>
      <c r="CL149" s="159"/>
      <c r="CM149" s="159"/>
      <c r="CN149" s="159"/>
      <c r="CO149" s="159"/>
      <c r="CP149" s="159"/>
      <c r="CQ149" s="159"/>
      <c r="CR149" s="159"/>
      <c r="CS149" s="159"/>
      <c r="CT149" s="159"/>
      <c r="CU149" s="159"/>
      <c r="CV149" s="159"/>
      <c r="CW149" s="159"/>
      <c r="CX149" s="159"/>
      <c r="CY149" s="159"/>
      <c r="CZ149" s="159"/>
      <c r="DA149" s="159"/>
      <c r="DB149" s="159"/>
      <c r="DC149" s="159"/>
      <c r="DD149" s="159"/>
      <c r="DE149" s="159"/>
      <c r="DF149" s="159"/>
      <c r="DG149" s="159"/>
      <c r="DH149" s="159"/>
      <c r="DI149" s="159"/>
      <c r="DJ149" s="159"/>
      <c r="DK149" s="159"/>
      <c r="DL149" s="159"/>
      <c r="DM149" s="159"/>
      <c r="DN149" s="159"/>
      <c r="DO149" s="159"/>
      <c r="DP149" s="159"/>
      <c r="DQ149" s="159"/>
      <c r="DR149" s="159"/>
      <c r="DS149" s="159"/>
      <c r="DT149" s="159"/>
      <c r="DU149" s="159"/>
      <c r="DV149" s="159"/>
      <c r="DW149" s="159"/>
      <c r="DX149" s="159"/>
      <c r="DY149" s="159"/>
      <c r="DZ149" s="159"/>
      <c r="EA149" s="159"/>
      <c r="EB149" s="159"/>
      <c r="EC149" s="159"/>
      <c r="ED149" s="159"/>
      <c r="EE149" s="159"/>
      <c r="EF149" s="159"/>
      <c r="EG149" s="159"/>
      <c r="EH149" s="159"/>
      <c r="EI149" s="159"/>
      <c r="EJ149" s="159"/>
      <c r="EK149" s="159"/>
      <c r="EL149" s="159"/>
      <c r="EM149" s="159"/>
      <c r="EN149" s="159"/>
      <c r="EO149" s="159"/>
      <c r="EP149" s="159"/>
      <c r="EQ149" s="159"/>
      <c r="ER149" s="159"/>
      <c r="ES149" s="159"/>
      <c r="ET149" s="159"/>
      <c r="EU149" s="159"/>
      <c r="EV149" s="159"/>
      <c r="EW149" s="159"/>
      <c r="EX149" s="159"/>
      <c r="EY149" s="159"/>
      <c r="EZ149" s="159"/>
      <c r="FA149" s="159"/>
      <c r="FB149" s="159"/>
      <c r="FC149" s="159"/>
      <c r="FD149" s="159"/>
      <c r="FE149" s="159"/>
      <c r="FF149" s="159"/>
      <c r="FG149" s="159"/>
      <c r="FH149" s="159"/>
      <c r="FI149" s="159"/>
      <c r="FJ149" s="159"/>
      <c r="FK149" s="159"/>
      <c r="FL149" s="159"/>
      <c r="FM149" s="159"/>
      <c r="FN149" s="159"/>
      <c r="FO149" s="159"/>
      <c r="FP149" s="159"/>
      <c r="FQ149" s="159"/>
      <c r="FR149" s="159"/>
      <c r="FS149" s="159"/>
      <c r="FT149" s="159"/>
      <c r="FU149" s="159"/>
      <c r="FV149" s="159"/>
      <c r="FW149" s="159"/>
      <c r="FX149" s="159"/>
      <c r="FY149" s="159"/>
      <c r="FZ149" s="159"/>
      <c r="GA149" s="159"/>
      <c r="GB149" s="159"/>
      <c r="GC149" s="159"/>
      <c r="GD149" s="159"/>
      <c r="GE149" s="159"/>
      <c r="GF149" s="159"/>
      <c r="GG149" s="159"/>
      <c r="GH149" s="159"/>
      <c r="GI149" s="159"/>
      <c r="GJ149" s="159"/>
      <c r="GK149" s="159"/>
      <c r="GL149" s="159"/>
      <c r="GM149" s="159"/>
      <c r="GN149" s="159"/>
      <c r="GO149" s="159"/>
      <c r="GP149" s="159"/>
      <c r="GQ149" s="159"/>
      <c r="GR149" s="159"/>
      <c r="GS149" s="159"/>
      <c r="GT149" s="159"/>
      <c r="GU149" s="159"/>
      <c r="GV149" s="159"/>
      <c r="GW149" s="159"/>
      <c r="GX149" s="159"/>
      <c r="GY149" s="159"/>
      <c r="GZ149" s="159"/>
      <c r="HA149" s="159"/>
      <c r="HB149" s="159"/>
      <c r="HC149" s="159"/>
      <c r="HD149" s="159"/>
      <c r="HE149" s="159"/>
      <c r="HF149" s="159"/>
      <c r="HG149" s="159"/>
      <c r="HH149" s="159"/>
      <c r="HI149" s="159"/>
      <c r="HJ149" s="159"/>
      <c r="HK149" s="159"/>
      <c r="HL149" s="159"/>
      <c r="HM149" s="159"/>
      <c r="HN149" s="159"/>
      <c r="HO149" s="159"/>
      <c r="HP149" s="159"/>
      <c r="HQ149" s="159"/>
      <c r="HR149" s="159"/>
      <c r="HS149" s="159"/>
      <c r="HT149" s="159"/>
      <c r="HU149" s="159"/>
      <c r="HV149" s="159"/>
      <c r="HW149" s="159"/>
      <c r="HX149" s="159"/>
      <c r="HY149" s="159"/>
      <c r="HZ149" s="159"/>
      <c r="IA149" s="159"/>
      <c r="IB149" s="159"/>
      <c r="IC149" s="159"/>
      <c r="ID149" s="159"/>
      <c r="IE149" s="159"/>
      <c r="IF149" s="159"/>
      <c r="IG149" s="159"/>
      <c r="IH149" s="159"/>
      <c r="II149" s="159"/>
      <c r="IJ149" s="159"/>
      <c r="IK149" s="159"/>
      <c r="IL149" s="159"/>
      <c r="IM149" s="159"/>
      <c r="IN149" s="159"/>
      <c r="IO149" s="159"/>
      <c r="IP149" s="159"/>
      <c r="IQ149" s="159"/>
      <c r="IR149" s="159"/>
      <c r="IS149" s="159"/>
      <c r="IT149" s="159"/>
      <c r="IU149" s="159"/>
      <c r="IV149" s="159"/>
    </row>
    <row r="150" spans="1:256" ht="25.5" x14ac:dyDescent="0.2">
      <c r="A150" s="160" t="s">
        <v>396</v>
      </c>
      <c r="B150" s="206" t="s">
        <v>402</v>
      </c>
      <c r="C150" s="207" t="s">
        <v>402</v>
      </c>
      <c r="D150" s="206" t="s">
        <v>505</v>
      </c>
      <c r="E150" s="170" t="s">
        <v>389</v>
      </c>
      <c r="F150" s="162">
        <v>4261.2</v>
      </c>
      <c r="G150" s="162">
        <v>3990</v>
      </c>
    </row>
    <row r="151" spans="1:256" ht="15.75" x14ac:dyDescent="0.25">
      <c r="A151" s="208" t="s">
        <v>506</v>
      </c>
      <c r="B151" s="209" t="s">
        <v>507</v>
      </c>
      <c r="C151" s="209"/>
      <c r="D151" s="209"/>
      <c r="E151" s="210"/>
      <c r="F151" s="211">
        <f>SUM(F152)</f>
        <v>1000</v>
      </c>
      <c r="G151" s="211" t="e">
        <f>SUM(G152)</f>
        <v>#REF!</v>
      </c>
      <c r="H151" s="212"/>
      <c r="I151" s="212"/>
      <c r="J151" s="212"/>
      <c r="K151" s="212"/>
      <c r="L151" s="212"/>
      <c r="M151" s="212"/>
      <c r="N151" s="212"/>
      <c r="O151" s="212"/>
      <c r="P151" s="212"/>
      <c r="Q151" s="212"/>
      <c r="R151" s="212"/>
      <c r="S151" s="212"/>
      <c r="T151" s="212"/>
      <c r="U151" s="212"/>
      <c r="V151" s="212"/>
      <c r="W151" s="212"/>
      <c r="X151" s="212"/>
      <c r="Y151" s="212"/>
      <c r="Z151" s="212"/>
      <c r="AA151" s="212"/>
      <c r="AB151" s="212"/>
      <c r="AC151" s="212"/>
      <c r="AD151" s="212"/>
      <c r="AE151" s="212"/>
      <c r="AF151" s="212"/>
      <c r="AG151" s="212"/>
      <c r="AH151" s="212"/>
      <c r="AI151" s="212"/>
      <c r="AJ151" s="212"/>
      <c r="AK151" s="212"/>
      <c r="AL151" s="212"/>
      <c r="AM151" s="212"/>
      <c r="AN151" s="212"/>
      <c r="AO151" s="212"/>
      <c r="AP151" s="212"/>
      <c r="AQ151" s="212"/>
      <c r="AR151" s="212"/>
      <c r="AS151" s="212"/>
      <c r="AT151" s="212"/>
      <c r="AU151" s="212"/>
      <c r="AV151" s="212"/>
      <c r="AW151" s="212"/>
      <c r="AX151" s="212"/>
      <c r="AY151" s="212"/>
      <c r="AZ151" s="212"/>
      <c r="BA151" s="212"/>
      <c r="BB151" s="212"/>
      <c r="BC151" s="212"/>
      <c r="BD151" s="212"/>
      <c r="BE151" s="212"/>
      <c r="BF151" s="212"/>
      <c r="BG151" s="212"/>
      <c r="BH151" s="212"/>
      <c r="BI151" s="212"/>
      <c r="BJ151" s="212"/>
      <c r="BK151" s="212"/>
      <c r="BL151" s="212"/>
      <c r="BM151" s="212"/>
      <c r="BN151" s="212"/>
      <c r="BO151" s="212"/>
      <c r="BP151" s="212"/>
      <c r="BQ151" s="212"/>
      <c r="BR151" s="212"/>
      <c r="BS151" s="212"/>
      <c r="BT151" s="212"/>
      <c r="BU151" s="212"/>
      <c r="BV151" s="212"/>
      <c r="BW151" s="212"/>
      <c r="BX151" s="212"/>
      <c r="BY151" s="212"/>
      <c r="BZ151" s="212"/>
      <c r="CA151" s="212"/>
      <c r="CB151" s="212"/>
      <c r="CC151" s="212"/>
      <c r="CD151" s="212"/>
      <c r="CE151" s="212"/>
      <c r="CF151" s="212"/>
      <c r="CG151" s="212"/>
      <c r="CH151" s="212"/>
      <c r="CI151" s="212"/>
      <c r="CJ151" s="212"/>
      <c r="CK151" s="212"/>
      <c r="CL151" s="212"/>
      <c r="CM151" s="212"/>
      <c r="CN151" s="212"/>
      <c r="CO151" s="212"/>
      <c r="CP151" s="212"/>
      <c r="CQ151" s="212"/>
      <c r="CR151" s="212"/>
      <c r="CS151" s="212"/>
      <c r="CT151" s="212"/>
      <c r="CU151" s="212"/>
      <c r="CV151" s="212"/>
      <c r="CW151" s="212"/>
      <c r="CX151" s="212"/>
      <c r="CY151" s="212"/>
      <c r="CZ151" s="212"/>
      <c r="DA151" s="212"/>
      <c r="DB151" s="212"/>
      <c r="DC151" s="212"/>
      <c r="DD151" s="212"/>
      <c r="DE151" s="212"/>
      <c r="DF151" s="212"/>
      <c r="DG151" s="212"/>
      <c r="DH151" s="212"/>
      <c r="DI151" s="212"/>
      <c r="DJ151" s="212"/>
      <c r="DK151" s="212"/>
      <c r="DL151" s="212"/>
      <c r="DM151" s="212"/>
      <c r="DN151" s="212"/>
      <c r="DO151" s="212"/>
      <c r="DP151" s="212"/>
      <c r="DQ151" s="212"/>
      <c r="DR151" s="212"/>
      <c r="DS151" s="212"/>
      <c r="DT151" s="212"/>
      <c r="DU151" s="212"/>
      <c r="DV151" s="212"/>
      <c r="DW151" s="212"/>
      <c r="DX151" s="212"/>
      <c r="DY151" s="212"/>
      <c r="DZ151" s="212"/>
      <c r="EA151" s="212"/>
      <c r="EB151" s="212"/>
      <c r="EC151" s="212"/>
      <c r="ED151" s="212"/>
      <c r="EE151" s="212"/>
      <c r="EF151" s="212"/>
      <c r="EG151" s="212"/>
      <c r="EH151" s="212"/>
      <c r="EI151" s="212"/>
      <c r="EJ151" s="212"/>
      <c r="EK151" s="212"/>
      <c r="EL151" s="212"/>
      <c r="EM151" s="212"/>
      <c r="EN151" s="212"/>
      <c r="EO151" s="212"/>
      <c r="EP151" s="212"/>
      <c r="EQ151" s="212"/>
      <c r="ER151" s="212"/>
      <c r="ES151" s="212"/>
      <c r="ET151" s="212"/>
      <c r="EU151" s="212"/>
      <c r="EV151" s="212"/>
      <c r="EW151" s="212"/>
      <c r="EX151" s="212"/>
      <c r="EY151" s="212"/>
      <c r="EZ151" s="212"/>
      <c r="FA151" s="212"/>
      <c r="FB151" s="212"/>
      <c r="FC151" s="212"/>
      <c r="FD151" s="212"/>
      <c r="FE151" s="212"/>
      <c r="FF151" s="212"/>
      <c r="FG151" s="212"/>
      <c r="FH151" s="212"/>
      <c r="FI151" s="212"/>
      <c r="FJ151" s="212"/>
      <c r="FK151" s="212"/>
      <c r="FL151" s="212"/>
      <c r="FM151" s="212"/>
      <c r="FN151" s="212"/>
      <c r="FO151" s="212"/>
      <c r="FP151" s="212"/>
      <c r="FQ151" s="212"/>
      <c r="FR151" s="212"/>
      <c r="FS151" s="212"/>
      <c r="FT151" s="212"/>
      <c r="FU151" s="212"/>
      <c r="FV151" s="212"/>
      <c r="FW151" s="212"/>
      <c r="FX151" s="212"/>
      <c r="FY151" s="212"/>
      <c r="FZ151" s="212"/>
      <c r="GA151" s="212"/>
      <c r="GB151" s="212"/>
      <c r="GC151" s="212"/>
      <c r="GD151" s="212"/>
      <c r="GE151" s="212"/>
      <c r="GF151" s="212"/>
      <c r="GG151" s="212"/>
      <c r="GH151" s="212"/>
      <c r="GI151" s="212"/>
      <c r="GJ151" s="212"/>
      <c r="GK151" s="212"/>
      <c r="GL151" s="212"/>
      <c r="GM151" s="212"/>
      <c r="GN151" s="212"/>
      <c r="GO151" s="212"/>
      <c r="GP151" s="212"/>
      <c r="GQ151" s="212"/>
      <c r="GR151" s="212"/>
      <c r="GS151" s="212"/>
      <c r="GT151" s="212"/>
      <c r="GU151" s="212"/>
      <c r="GV151" s="212"/>
      <c r="GW151" s="212"/>
      <c r="GX151" s="212"/>
      <c r="GY151" s="212"/>
      <c r="GZ151" s="212"/>
      <c r="HA151" s="212"/>
      <c r="HB151" s="212"/>
      <c r="HC151" s="212"/>
      <c r="HD151" s="212"/>
      <c r="HE151" s="212"/>
      <c r="HF151" s="212"/>
      <c r="HG151" s="212"/>
      <c r="HH151" s="212"/>
      <c r="HI151" s="212"/>
      <c r="HJ151" s="212"/>
      <c r="HK151" s="212"/>
      <c r="HL151" s="212"/>
      <c r="HM151" s="212"/>
      <c r="HN151" s="212"/>
      <c r="HO151" s="212"/>
      <c r="HP151" s="212"/>
      <c r="HQ151" s="212"/>
      <c r="HR151" s="212"/>
      <c r="HS151" s="212"/>
      <c r="HT151" s="212"/>
      <c r="HU151" s="212"/>
      <c r="HV151" s="212"/>
      <c r="HW151" s="212"/>
      <c r="HX151" s="212"/>
      <c r="HY151" s="212"/>
      <c r="HZ151" s="212"/>
      <c r="IA151" s="212"/>
      <c r="IB151" s="212"/>
      <c r="IC151" s="212"/>
      <c r="ID151" s="212"/>
      <c r="IE151" s="212"/>
      <c r="IF151" s="212"/>
      <c r="IG151" s="212"/>
      <c r="IH151" s="212"/>
      <c r="II151" s="212"/>
      <c r="IJ151" s="212"/>
      <c r="IK151" s="212"/>
      <c r="IL151" s="212"/>
      <c r="IM151" s="212"/>
      <c r="IN151" s="212"/>
      <c r="IO151" s="212"/>
      <c r="IP151" s="212"/>
      <c r="IQ151" s="212"/>
      <c r="IR151" s="212"/>
      <c r="IS151" s="212"/>
      <c r="IT151" s="212"/>
      <c r="IU151" s="212"/>
      <c r="IV151" s="212"/>
    </row>
    <row r="152" spans="1:256" ht="13.5" x14ac:dyDescent="0.25">
      <c r="A152" s="153" t="s">
        <v>508</v>
      </c>
      <c r="B152" s="213" t="s">
        <v>507</v>
      </c>
      <c r="C152" s="213" t="s">
        <v>402</v>
      </c>
      <c r="D152" s="213"/>
      <c r="E152" s="154"/>
      <c r="F152" s="187">
        <f>SUM(F153)</f>
        <v>1000</v>
      </c>
      <c r="G152" s="187" t="e">
        <f>SUM(G153)</f>
        <v>#REF!</v>
      </c>
      <c r="H152" s="200"/>
      <c r="I152" s="200"/>
      <c r="J152" s="200"/>
      <c r="K152" s="200"/>
      <c r="L152" s="200"/>
      <c r="M152" s="200"/>
      <c r="N152" s="200"/>
      <c r="O152" s="200"/>
      <c r="P152" s="200"/>
      <c r="Q152" s="200"/>
      <c r="R152" s="200"/>
      <c r="S152" s="200"/>
      <c r="T152" s="200"/>
      <c r="U152" s="200"/>
      <c r="V152" s="200"/>
      <c r="W152" s="200"/>
      <c r="X152" s="200"/>
      <c r="Y152" s="200"/>
      <c r="Z152" s="200"/>
      <c r="AA152" s="200"/>
      <c r="AB152" s="200"/>
      <c r="AC152" s="200"/>
      <c r="AD152" s="200"/>
      <c r="AE152" s="200"/>
      <c r="AF152" s="200"/>
      <c r="AG152" s="200"/>
      <c r="AH152" s="200"/>
      <c r="AI152" s="200"/>
      <c r="AJ152" s="200"/>
      <c r="AK152" s="200"/>
      <c r="AL152" s="200"/>
      <c r="AM152" s="200"/>
      <c r="AN152" s="200"/>
      <c r="AO152" s="200"/>
      <c r="AP152" s="200"/>
      <c r="AQ152" s="200"/>
      <c r="AR152" s="200"/>
      <c r="AS152" s="200"/>
      <c r="AT152" s="200"/>
      <c r="AU152" s="200"/>
      <c r="AV152" s="200"/>
      <c r="AW152" s="200"/>
      <c r="AX152" s="200"/>
      <c r="AY152" s="200"/>
      <c r="AZ152" s="200"/>
      <c r="BA152" s="200"/>
      <c r="BB152" s="200"/>
      <c r="BC152" s="200"/>
      <c r="BD152" s="200"/>
      <c r="BE152" s="200"/>
      <c r="BF152" s="200"/>
      <c r="BG152" s="200"/>
      <c r="BH152" s="200"/>
      <c r="BI152" s="200"/>
      <c r="BJ152" s="200"/>
      <c r="BK152" s="200"/>
      <c r="BL152" s="200"/>
      <c r="BM152" s="200"/>
      <c r="BN152" s="200"/>
      <c r="BO152" s="200"/>
      <c r="BP152" s="200"/>
      <c r="BQ152" s="200"/>
      <c r="BR152" s="200"/>
      <c r="BS152" s="200"/>
      <c r="BT152" s="200"/>
      <c r="BU152" s="200"/>
      <c r="BV152" s="200"/>
      <c r="BW152" s="200"/>
      <c r="BX152" s="200"/>
      <c r="BY152" s="200"/>
      <c r="BZ152" s="200"/>
      <c r="CA152" s="200"/>
      <c r="CB152" s="200"/>
      <c r="CC152" s="200"/>
      <c r="CD152" s="200"/>
      <c r="CE152" s="200"/>
      <c r="CF152" s="200"/>
      <c r="CG152" s="200"/>
      <c r="CH152" s="200"/>
      <c r="CI152" s="200"/>
      <c r="CJ152" s="200"/>
      <c r="CK152" s="200"/>
      <c r="CL152" s="200"/>
      <c r="CM152" s="200"/>
      <c r="CN152" s="200"/>
      <c r="CO152" s="200"/>
      <c r="CP152" s="200"/>
      <c r="CQ152" s="200"/>
      <c r="CR152" s="200"/>
      <c r="CS152" s="200"/>
      <c r="CT152" s="200"/>
      <c r="CU152" s="200"/>
      <c r="CV152" s="200"/>
      <c r="CW152" s="200"/>
      <c r="CX152" s="200"/>
      <c r="CY152" s="200"/>
      <c r="CZ152" s="200"/>
      <c r="DA152" s="200"/>
      <c r="DB152" s="200"/>
      <c r="DC152" s="200"/>
      <c r="DD152" s="200"/>
      <c r="DE152" s="200"/>
      <c r="DF152" s="200"/>
      <c r="DG152" s="200"/>
      <c r="DH152" s="200"/>
      <c r="DI152" s="200"/>
      <c r="DJ152" s="200"/>
      <c r="DK152" s="200"/>
      <c r="DL152" s="200"/>
      <c r="DM152" s="200"/>
      <c r="DN152" s="200"/>
      <c r="DO152" s="200"/>
      <c r="DP152" s="200"/>
      <c r="DQ152" s="200"/>
      <c r="DR152" s="200"/>
      <c r="DS152" s="200"/>
      <c r="DT152" s="200"/>
      <c r="DU152" s="200"/>
      <c r="DV152" s="200"/>
      <c r="DW152" s="200"/>
      <c r="DX152" s="200"/>
      <c r="DY152" s="200"/>
      <c r="DZ152" s="200"/>
      <c r="EA152" s="200"/>
      <c r="EB152" s="200"/>
      <c r="EC152" s="200"/>
      <c r="ED152" s="200"/>
      <c r="EE152" s="200"/>
      <c r="EF152" s="200"/>
      <c r="EG152" s="200"/>
      <c r="EH152" s="200"/>
      <c r="EI152" s="200"/>
      <c r="EJ152" s="200"/>
      <c r="EK152" s="200"/>
      <c r="EL152" s="200"/>
      <c r="EM152" s="200"/>
      <c r="EN152" s="200"/>
      <c r="EO152" s="200"/>
      <c r="EP152" s="200"/>
      <c r="EQ152" s="200"/>
      <c r="ER152" s="200"/>
      <c r="ES152" s="200"/>
      <c r="ET152" s="200"/>
      <c r="EU152" s="200"/>
      <c r="EV152" s="200"/>
      <c r="EW152" s="200"/>
      <c r="EX152" s="200"/>
      <c r="EY152" s="200"/>
      <c r="EZ152" s="200"/>
      <c r="FA152" s="200"/>
      <c r="FB152" s="200"/>
      <c r="FC152" s="200"/>
      <c r="FD152" s="200"/>
      <c r="FE152" s="200"/>
      <c r="FF152" s="200"/>
      <c r="FG152" s="200"/>
      <c r="FH152" s="200"/>
      <c r="FI152" s="200"/>
      <c r="FJ152" s="200"/>
      <c r="FK152" s="200"/>
      <c r="FL152" s="200"/>
      <c r="FM152" s="200"/>
      <c r="FN152" s="200"/>
      <c r="FO152" s="200"/>
      <c r="FP152" s="200"/>
      <c r="FQ152" s="200"/>
      <c r="FR152" s="200"/>
      <c r="FS152" s="200"/>
      <c r="FT152" s="200"/>
      <c r="FU152" s="200"/>
      <c r="FV152" s="200"/>
      <c r="FW152" s="200"/>
      <c r="FX152" s="200"/>
      <c r="FY152" s="200"/>
      <c r="FZ152" s="200"/>
      <c r="GA152" s="200"/>
      <c r="GB152" s="200"/>
      <c r="GC152" s="200"/>
      <c r="GD152" s="200"/>
      <c r="GE152" s="200"/>
      <c r="GF152" s="200"/>
      <c r="GG152" s="200"/>
      <c r="GH152" s="200"/>
      <c r="GI152" s="200"/>
      <c r="GJ152" s="200"/>
      <c r="GK152" s="200"/>
      <c r="GL152" s="200"/>
      <c r="GM152" s="200"/>
      <c r="GN152" s="200"/>
      <c r="GO152" s="200"/>
      <c r="GP152" s="200"/>
      <c r="GQ152" s="200"/>
      <c r="GR152" s="200"/>
      <c r="GS152" s="200"/>
      <c r="GT152" s="200"/>
      <c r="GU152" s="200"/>
      <c r="GV152" s="200"/>
      <c r="GW152" s="200"/>
      <c r="GX152" s="200"/>
      <c r="GY152" s="200"/>
      <c r="GZ152" s="200"/>
      <c r="HA152" s="200"/>
      <c r="HB152" s="200"/>
      <c r="HC152" s="200"/>
      <c r="HD152" s="200"/>
      <c r="HE152" s="200"/>
      <c r="HF152" s="200"/>
      <c r="HG152" s="200"/>
      <c r="HH152" s="200"/>
      <c r="HI152" s="200"/>
      <c r="HJ152" s="200"/>
      <c r="HK152" s="200"/>
      <c r="HL152" s="200"/>
      <c r="HM152" s="200"/>
      <c r="HN152" s="200"/>
      <c r="HO152" s="200"/>
      <c r="HP152" s="200"/>
      <c r="HQ152" s="200"/>
      <c r="HR152" s="200"/>
      <c r="HS152" s="200"/>
      <c r="HT152" s="200"/>
      <c r="HU152" s="200"/>
      <c r="HV152" s="200"/>
      <c r="HW152" s="200"/>
      <c r="HX152" s="200"/>
      <c r="HY152" s="200"/>
      <c r="HZ152" s="200"/>
      <c r="IA152" s="200"/>
      <c r="IB152" s="200"/>
      <c r="IC152" s="200"/>
      <c r="ID152" s="200"/>
      <c r="IE152" s="200"/>
      <c r="IF152" s="200"/>
      <c r="IG152" s="200"/>
      <c r="IH152" s="200"/>
      <c r="II152" s="200"/>
      <c r="IJ152" s="200"/>
      <c r="IK152" s="200"/>
      <c r="IL152" s="200"/>
      <c r="IM152" s="200"/>
      <c r="IN152" s="200"/>
      <c r="IO152" s="200"/>
      <c r="IP152" s="200"/>
      <c r="IQ152" s="200"/>
      <c r="IR152" s="200"/>
      <c r="IS152" s="200"/>
      <c r="IT152" s="200"/>
      <c r="IU152" s="200"/>
      <c r="IV152" s="200"/>
    </row>
    <row r="153" spans="1:256" ht="40.5" customHeight="1" x14ac:dyDescent="0.2">
      <c r="A153" s="156" t="s">
        <v>509</v>
      </c>
      <c r="B153" s="205" t="s">
        <v>507</v>
      </c>
      <c r="C153" s="205" t="s">
        <v>402</v>
      </c>
      <c r="D153" s="205" t="s">
        <v>510</v>
      </c>
      <c r="E153" s="157"/>
      <c r="F153" s="183">
        <f>SUM(F154)</f>
        <v>1000</v>
      </c>
      <c r="G153" s="183" t="e">
        <f>SUM(G154+#REF!)</f>
        <v>#REF!</v>
      </c>
      <c r="H153" s="200"/>
      <c r="I153" s="200"/>
      <c r="J153" s="200"/>
      <c r="K153" s="200"/>
      <c r="L153" s="200"/>
      <c r="M153" s="200"/>
      <c r="N153" s="200"/>
      <c r="O153" s="200"/>
      <c r="P153" s="200"/>
      <c r="Q153" s="200"/>
      <c r="R153" s="200"/>
      <c r="S153" s="200"/>
      <c r="T153" s="200"/>
      <c r="U153" s="200"/>
      <c r="V153" s="200"/>
      <c r="W153" s="200"/>
      <c r="X153" s="200"/>
      <c r="Y153" s="200"/>
      <c r="Z153" s="200"/>
      <c r="AA153" s="200"/>
      <c r="AB153" s="200"/>
      <c r="AC153" s="200"/>
      <c r="AD153" s="200"/>
      <c r="AE153" s="200"/>
      <c r="AF153" s="200"/>
      <c r="AG153" s="200"/>
      <c r="AH153" s="200"/>
      <c r="AI153" s="200"/>
      <c r="AJ153" s="200"/>
      <c r="AK153" s="200"/>
      <c r="AL153" s="200"/>
      <c r="AM153" s="200"/>
      <c r="AN153" s="200"/>
      <c r="AO153" s="200"/>
      <c r="AP153" s="200"/>
      <c r="AQ153" s="200"/>
      <c r="AR153" s="200"/>
      <c r="AS153" s="200"/>
      <c r="AT153" s="200"/>
      <c r="AU153" s="200"/>
      <c r="AV153" s="200"/>
      <c r="AW153" s="200"/>
      <c r="AX153" s="200"/>
      <c r="AY153" s="200"/>
      <c r="AZ153" s="200"/>
      <c r="BA153" s="200"/>
      <c r="BB153" s="200"/>
      <c r="BC153" s="200"/>
      <c r="BD153" s="200"/>
      <c r="BE153" s="200"/>
      <c r="BF153" s="200"/>
      <c r="BG153" s="200"/>
      <c r="BH153" s="200"/>
      <c r="BI153" s="200"/>
      <c r="BJ153" s="200"/>
      <c r="BK153" s="200"/>
      <c r="BL153" s="200"/>
      <c r="BM153" s="200"/>
      <c r="BN153" s="200"/>
      <c r="BO153" s="200"/>
      <c r="BP153" s="200"/>
      <c r="BQ153" s="200"/>
      <c r="BR153" s="200"/>
      <c r="BS153" s="200"/>
      <c r="BT153" s="200"/>
      <c r="BU153" s="200"/>
      <c r="BV153" s="200"/>
      <c r="BW153" s="200"/>
      <c r="BX153" s="200"/>
      <c r="BY153" s="200"/>
      <c r="BZ153" s="200"/>
      <c r="CA153" s="200"/>
      <c r="CB153" s="200"/>
      <c r="CC153" s="200"/>
      <c r="CD153" s="200"/>
      <c r="CE153" s="200"/>
      <c r="CF153" s="200"/>
      <c r="CG153" s="200"/>
      <c r="CH153" s="200"/>
      <c r="CI153" s="200"/>
      <c r="CJ153" s="200"/>
      <c r="CK153" s="200"/>
      <c r="CL153" s="200"/>
      <c r="CM153" s="200"/>
      <c r="CN153" s="200"/>
      <c r="CO153" s="200"/>
      <c r="CP153" s="200"/>
      <c r="CQ153" s="200"/>
      <c r="CR153" s="200"/>
      <c r="CS153" s="200"/>
      <c r="CT153" s="200"/>
      <c r="CU153" s="200"/>
      <c r="CV153" s="200"/>
      <c r="CW153" s="200"/>
      <c r="CX153" s="200"/>
      <c r="CY153" s="200"/>
      <c r="CZ153" s="200"/>
      <c r="DA153" s="200"/>
      <c r="DB153" s="200"/>
      <c r="DC153" s="200"/>
      <c r="DD153" s="200"/>
      <c r="DE153" s="200"/>
      <c r="DF153" s="200"/>
      <c r="DG153" s="200"/>
      <c r="DH153" s="200"/>
      <c r="DI153" s="200"/>
      <c r="DJ153" s="200"/>
      <c r="DK153" s="200"/>
      <c r="DL153" s="200"/>
      <c r="DM153" s="200"/>
      <c r="DN153" s="200"/>
      <c r="DO153" s="200"/>
      <c r="DP153" s="200"/>
      <c r="DQ153" s="200"/>
      <c r="DR153" s="200"/>
      <c r="DS153" s="200"/>
      <c r="DT153" s="200"/>
      <c r="DU153" s="200"/>
      <c r="DV153" s="200"/>
      <c r="DW153" s="200"/>
      <c r="DX153" s="200"/>
      <c r="DY153" s="200"/>
      <c r="DZ153" s="200"/>
      <c r="EA153" s="200"/>
      <c r="EB153" s="200"/>
      <c r="EC153" s="200"/>
      <c r="ED153" s="200"/>
      <c r="EE153" s="200"/>
      <c r="EF153" s="200"/>
      <c r="EG153" s="200"/>
      <c r="EH153" s="200"/>
      <c r="EI153" s="200"/>
      <c r="EJ153" s="200"/>
      <c r="EK153" s="200"/>
      <c r="EL153" s="200"/>
      <c r="EM153" s="200"/>
      <c r="EN153" s="200"/>
      <c r="EO153" s="200"/>
      <c r="EP153" s="200"/>
      <c r="EQ153" s="200"/>
      <c r="ER153" s="200"/>
      <c r="ES153" s="200"/>
      <c r="ET153" s="200"/>
      <c r="EU153" s="200"/>
      <c r="EV153" s="200"/>
      <c r="EW153" s="200"/>
      <c r="EX153" s="200"/>
      <c r="EY153" s="200"/>
      <c r="EZ153" s="200"/>
      <c r="FA153" s="200"/>
      <c r="FB153" s="200"/>
      <c r="FC153" s="200"/>
      <c r="FD153" s="200"/>
      <c r="FE153" s="200"/>
      <c r="FF153" s="200"/>
      <c r="FG153" s="200"/>
      <c r="FH153" s="200"/>
      <c r="FI153" s="200"/>
      <c r="FJ153" s="200"/>
      <c r="FK153" s="200"/>
      <c r="FL153" s="200"/>
      <c r="FM153" s="200"/>
      <c r="FN153" s="200"/>
      <c r="FO153" s="200"/>
      <c r="FP153" s="200"/>
      <c r="FQ153" s="200"/>
      <c r="FR153" s="200"/>
      <c r="FS153" s="200"/>
      <c r="FT153" s="200"/>
      <c r="FU153" s="200"/>
      <c r="FV153" s="200"/>
      <c r="FW153" s="200"/>
      <c r="FX153" s="200"/>
      <c r="FY153" s="200"/>
      <c r="FZ153" s="200"/>
      <c r="GA153" s="200"/>
      <c r="GB153" s="200"/>
      <c r="GC153" s="200"/>
      <c r="GD153" s="200"/>
      <c r="GE153" s="200"/>
      <c r="GF153" s="200"/>
      <c r="GG153" s="200"/>
      <c r="GH153" s="200"/>
      <c r="GI153" s="200"/>
      <c r="GJ153" s="200"/>
      <c r="GK153" s="200"/>
      <c r="GL153" s="200"/>
      <c r="GM153" s="200"/>
      <c r="GN153" s="200"/>
      <c r="GO153" s="200"/>
      <c r="GP153" s="200"/>
      <c r="GQ153" s="200"/>
      <c r="GR153" s="200"/>
      <c r="GS153" s="200"/>
      <c r="GT153" s="200"/>
      <c r="GU153" s="200"/>
      <c r="GV153" s="200"/>
      <c r="GW153" s="200"/>
      <c r="GX153" s="200"/>
      <c r="GY153" s="200"/>
      <c r="GZ153" s="200"/>
      <c r="HA153" s="200"/>
      <c r="HB153" s="200"/>
      <c r="HC153" s="200"/>
      <c r="HD153" s="200"/>
      <c r="HE153" s="200"/>
      <c r="HF153" s="200"/>
      <c r="HG153" s="200"/>
      <c r="HH153" s="200"/>
      <c r="HI153" s="200"/>
      <c r="HJ153" s="200"/>
      <c r="HK153" s="200"/>
      <c r="HL153" s="200"/>
      <c r="HM153" s="200"/>
      <c r="HN153" s="200"/>
      <c r="HO153" s="200"/>
      <c r="HP153" s="200"/>
      <c r="HQ153" s="200"/>
      <c r="HR153" s="200"/>
      <c r="HS153" s="200"/>
      <c r="HT153" s="200"/>
      <c r="HU153" s="200"/>
      <c r="HV153" s="200"/>
      <c r="HW153" s="200"/>
      <c r="HX153" s="200"/>
      <c r="HY153" s="200"/>
      <c r="HZ153" s="200"/>
      <c r="IA153" s="200"/>
      <c r="IB153" s="200"/>
      <c r="IC153" s="200"/>
      <c r="ID153" s="200"/>
      <c r="IE153" s="200"/>
      <c r="IF153" s="200"/>
      <c r="IG153" s="200"/>
      <c r="IH153" s="200"/>
      <c r="II153" s="200"/>
      <c r="IJ153" s="200"/>
      <c r="IK153" s="200"/>
      <c r="IL153" s="200"/>
      <c r="IM153" s="200"/>
      <c r="IN153" s="200"/>
      <c r="IO153" s="200"/>
      <c r="IP153" s="200"/>
      <c r="IQ153" s="200"/>
      <c r="IR153" s="200"/>
      <c r="IS153" s="200"/>
      <c r="IT153" s="200"/>
      <c r="IU153" s="200"/>
      <c r="IV153" s="200"/>
    </row>
    <row r="154" spans="1:256" ht="25.5" x14ac:dyDescent="0.2">
      <c r="A154" s="160" t="s">
        <v>396</v>
      </c>
      <c r="B154" s="206" t="s">
        <v>507</v>
      </c>
      <c r="C154" s="206" t="s">
        <v>402</v>
      </c>
      <c r="D154" s="206" t="s">
        <v>510</v>
      </c>
      <c r="E154" s="161" t="s">
        <v>389</v>
      </c>
      <c r="F154" s="193">
        <v>1000</v>
      </c>
      <c r="G154" s="193">
        <v>1034.5999999999999</v>
      </c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200"/>
      <c r="AF154" s="200"/>
      <c r="AG154" s="200"/>
      <c r="AH154" s="200"/>
      <c r="AI154" s="200"/>
      <c r="AJ154" s="200"/>
      <c r="AK154" s="200"/>
      <c r="AL154" s="200"/>
      <c r="AM154" s="200"/>
      <c r="AN154" s="200"/>
      <c r="AO154" s="200"/>
      <c r="AP154" s="200"/>
      <c r="AQ154" s="200"/>
      <c r="AR154" s="200"/>
      <c r="AS154" s="200"/>
      <c r="AT154" s="200"/>
      <c r="AU154" s="200"/>
      <c r="AV154" s="200"/>
      <c r="AW154" s="200"/>
      <c r="AX154" s="200"/>
      <c r="AY154" s="200"/>
      <c r="AZ154" s="200"/>
      <c r="BA154" s="200"/>
      <c r="BB154" s="200"/>
      <c r="BC154" s="200"/>
      <c r="BD154" s="200"/>
      <c r="BE154" s="200"/>
      <c r="BF154" s="200"/>
      <c r="BG154" s="200"/>
      <c r="BH154" s="200"/>
      <c r="BI154" s="200"/>
      <c r="BJ154" s="200"/>
      <c r="BK154" s="200"/>
      <c r="BL154" s="200"/>
      <c r="BM154" s="200"/>
      <c r="BN154" s="200"/>
      <c r="BO154" s="200"/>
      <c r="BP154" s="200"/>
      <c r="BQ154" s="200"/>
      <c r="BR154" s="200"/>
      <c r="BS154" s="200"/>
      <c r="BT154" s="200"/>
      <c r="BU154" s="200"/>
      <c r="BV154" s="200"/>
      <c r="BW154" s="200"/>
      <c r="BX154" s="200"/>
      <c r="BY154" s="200"/>
      <c r="BZ154" s="200"/>
      <c r="CA154" s="200"/>
      <c r="CB154" s="200"/>
      <c r="CC154" s="200"/>
      <c r="CD154" s="200"/>
      <c r="CE154" s="200"/>
      <c r="CF154" s="200"/>
      <c r="CG154" s="200"/>
      <c r="CH154" s="200"/>
      <c r="CI154" s="200"/>
      <c r="CJ154" s="200"/>
      <c r="CK154" s="200"/>
      <c r="CL154" s="200"/>
      <c r="CM154" s="200"/>
      <c r="CN154" s="200"/>
      <c r="CO154" s="200"/>
      <c r="CP154" s="200"/>
      <c r="CQ154" s="200"/>
      <c r="CR154" s="200"/>
      <c r="CS154" s="200"/>
      <c r="CT154" s="200"/>
      <c r="CU154" s="200"/>
      <c r="CV154" s="200"/>
      <c r="CW154" s="200"/>
      <c r="CX154" s="200"/>
      <c r="CY154" s="200"/>
      <c r="CZ154" s="200"/>
      <c r="DA154" s="200"/>
      <c r="DB154" s="200"/>
      <c r="DC154" s="200"/>
      <c r="DD154" s="200"/>
      <c r="DE154" s="200"/>
      <c r="DF154" s="200"/>
      <c r="DG154" s="200"/>
      <c r="DH154" s="200"/>
      <c r="DI154" s="200"/>
      <c r="DJ154" s="200"/>
      <c r="DK154" s="200"/>
      <c r="DL154" s="200"/>
      <c r="DM154" s="200"/>
      <c r="DN154" s="200"/>
      <c r="DO154" s="200"/>
      <c r="DP154" s="200"/>
      <c r="DQ154" s="200"/>
      <c r="DR154" s="200"/>
      <c r="DS154" s="200"/>
      <c r="DT154" s="200"/>
      <c r="DU154" s="200"/>
      <c r="DV154" s="200"/>
      <c r="DW154" s="200"/>
      <c r="DX154" s="200"/>
      <c r="DY154" s="200"/>
      <c r="DZ154" s="200"/>
      <c r="EA154" s="200"/>
      <c r="EB154" s="200"/>
      <c r="EC154" s="200"/>
      <c r="ED154" s="200"/>
      <c r="EE154" s="200"/>
      <c r="EF154" s="200"/>
      <c r="EG154" s="200"/>
      <c r="EH154" s="200"/>
      <c r="EI154" s="200"/>
      <c r="EJ154" s="200"/>
      <c r="EK154" s="200"/>
      <c r="EL154" s="200"/>
      <c r="EM154" s="200"/>
      <c r="EN154" s="200"/>
      <c r="EO154" s="200"/>
      <c r="EP154" s="200"/>
      <c r="EQ154" s="200"/>
      <c r="ER154" s="200"/>
      <c r="ES154" s="200"/>
      <c r="ET154" s="200"/>
      <c r="EU154" s="200"/>
      <c r="EV154" s="200"/>
      <c r="EW154" s="200"/>
      <c r="EX154" s="200"/>
      <c r="EY154" s="200"/>
      <c r="EZ154" s="200"/>
      <c r="FA154" s="200"/>
      <c r="FB154" s="200"/>
      <c r="FC154" s="200"/>
      <c r="FD154" s="200"/>
      <c r="FE154" s="200"/>
      <c r="FF154" s="200"/>
      <c r="FG154" s="200"/>
      <c r="FH154" s="200"/>
      <c r="FI154" s="200"/>
      <c r="FJ154" s="200"/>
      <c r="FK154" s="200"/>
      <c r="FL154" s="200"/>
      <c r="FM154" s="200"/>
      <c r="FN154" s="200"/>
      <c r="FO154" s="200"/>
      <c r="FP154" s="200"/>
      <c r="FQ154" s="200"/>
      <c r="FR154" s="200"/>
      <c r="FS154" s="200"/>
      <c r="FT154" s="200"/>
      <c r="FU154" s="200"/>
      <c r="FV154" s="200"/>
      <c r="FW154" s="200"/>
      <c r="FX154" s="200"/>
      <c r="FY154" s="200"/>
      <c r="FZ154" s="200"/>
      <c r="GA154" s="200"/>
      <c r="GB154" s="200"/>
      <c r="GC154" s="200"/>
      <c r="GD154" s="200"/>
      <c r="GE154" s="200"/>
      <c r="GF154" s="200"/>
      <c r="GG154" s="200"/>
      <c r="GH154" s="200"/>
      <c r="GI154" s="200"/>
      <c r="GJ154" s="200"/>
      <c r="GK154" s="200"/>
      <c r="GL154" s="200"/>
      <c r="GM154" s="200"/>
      <c r="GN154" s="200"/>
      <c r="GO154" s="200"/>
      <c r="GP154" s="200"/>
      <c r="GQ154" s="200"/>
      <c r="GR154" s="200"/>
      <c r="GS154" s="200"/>
      <c r="GT154" s="200"/>
      <c r="GU154" s="200"/>
      <c r="GV154" s="200"/>
      <c r="GW154" s="200"/>
      <c r="GX154" s="200"/>
      <c r="GY154" s="200"/>
      <c r="GZ154" s="200"/>
      <c r="HA154" s="200"/>
      <c r="HB154" s="200"/>
      <c r="HC154" s="200"/>
      <c r="HD154" s="200"/>
      <c r="HE154" s="200"/>
      <c r="HF154" s="200"/>
      <c r="HG154" s="200"/>
      <c r="HH154" s="200"/>
      <c r="HI154" s="200"/>
      <c r="HJ154" s="200"/>
      <c r="HK154" s="200"/>
      <c r="HL154" s="200"/>
      <c r="HM154" s="200"/>
      <c r="HN154" s="200"/>
      <c r="HO154" s="200"/>
      <c r="HP154" s="200"/>
      <c r="HQ154" s="200"/>
      <c r="HR154" s="200"/>
      <c r="HS154" s="200"/>
      <c r="HT154" s="200"/>
      <c r="HU154" s="200"/>
      <c r="HV154" s="200"/>
      <c r="HW154" s="200"/>
      <c r="HX154" s="200"/>
      <c r="HY154" s="200"/>
      <c r="HZ154" s="200"/>
      <c r="IA154" s="200"/>
      <c r="IB154" s="200"/>
      <c r="IC154" s="200"/>
      <c r="ID154" s="200"/>
      <c r="IE154" s="200"/>
      <c r="IF154" s="200"/>
      <c r="IG154" s="200"/>
      <c r="IH154" s="200"/>
      <c r="II154" s="200"/>
      <c r="IJ154" s="200"/>
      <c r="IK154" s="200"/>
      <c r="IL154" s="200"/>
      <c r="IM154" s="200"/>
      <c r="IN154" s="200"/>
      <c r="IO154" s="200"/>
      <c r="IP154" s="200"/>
      <c r="IQ154" s="200"/>
      <c r="IR154" s="200"/>
      <c r="IS154" s="200"/>
      <c r="IT154" s="200"/>
      <c r="IU154" s="200"/>
      <c r="IV154" s="200"/>
    </row>
    <row r="155" spans="1:256" ht="15.75" x14ac:dyDescent="0.25">
      <c r="A155" s="147" t="s">
        <v>511</v>
      </c>
      <c r="B155" s="178" t="s">
        <v>407</v>
      </c>
      <c r="C155" s="178"/>
      <c r="D155" s="178"/>
      <c r="E155" s="178"/>
      <c r="F155" s="179">
        <f>SUM(F156+F164+F188+F199+F181)</f>
        <v>472403.45999999996</v>
      </c>
      <c r="G155" s="179" t="e">
        <f>SUM(G156+G164+G188+G199+G181)</f>
        <v>#REF!</v>
      </c>
    </row>
    <row r="156" spans="1:256" x14ac:dyDescent="0.2">
      <c r="A156" s="175" t="s">
        <v>512</v>
      </c>
      <c r="B156" s="176" t="s">
        <v>407</v>
      </c>
      <c r="C156" s="176" t="s">
        <v>376</v>
      </c>
      <c r="D156" s="176"/>
      <c r="E156" s="176"/>
      <c r="F156" s="152">
        <f>SUM(F157+F161+F159)</f>
        <v>160561.59</v>
      </c>
      <c r="G156" s="152">
        <f>SUM(G157+G161+G159)</f>
        <v>160866.5</v>
      </c>
    </row>
    <row r="157" spans="1:256" ht="25.5" x14ac:dyDescent="0.2">
      <c r="A157" s="156" t="s">
        <v>513</v>
      </c>
      <c r="B157" s="174" t="s">
        <v>407</v>
      </c>
      <c r="C157" s="174" t="s">
        <v>376</v>
      </c>
      <c r="D157" s="174" t="s">
        <v>514</v>
      </c>
      <c r="E157" s="174"/>
      <c r="F157" s="158">
        <f>SUM(F158)</f>
        <v>34935</v>
      </c>
      <c r="G157" s="158">
        <f>SUM(G158)</f>
        <v>44033.27</v>
      </c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  <c r="X157" s="159"/>
      <c r="Y157" s="159"/>
      <c r="Z157" s="159"/>
      <c r="AA157" s="159"/>
      <c r="AB157" s="159"/>
      <c r="AC157" s="159"/>
      <c r="AD157" s="159"/>
      <c r="AE157" s="159"/>
      <c r="AF157" s="159"/>
      <c r="AG157" s="159"/>
      <c r="AH157" s="159"/>
      <c r="AI157" s="159"/>
      <c r="AJ157" s="159"/>
      <c r="AK157" s="159"/>
      <c r="AL157" s="159"/>
      <c r="AM157" s="159"/>
      <c r="AN157" s="159"/>
      <c r="AO157" s="159"/>
      <c r="AP157" s="159"/>
      <c r="AQ157" s="159"/>
      <c r="AR157" s="159"/>
      <c r="AS157" s="159"/>
      <c r="AT157" s="159"/>
      <c r="AU157" s="159"/>
      <c r="AV157" s="159"/>
      <c r="AW157" s="159"/>
      <c r="AX157" s="159"/>
      <c r="AY157" s="159"/>
      <c r="AZ157" s="159"/>
      <c r="BA157" s="159"/>
      <c r="BB157" s="159"/>
      <c r="BC157" s="159"/>
      <c r="BD157" s="159"/>
      <c r="BE157" s="159"/>
      <c r="BF157" s="159"/>
      <c r="BG157" s="159"/>
      <c r="BH157" s="159"/>
      <c r="BI157" s="159"/>
      <c r="BJ157" s="159"/>
      <c r="BK157" s="159"/>
      <c r="BL157" s="159"/>
      <c r="BM157" s="159"/>
      <c r="BN157" s="159"/>
      <c r="BO157" s="159"/>
      <c r="BP157" s="159"/>
      <c r="BQ157" s="159"/>
      <c r="BR157" s="159"/>
      <c r="BS157" s="159"/>
      <c r="BT157" s="159"/>
      <c r="BU157" s="159"/>
      <c r="BV157" s="159"/>
      <c r="BW157" s="159"/>
      <c r="BX157" s="159"/>
      <c r="BY157" s="159"/>
      <c r="BZ157" s="159"/>
      <c r="CA157" s="159"/>
      <c r="CB157" s="159"/>
      <c r="CC157" s="159"/>
      <c r="CD157" s="159"/>
      <c r="CE157" s="159"/>
      <c r="CF157" s="159"/>
      <c r="CG157" s="159"/>
      <c r="CH157" s="159"/>
      <c r="CI157" s="159"/>
      <c r="CJ157" s="159"/>
      <c r="CK157" s="159"/>
      <c r="CL157" s="159"/>
      <c r="CM157" s="159"/>
      <c r="CN157" s="159"/>
      <c r="CO157" s="159"/>
      <c r="CP157" s="159"/>
      <c r="CQ157" s="159"/>
      <c r="CR157" s="159"/>
      <c r="CS157" s="159"/>
      <c r="CT157" s="159"/>
      <c r="CU157" s="159"/>
      <c r="CV157" s="159"/>
      <c r="CW157" s="159"/>
      <c r="CX157" s="159"/>
      <c r="CY157" s="159"/>
      <c r="CZ157" s="159"/>
      <c r="DA157" s="159"/>
      <c r="DB157" s="159"/>
      <c r="DC157" s="159"/>
      <c r="DD157" s="159"/>
      <c r="DE157" s="159"/>
      <c r="DF157" s="159"/>
      <c r="DG157" s="159"/>
      <c r="DH157" s="159"/>
      <c r="DI157" s="159"/>
      <c r="DJ157" s="159"/>
      <c r="DK157" s="159"/>
      <c r="DL157" s="159"/>
      <c r="DM157" s="159"/>
      <c r="DN157" s="159"/>
      <c r="DO157" s="159"/>
      <c r="DP157" s="159"/>
      <c r="DQ157" s="159"/>
      <c r="DR157" s="159"/>
      <c r="DS157" s="159"/>
      <c r="DT157" s="159"/>
      <c r="DU157" s="159"/>
      <c r="DV157" s="159"/>
      <c r="DW157" s="159"/>
      <c r="DX157" s="159"/>
      <c r="DY157" s="159"/>
      <c r="DZ157" s="159"/>
      <c r="EA157" s="159"/>
      <c r="EB157" s="159"/>
      <c r="EC157" s="159"/>
      <c r="ED157" s="159"/>
      <c r="EE157" s="159"/>
      <c r="EF157" s="159"/>
      <c r="EG157" s="159"/>
      <c r="EH157" s="159"/>
      <c r="EI157" s="159"/>
      <c r="EJ157" s="159"/>
      <c r="EK157" s="159"/>
      <c r="EL157" s="159"/>
      <c r="EM157" s="159"/>
      <c r="EN157" s="159"/>
      <c r="EO157" s="159"/>
      <c r="EP157" s="159"/>
      <c r="EQ157" s="159"/>
      <c r="ER157" s="159"/>
      <c r="ES157" s="159"/>
      <c r="ET157" s="159"/>
      <c r="EU157" s="159"/>
      <c r="EV157" s="159"/>
      <c r="EW157" s="159"/>
      <c r="EX157" s="159"/>
      <c r="EY157" s="159"/>
      <c r="EZ157" s="159"/>
      <c r="FA157" s="159"/>
      <c r="FB157" s="159"/>
      <c r="FC157" s="159"/>
      <c r="FD157" s="159"/>
      <c r="FE157" s="159"/>
      <c r="FF157" s="159"/>
      <c r="FG157" s="159"/>
      <c r="FH157" s="159"/>
      <c r="FI157" s="159"/>
      <c r="FJ157" s="159"/>
      <c r="FK157" s="159"/>
      <c r="FL157" s="159"/>
      <c r="FM157" s="159"/>
      <c r="FN157" s="159"/>
      <c r="FO157" s="159"/>
      <c r="FP157" s="159"/>
      <c r="FQ157" s="159"/>
      <c r="FR157" s="159"/>
      <c r="FS157" s="159"/>
      <c r="FT157" s="159"/>
      <c r="FU157" s="159"/>
      <c r="FV157" s="159"/>
      <c r="FW157" s="159"/>
      <c r="FX157" s="159"/>
      <c r="FY157" s="159"/>
      <c r="FZ157" s="159"/>
      <c r="GA157" s="159"/>
      <c r="GB157" s="159"/>
      <c r="GC157" s="159"/>
      <c r="GD157" s="159"/>
      <c r="GE157" s="159"/>
      <c r="GF157" s="159"/>
      <c r="GG157" s="159"/>
      <c r="GH157" s="159"/>
      <c r="GI157" s="159"/>
      <c r="GJ157" s="159"/>
      <c r="GK157" s="159"/>
      <c r="GL157" s="159"/>
      <c r="GM157" s="159"/>
      <c r="GN157" s="159"/>
      <c r="GO157" s="159"/>
      <c r="GP157" s="159"/>
      <c r="GQ157" s="159"/>
      <c r="GR157" s="159"/>
      <c r="GS157" s="159"/>
      <c r="GT157" s="159"/>
      <c r="GU157" s="159"/>
      <c r="GV157" s="159"/>
      <c r="GW157" s="159"/>
      <c r="GX157" s="159"/>
      <c r="GY157" s="159"/>
      <c r="GZ157" s="159"/>
      <c r="HA157" s="159"/>
      <c r="HB157" s="159"/>
      <c r="HC157" s="159"/>
      <c r="HD157" s="159"/>
      <c r="HE157" s="159"/>
      <c r="HF157" s="159"/>
      <c r="HG157" s="159"/>
      <c r="HH157" s="159"/>
      <c r="HI157" s="159"/>
      <c r="HJ157" s="159"/>
      <c r="HK157" s="159"/>
      <c r="HL157" s="159"/>
      <c r="HM157" s="159"/>
      <c r="HN157" s="159"/>
      <c r="HO157" s="159"/>
      <c r="HP157" s="159"/>
      <c r="HQ157" s="159"/>
      <c r="HR157" s="159"/>
      <c r="HS157" s="159"/>
      <c r="HT157" s="159"/>
      <c r="HU157" s="159"/>
      <c r="HV157" s="159"/>
      <c r="HW157" s="159"/>
      <c r="HX157" s="159"/>
      <c r="HY157" s="159"/>
      <c r="HZ157" s="159"/>
      <c r="IA157" s="159"/>
      <c r="IB157" s="159"/>
      <c r="IC157" s="159"/>
      <c r="ID157" s="159"/>
      <c r="IE157" s="159"/>
      <c r="IF157" s="159"/>
      <c r="IG157" s="159"/>
      <c r="IH157" s="159"/>
      <c r="II157" s="159"/>
      <c r="IJ157" s="159"/>
      <c r="IK157" s="159"/>
      <c r="IL157" s="159"/>
      <c r="IM157" s="159"/>
      <c r="IN157" s="159"/>
      <c r="IO157" s="159"/>
      <c r="IP157" s="159"/>
      <c r="IQ157" s="159"/>
      <c r="IR157" s="159"/>
      <c r="IS157" s="159"/>
      <c r="IT157" s="159"/>
      <c r="IU157" s="159"/>
      <c r="IV157" s="159"/>
    </row>
    <row r="158" spans="1:256" ht="32.450000000000003" customHeight="1" x14ac:dyDescent="0.2">
      <c r="A158" s="160" t="s">
        <v>445</v>
      </c>
      <c r="B158" s="169" t="s">
        <v>407</v>
      </c>
      <c r="C158" s="169" t="s">
        <v>376</v>
      </c>
      <c r="D158" s="169" t="s">
        <v>514</v>
      </c>
      <c r="E158" s="169" t="s">
        <v>446</v>
      </c>
      <c r="F158" s="162">
        <v>34935</v>
      </c>
      <c r="G158" s="162">
        <v>44033.27</v>
      </c>
    </row>
    <row r="159" spans="1:256" ht="120.75" customHeight="1" x14ac:dyDescent="0.2">
      <c r="A159" s="156" t="s">
        <v>515</v>
      </c>
      <c r="B159" s="174" t="s">
        <v>407</v>
      </c>
      <c r="C159" s="174" t="s">
        <v>376</v>
      </c>
      <c r="D159" s="174" t="s">
        <v>516</v>
      </c>
      <c r="E159" s="174"/>
      <c r="F159" s="158">
        <f>SUM(F160)</f>
        <v>124580.59</v>
      </c>
      <c r="G159" s="158">
        <f>SUM(G160)</f>
        <v>115787.23</v>
      </c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59"/>
      <c r="AI159" s="159"/>
      <c r="AJ159" s="159"/>
      <c r="AK159" s="159"/>
      <c r="AL159" s="159"/>
      <c r="AM159" s="159"/>
      <c r="AN159" s="159"/>
      <c r="AO159" s="159"/>
      <c r="AP159" s="159"/>
      <c r="AQ159" s="159"/>
      <c r="AR159" s="159"/>
      <c r="AS159" s="159"/>
      <c r="AT159" s="159"/>
      <c r="AU159" s="159"/>
      <c r="AV159" s="159"/>
      <c r="AW159" s="159"/>
      <c r="AX159" s="159"/>
      <c r="AY159" s="159"/>
      <c r="AZ159" s="159"/>
      <c r="BA159" s="159"/>
      <c r="BB159" s="159"/>
      <c r="BC159" s="159"/>
      <c r="BD159" s="159"/>
      <c r="BE159" s="159"/>
      <c r="BF159" s="159"/>
      <c r="BG159" s="159"/>
      <c r="BH159" s="159"/>
      <c r="BI159" s="159"/>
      <c r="BJ159" s="159"/>
      <c r="BK159" s="159"/>
      <c r="BL159" s="159"/>
      <c r="BM159" s="159"/>
      <c r="BN159" s="159"/>
      <c r="BO159" s="159"/>
      <c r="BP159" s="159"/>
      <c r="BQ159" s="159"/>
      <c r="BR159" s="159"/>
      <c r="BS159" s="159"/>
      <c r="BT159" s="159"/>
      <c r="BU159" s="159"/>
      <c r="BV159" s="159"/>
      <c r="BW159" s="159"/>
      <c r="BX159" s="159"/>
      <c r="BY159" s="159"/>
      <c r="BZ159" s="159"/>
      <c r="CA159" s="159"/>
      <c r="CB159" s="159"/>
      <c r="CC159" s="159"/>
      <c r="CD159" s="159"/>
      <c r="CE159" s="159"/>
      <c r="CF159" s="159"/>
      <c r="CG159" s="159"/>
      <c r="CH159" s="159"/>
      <c r="CI159" s="159"/>
      <c r="CJ159" s="159"/>
      <c r="CK159" s="159"/>
      <c r="CL159" s="159"/>
      <c r="CM159" s="159"/>
      <c r="CN159" s="159"/>
      <c r="CO159" s="159"/>
      <c r="CP159" s="159"/>
      <c r="CQ159" s="159"/>
      <c r="CR159" s="159"/>
      <c r="CS159" s="159"/>
      <c r="CT159" s="159"/>
      <c r="CU159" s="159"/>
      <c r="CV159" s="159"/>
      <c r="CW159" s="159"/>
      <c r="CX159" s="159"/>
      <c r="CY159" s="159"/>
      <c r="CZ159" s="159"/>
      <c r="DA159" s="159"/>
      <c r="DB159" s="159"/>
      <c r="DC159" s="159"/>
      <c r="DD159" s="159"/>
      <c r="DE159" s="159"/>
      <c r="DF159" s="159"/>
      <c r="DG159" s="159"/>
      <c r="DH159" s="159"/>
      <c r="DI159" s="159"/>
      <c r="DJ159" s="159"/>
      <c r="DK159" s="159"/>
      <c r="DL159" s="159"/>
      <c r="DM159" s="159"/>
      <c r="DN159" s="159"/>
      <c r="DO159" s="159"/>
      <c r="DP159" s="159"/>
      <c r="DQ159" s="159"/>
      <c r="DR159" s="159"/>
      <c r="DS159" s="159"/>
      <c r="DT159" s="159"/>
      <c r="DU159" s="159"/>
      <c r="DV159" s="159"/>
      <c r="DW159" s="159"/>
      <c r="DX159" s="159"/>
      <c r="DY159" s="159"/>
      <c r="DZ159" s="159"/>
      <c r="EA159" s="159"/>
      <c r="EB159" s="159"/>
      <c r="EC159" s="159"/>
      <c r="ED159" s="159"/>
      <c r="EE159" s="159"/>
      <c r="EF159" s="159"/>
      <c r="EG159" s="159"/>
      <c r="EH159" s="159"/>
      <c r="EI159" s="159"/>
      <c r="EJ159" s="159"/>
      <c r="EK159" s="159"/>
      <c r="EL159" s="159"/>
      <c r="EM159" s="159"/>
      <c r="EN159" s="159"/>
      <c r="EO159" s="159"/>
      <c r="EP159" s="159"/>
      <c r="EQ159" s="159"/>
      <c r="ER159" s="159"/>
      <c r="ES159" s="159"/>
      <c r="ET159" s="159"/>
      <c r="EU159" s="159"/>
      <c r="EV159" s="159"/>
      <c r="EW159" s="159"/>
      <c r="EX159" s="159"/>
      <c r="EY159" s="159"/>
      <c r="EZ159" s="159"/>
      <c r="FA159" s="159"/>
      <c r="FB159" s="159"/>
      <c r="FC159" s="159"/>
      <c r="FD159" s="159"/>
      <c r="FE159" s="159"/>
      <c r="FF159" s="159"/>
      <c r="FG159" s="159"/>
      <c r="FH159" s="159"/>
      <c r="FI159" s="159"/>
      <c r="FJ159" s="159"/>
      <c r="FK159" s="159"/>
      <c r="FL159" s="159"/>
      <c r="FM159" s="159"/>
      <c r="FN159" s="159"/>
      <c r="FO159" s="159"/>
      <c r="FP159" s="159"/>
      <c r="FQ159" s="159"/>
      <c r="FR159" s="159"/>
      <c r="FS159" s="159"/>
      <c r="FT159" s="159"/>
      <c r="FU159" s="159"/>
      <c r="FV159" s="159"/>
      <c r="FW159" s="159"/>
      <c r="FX159" s="159"/>
      <c r="FY159" s="159"/>
      <c r="FZ159" s="159"/>
      <c r="GA159" s="159"/>
      <c r="GB159" s="159"/>
      <c r="GC159" s="159"/>
      <c r="GD159" s="159"/>
      <c r="GE159" s="159"/>
      <c r="GF159" s="159"/>
      <c r="GG159" s="159"/>
      <c r="GH159" s="159"/>
      <c r="GI159" s="159"/>
      <c r="GJ159" s="159"/>
      <c r="GK159" s="159"/>
      <c r="GL159" s="159"/>
      <c r="GM159" s="159"/>
      <c r="GN159" s="159"/>
      <c r="GO159" s="159"/>
      <c r="GP159" s="159"/>
      <c r="GQ159" s="159"/>
      <c r="GR159" s="159"/>
      <c r="GS159" s="159"/>
      <c r="GT159" s="159"/>
      <c r="GU159" s="159"/>
      <c r="GV159" s="159"/>
      <c r="GW159" s="159"/>
      <c r="GX159" s="159"/>
      <c r="GY159" s="159"/>
      <c r="GZ159" s="159"/>
      <c r="HA159" s="159"/>
      <c r="HB159" s="159"/>
      <c r="HC159" s="159"/>
      <c r="HD159" s="159"/>
      <c r="HE159" s="159"/>
      <c r="HF159" s="159"/>
      <c r="HG159" s="159"/>
      <c r="HH159" s="159"/>
      <c r="HI159" s="159"/>
      <c r="HJ159" s="159"/>
      <c r="HK159" s="159"/>
      <c r="HL159" s="159"/>
      <c r="HM159" s="159"/>
      <c r="HN159" s="159"/>
      <c r="HO159" s="159"/>
      <c r="HP159" s="159"/>
      <c r="HQ159" s="159"/>
      <c r="HR159" s="159"/>
      <c r="HS159" s="159"/>
      <c r="HT159" s="159"/>
      <c r="HU159" s="159"/>
      <c r="HV159" s="159"/>
      <c r="HW159" s="159"/>
      <c r="HX159" s="159"/>
      <c r="HY159" s="159"/>
      <c r="HZ159" s="159"/>
      <c r="IA159" s="159"/>
      <c r="IB159" s="159"/>
      <c r="IC159" s="159"/>
      <c r="ID159" s="159"/>
      <c r="IE159" s="159"/>
      <c r="IF159" s="159"/>
      <c r="IG159" s="159"/>
      <c r="IH159" s="159"/>
      <c r="II159" s="159"/>
      <c r="IJ159" s="159"/>
      <c r="IK159" s="159"/>
      <c r="IL159" s="159"/>
      <c r="IM159" s="159"/>
      <c r="IN159" s="159"/>
      <c r="IO159" s="159"/>
      <c r="IP159" s="159"/>
      <c r="IQ159" s="159"/>
      <c r="IR159" s="159"/>
      <c r="IS159" s="159"/>
      <c r="IT159" s="159"/>
      <c r="IU159" s="159"/>
      <c r="IV159" s="159"/>
    </row>
    <row r="160" spans="1:256" ht="25.5" x14ac:dyDescent="0.2">
      <c r="A160" s="160" t="s">
        <v>445</v>
      </c>
      <c r="B160" s="169" t="s">
        <v>407</v>
      </c>
      <c r="C160" s="169" t="s">
        <v>376</v>
      </c>
      <c r="D160" s="169" t="s">
        <v>516</v>
      </c>
      <c r="E160" s="169" t="s">
        <v>446</v>
      </c>
      <c r="F160" s="162">
        <v>124580.59</v>
      </c>
      <c r="G160" s="162">
        <v>115787.23</v>
      </c>
    </row>
    <row r="161" spans="1:256" ht="13.5" x14ac:dyDescent="0.25">
      <c r="A161" s="153" t="s">
        <v>436</v>
      </c>
      <c r="B161" s="166" t="s">
        <v>407</v>
      </c>
      <c r="C161" s="166" t="s">
        <v>376</v>
      </c>
      <c r="D161" s="166" t="s">
        <v>437</v>
      </c>
      <c r="E161" s="166"/>
      <c r="F161" s="155">
        <f>SUM(F162)</f>
        <v>1046</v>
      </c>
      <c r="G161" s="155">
        <f>SUM(G162)</f>
        <v>1046</v>
      </c>
    </row>
    <row r="162" spans="1:256" ht="25.5" x14ac:dyDescent="0.2">
      <c r="A162" s="156" t="s">
        <v>438</v>
      </c>
      <c r="B162" s="169" t="s">
        <v>407</v>
      </c>
      <c r="C162" s="169" t="s">
        <v>376</v>
      </c>
      <c r="D162" s="174" t="s">
        <v>439</v>
      </c>
      <c r="E162" s="169"/>
      <c r="F162" s="162">
        <f>SUM(F163)</f>
        <v>1046</v>
      </c>
      <c r="G162" s="162">
        <f>SUM(G163)</f>
        <v>1046</v>
      </c>
    </row>
    <row r="163" spans="1:256" ht="25.5" x14ac:dyDescent="0.2">
      <c r="A163" s="156" t="s">
        <v>445</v>
      </c>
      <c r="B163" s="174" t="s">
        <v>407</v>
      </c>
      <c r="C163" s="174" t="s">
        <v>376</v>
      </c>
      <c r="D163" s="174" t="s">
        <v>439</v>
      </c>
      <c r="E163" s="174" t="s">
        <v>446</v>
      </c>
      <c r="F163" s="158">
        <v>1046</v>
      </c>
      <c r="G163" s="158">
        <v>1046</v>
      </c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59"/>
      <c r="AI163" s="159"/>
      <c r="AJ163" s="159"/>
      <c r="AK163" s="159"/>
      <c r="AL163" s="159"/>
      <c r="AM163" s="159"/>
      <c r="AN163" s="159"/>
      <c r="AO163" s="159"/>
      <c r="AP163" s="159"/>
      <c r="AQ163" s="159"/>
      <c r="AR163" s="159"/>
      <c r="AS163" s="159"/>
      <c r="AT163" s="159"/>
      <c r="AU163" s="159"/>
      <c r="AV163" s="159"/>
      <c r="AW163" s="159"/>
      <c r="AX163" s="159"/>
      <c r="AY163" s="159"/>
      <c r="AZ163" s="159"/>
      <c r="BA163" s="159"/>
      <c r="BB163" s="159"/>
      <c r="BC163" s="159"/>
      <c r="BD163" s="159"/>
      <c r="BE163" s="159"/>
      <c r="BF163" s="159"/>
      <c r="BG163" s="159"/>
      <c r="BH163" s="159"/>
      <c r="BI163" s="159"/>
      <c r="BJ163" s="159"/>
      <c r="BK163" s="159"/>
      <c r="BL163" s="159"/>
      <c r="BM163" s="159"/>
      <c r="BN163" s="159"/>
      <c r="BO163" s="159"/>
      <c r="BP163" s="159"/>
      <c r="BQ163" s="159"/>
      <c r="BR163" s="159"/>
      <c r="BS163" s="159"/>
      <c r="BT163" s="159"/>
      <c r="BU163" s="159"/>
      <c r="BV163" s="159"/>
      <c r="BW163" s="159"/>
      <c r="BX163" s="159"/>
      <c r="BY163" s="159"/>
      <c r="BZ163" s="159"/>
      <c r="CA163" s="159"/>
      <c r="CB163" s="159"/>
      <c r="CC163" s="159"/>
      <c r="CD163" s="159"/>
      <c r="CE163" s="159"/>
      <c r="CF163" s="159"/>
      <c r="CG163" s="159"/>
      <c r="CH163" s="159"/>
      <c r="CI163" s="159"/>
      <c r="CJ163" s="159"/>
      <c r="CK163" s="159"/>
      <c r="CL163" s="159"/>
      <c r="CM163" s="159"/>
      <c r="CN163" s="159"/>
      <c r="CO163" s="159"/>
      <c r="CP163" s="159"/>
      <c r="CQ163" s="159"/>
      <c r="CR163" s="159"/>
      <c r="CS163" s="159"/>
      <c r="CT163" s="159"/>
      <c r="CU163" s="159"/>
      <c r="CV163" s="159"/>
      <c r="CW163" s="159"/>
      <c r="CX163" s="159"/>
      <c r="CY163" s="159"/>
      <c r="CZ163" s="159"/>
      <c r="DA163" s="159"/>
      <c r="DB163" s="159"/>
      <c r="DC163" s="159"/>
      <c r="DD163" s="159"/>
      <c r="DE163" s="159"/>
      <c r="DF163" s="159"/>
      <c r="DG163" s="159"/>
      <c r="DH163" s="159"/>
      <c r="DI163" s="159"/>
      <c r="DJ163" s="159"/>
      <c r="DK163" s="159"/>
      <c r="DL163" s="159"/>
      <c r="DM163" s="159"/>
      <c r="DN163" s="159"/>
      <c r="DO163" s="159"/>
      <c r="DP163" s="159"/>
      <c r="DQ163" s="159"/>
      <c r="DR163" s="159"/>
      <c r="DS163" s="159"/>
      <c r="DT163" s="159"/>
      <c r="DU163" s="159"/>
      <c r="DV163" s="159"/>
      <c r="DW163" s="159"/>
      <c r="DX163" s="159"/>
      <c r="DY163" s="159"/>
      <c r="DZ163" s="159"/>
      <c r="EA163" s="159"/>
      <c r="EB163" s="159"/>
      <c r="EC163" s="159"/>
      <c r="ED163" s="159"/>
      <c r="EE163" s="159"/>
      <c r="EF163" s="159"/>
      <c r="EG163" s="159"/>
      <c r="EH163" s="159"/>
      <c r="EI163" s="159"/>
      <c r="EJ163" s="159"/>
      <c r="EK163" s="159"/>
      <c r="EL163" s="159"/>
      <c r="EM163" s="159"/>
      <c r="EN163" s="159"/>
      <c r="EO163" s="159"/>
      <c r="EP163" s="159"/>
      <c r="EQ163" s="159"/>
      <c r="ER163" s="159"/>
      <c r="ES163" s="159"/>
      <c r="ET163" s="159"/>
      <c r="EU163" s="159"/>
      <c r="EV163" s="159"/>
      <c r="EW163" s="159"/>
      <c r="EX163" s="159"/>
      <c r="EY163" s="159"/>
      <c r="EZ163" s="159"/>
      <c r="FA163" s="159"/>
      <c r="FB163" s="159"/>
      <c r="FC163" s="159"/>
      <c r="FD163" s="159"/>
      <c r="FE163" s="159"/>
      <c r="FF163" s="159"/>
      <c r="FG163" s="159"/>
      <c r="FH163" s="159"/>
      <c r="FI163" s="159"/>
      <c r="FJ163" s="159"/>
      <c r="FK163" s="159"/>
      <c r="FL163" s="159"/>
      <c r="FM163" s="159"/>
      <c r="FN163" s="159"/>
      <c r="FO163" s="159"/>
      <c r="FP163" s="159"/>
      <c r="FQ163" s="159"/>
      <c r="FR163" s="159"/>
      <c r="FS163" s="159"/>
      <c r="FT163" s="159"/>
      <c r="FU163" s="159"/>
      <c r="FV163" s="159"/>
      <c r="FW163" s="159"/>
      <c r="FX163" s="159"/>
      <c r="FY163" s="159"/>
      <c r="FZ163" s="159"/>
      <c r="GA163" s="159"/>
      <c r="GB163" s="159"/>
      <c r="GC163" s="159"/>
      <c r="GD163" s="159"/>
      <c r="GE163" s="159"/>
      <c r="GF163" s="159"/>
      <c r="GG163" s="159"/>
      <c r="GH163" s="159"/>
      <c r="GI163" s="159"/>
      <c r="GJ163" s="159"/>
      <c r="GK163" s="159"/>
      <c r="GL163" s="159"/>
      <c r="GM163" s="159"/>
      <c r="GN163" s="159"/>
      <c r="GO163" s="159"/>
      <c r="GP163" s="159"/>
      <c r="GQ163" s="159"/>
      <c r="GR163" s="159"/>
      <c r="GS163" s="159"/>
      <c r="GT163" s="159"/>
      <c r="GU163" s="159"/>
      <c r="GV163" s="159"/>
      <c r="GW163" s="159"/>
      <c r="GX163" s="159"/>
      <c r="GY163" s="159"/>
      <c r="GZ163" s="159"/>
      <c r="HA163" s="159"/>
      <c r="HB163" s="159"/>
      <c r="HC163" s="159"/>
      <c r="HD163" s="159"/>
      <c r="HE163" s="159"/>
      <c r="HF163" s="159"/>
      <c r="HG163" s="159"/>
      <c r="HH163" s="159"/>
      <c r="HI163" s="159"/>
      <c r="HJ163" s="159"/>
      <c r="HK163" s="159"/>
      <c r="HL163" s="159"/>
      <c r="HM163" s="159"/>
      <c r="HN163" s="159"/>
      <c r="HO163" s="159"/>
      <c r="HP163" s="159"/>
      <c r="HQ163" s="159"/>
      <c r="HR163" s="159"/>
      <c r="HS163" s="159"/>
      <c r="HT163" s="159"/>
      <c r="HU163" s="159"/>
      <c r="HV163" s="159"/>
      <c r="HW163" s="159"/>
      <c r="HX163" s="159"/>
      <c r="HY163" s="159"/>
      <c r="HZ163" s="159"/>
      <c r="IA163" s="159"/>
      <c r="IB163" s="159"/>
      <c r="IC163" s="159"/>
      <c r="ID163" s="159"/>
      <c r="IE163" s="159"/>
      <c r="IF163" s="159"/>
      <c r="IG163" s="159"/>
      <c r="IH163" s="159"/>
      <c r="II163" s="159"/>
      <c r="IJ163" s="159"/>
      <c r="IK163" s="159"/>
      <c r="IL163" s="159"/>
      <c r="IM163" s="159"/>
      <c r="IN163" s="159"/>
      <c r="IO163" s="159"/>
      <c r="IP163" s="159"/>
      <c r="IQ163" s="159"/>
      <c r="IR163" s="159"/>
      <c r="IS163" s="159"/>
      <c r="IT163" s="159"/>
      <c r="IU163" s="159"/>
      <c r="IV163" s="159"/>
    </row>
    <row r="164" spans="1:256" x14ac:dyDescent="0.2">
      <c r="A164" s="175" t="s">
        <v>517</v>
      </c>
      <c r="B164" s="176" t="s">
        <v>407</v>
      </c>
      <c r="C164" s="176" t="s">
        <v>378</v>
      </c>
      <c r="D164" s="176"/>
      <c r="E164" s="176"/>
      <c r="F164" s="152">
        <f>SUM(F169+F171+F175+F177+F179+F173+F165+F168)</f>
        <v>263401.37</v>
      </c>
      <c r="G164" s="152" t="e">
        <f>SUM(G169+G171+G175+G177+G179+G173+#REF!+#REF!)</f>
        <v>#REF!</v>
      </c>
    </row>
    <row r="165" spans="1:256" s="159" customFormat="1" ht="43.15" customHeight="1" x14ac:dyDescent="0.2">
      <c r="A165" s="156" t="s">
        <v>518</v>
      </c>
      <c r="B165" s="174" t="s">
        <v>407</v>
      </c>
      <c r="C165" s="174" t="s">
        <v>378</v>
      </c>
      <c r="D165" s="174" t="s">
        <v>519</v>
      </c>
      <c r="E165" s="174"/>
      <c r="F165" s="158">
        <f>SUM(F166)</f>
        <v>10208.57</v>
      </c>
      <c r="G165" s="158"/>
    </row>
    <row r="166" spans="1:256" ht="25.5" x14ac:dyDescent="0.2">
      <c r="A166" s="160" t="s">
        <v>445</v>
      </c>
      <c r="B166" s="169" t="s">
        <v>407</v>
      </c>
      <c r="C166" s="169" t="s">
        <v>378</v>
      </c>
      <c r="D166" s="169" t="s">
        <v>519</v>
      </c>
      <c r="E166" s="169" t="s">
        <v>446</v>
      </c>
      <c r="F166" s="162">
        <v>10208.57</v>
      </c>
      <c r="G166" s="162"/>
    </row>
    <row r="167" spans="1:256" s="159" customFormat="1" ht="40.5" customHeight="1" x14ac:dyDescent="0.2">
      <c r="A167" s="156" t="s">
        <v>187</v>
      </c>
      <c r="B167" s="174" t="s">
        <v>407</v>
      </c>
      <c r="C167" s="174" t="s">
        <v>378</v>
      </c>
      <c r="D167" s="174" t="s">
        <v>520</v>
      </c>
      <c r="E167" s="174"/>
      <c r="F167" s="158">
        <f>SUM(F168)</f>
        <v>2234.11</v>
      </c>
      <c r="G167" s="158"/>
    </row>
    <row r="168" spans="1:256" ht="25.5" x14ac:dyDescent="0.2">
      <c r="A168" s="160" t="s">
        <v>445</v>
      </c>
      <c r="B168" s="169" t="s">
        <v>407</v>
      </c>
      <c r="C168" s="169" t="s">
        <v>378</v>
      </c>
      <c r="D168" s="169" t="s">
        <v>520</v>
      </c>
      <c r="E168" s="169" t="s">
        <v>446</v>
      </c>
      <c r="F168" s="162">
        <v>2234.11</v>
      </c>
      <c r="G168" s="162"/>
    </row>
    <row r="169" spans="1:256" ht="25.5" x14ac:dyDescent="0.2">
      <c r="A169" s="156" t="s">
        <v>438</v>
      </c>
      <c r="B169" s="214" t="s">
        <v>407</v>
      </c>
      <c r="C169" s="214" t="s">
        <v>378</v>
      </c>
      <c r="D169" s="174" t="s">
        <v>439</v>
      </c>
      <c r="E169" s="214"/>
      <c r="F169" s="215">
        <f>SUM(F170)</f>
        <v>563</v>
      </c>
      <c r="G169" s="215">
        <f>SUM(G170)</f>
        <v>563</v>
      </c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  <c r="X169" s="159"/>
      <c r="Y169" s="159"/>
      <c r="Z169" s="159"/>
      <c r="AA169" s="159"/>
      <c r="AB169" s="159"/>
      <c r="AC169" s="159"/>
      <c r="AD169" s="159"/>
      <c r="AE169" s="159"/>
      <c r="AF169" s="159"/>
      <c r="AG169" s="159"/>
      <c r="AH169" s="159"/>
      <c r="AI169" s="159"/>
      <c r="AJ169" s="159"/>
      <c r="AK169" s="159"/>
      <c r="AL169" s="159"/>
      <c r="AM169" s="159"/>
      <c r="AN169" s="159"/>
      <c r="AO169" s="159"/>
      <c r="AP169" s="159"/>
      <c r="AQ169" s="159"/>
      <c r="AR169" s="159"/>
      <c r="AS169" s="159"/>
      <c r="AT169" s="159"/>
      <c r="AU169" s="159"/>
      <c r="AV169" s="159"/>
      <c r="AW169" s="159"/>
      <c r="AX169" s="159"/>
      <c r="AY169" s="159"/>
      <c r="AZ169" s="159"/>
      <c r="BA169" s="159"/>
      <c r="BB169" s="159"/>
      <c r="BC169" s="159"/>
      <c r="BD169" s="159"/>
      <c r="BE169" s="159"/>
      <c r="BF169" s="159"/>
      <c r="BG169" s="159"/>
      <c r="BH169" s="159"/>
      <c r="BI169" s="159"/>
      <c r="BJ169" s="159"/>
      <c r="BK169" s="159"/>
      <c r="BL169" s="159"/>
      <c r="BM169" s="159"/>
      <c r="BN169" s="159"/>
      <c r="BO169" s="159"/>
      <c r="BP169" s="159"/>
      <c r="BQ169" s="159"/>
      <c r="BR169" s="159"/>
      <c r="BS169" s="159"/>
      <c r="BT169" s="159"/>
      <c r="BU169" s="159"/>
      <c r="BV169" s="159"/>
      <c r="BW169" s="159"/>
      <c r="BX169" s="159"/>
      <c r="BY169" s="159"/>
      <c r="BZ169" s="159"/>
      <c r="CA169" s="159"/>
      <c r="CB169" s="159"/>
      <c r="CC169" s="159"/>
      <c r="CD169" s="159"/>
      <c r="CE169" s="159"/>
      <c r="CF169" s="159"/>
      <c r="CG169" s="159"/>
      <c r="CH169" s="159"/>
      <c r="CI169" s="159"/>
      <c r="CJ169" s="159"/>
      <c r="CK169" s="159"/>
      <c r="CL169" s="159"/>
      <c r="CM169" s="159"/>
      <c r="CN169" s="159"/>
      <c r="CO169" s="159"/>
      <c r="CP169" s="159"/>
      <c r="CQ169" s="159"/>
      <c r="CR169" s="159"/>
      <c r="CS169" s="159"/>
      <c r="CT169" s="159"/>
      <c r="CU169" s="159"/>
      <c r="CV169" s="159"/>
      <c r="CW169" s="159"/>
      <c r="CX169" s="159"/>
      <c r="CY169" s="159"/>
      <c r="CZ169" s="159"/>
      <c r="DA169" s="159"/>
      <c r="DB169" s="159"/>
      <c r="DC169" s="159"/>
      <c r="DD169" s="159"/>
      <c r="DE169" s="159"/>
      <c r="DF169" s="159"/>
      <c r="DG169" s="159"/>
      <c r="DH169" s="159"/>
      <c r="DI169" s="159"/>
      <c r="DJ169" s="159"/>
      <c r="DK169" s="159"/>
      <c r="DL169" s="159"/>
      <c r="DM169" s="159"/>
      <c r="DN169" s="159"/>
      <c r="DO169" s="159"/>
      <c r="DP169" s="159"/>
      <c r="DQ169" s="159"/>
      <c r="DR169" s="159"/>
      <c r="DS169" s="159"/>
      <c r="DT169" s="159"/>
      <c r="DU169" s="159"/>
      <c r="DV169" s="159"/>
      <c r="DW169" s="159"/>
      <c r="DX169" s="159"/>
      <c r="DY169" s="159"/>
      <c r="DZ169" s="159"/>
      <c r="EA169" s="159"/>
      <c r="EB169" s="159"/>
      <c r="EC169" s="159"/>
      <c r="ED169" s="159"/>
      <c r="EE169" s="159"/>
      <c r="EF169" s="159"/>
      <c r="EG169" s="159"/>
      <c r="EH169" s="159"/>
      <c r="EI169" s="159"/>
      <c r="EJ169" s="159"/>
      <c r="EK169" s="159"/>
      <c r="EL169" s="159"/>
      <c r="EM169" s="159"/>
      <c r="EN169" s="159"/>
      <c r="EO169" s="159"/>
      <c r="EP169" s="159"/>
      <c r="EQ169" s="159"/>
      <c r="ER169" s="159"/>
      <c r="ES169" s="159"/>
      <c r="ET169" s="159"/>
      <c r="EU169" s="159"/>
      <c r="EV169" s="159"/>
      <c r="EW169" s="159"/>
      <c r="EX169" s="159"/>
      <c r="EY169" s="159"/>
      <c r="EZ169" s="159"/>
      <c r="FA169" s="159"/>
      <c r="FB169" s="159"/>
      <c r="FC169" s="159"/>
      <c r="FD169" s="159"/>
      <c r="FE169" s="159"/>
      <c r="FF169" s="159"/>
      <c r="FG169" s="159"/>
      <c r="FH169" s="159"/>
      <c r="FI169" s="159"/>
      <c r="FJ169" s="159"/>
      <c r="FK169" s="159"/>
      <c r="FL169" s="159"/>
      <c r="FM169" s="159"/>
      <c r="FN169" s="159"/>
      <c r="FO169" s="159"/>
      <c r="FP169" s="159"/>
      <c r="FQ169" s="159"/>
      <c r="FR169" s="159"/>
      <c r="FS169" s="159"/>
      <c r="FT169" s="159"/>
      <c r="FU169" s="159"/>
      <c r="FV169" s="159"/>
      <c r="FW169" s="159"/>
      <c r="FX169" s="159"/>
      <c r="FY169" s="159"/>
      <c r="FZ169" s="159"/>
      <c r="GA169" s="159"/>
      <c r="GB169" s="159"/>
      <c r="GC169" s="159"/>
      <c r="GD169" s="159"/>
      <c r="GE169" s="159"/>
      <c r="GF169" s="159"/>
      <c r="GG169" s="159"/>
      <c r="GH169" s="159"/>
      <c r="GI169" s="159"/>
      <c r="GJ169" s="159"/>
      <c r="GK169" s="159"/>
      <c r="GL169" s="159"/>
      <c r="GM169" s="159"/>
      <c r="GN169" s="159"/>
      <c r="GO169" s="159"/>
      <c r="GP169" s="159"/>
      <c r="GQ169" s="159"/>
      <c r="GR169" s="159"/>
      <c r="GS169" s="159"/>
      <c r="GT169" s="159"/>
      <c r="GU169" s="159"/>
      <c r="GV169" s="159"/>
      <c r="GW169" s="159"/>
      <c r="GX169" s="159"/>
      <c r="GY169" s="159"/>
      <c r="GZ169" s="159"/>
      <c r="HA169" s="159"/>
      <c r="HB169" s="159"/>
      <c r="HC169" s="159"/>
      <c r="HD169" s="159"/>
      <c r="HE169" s="159"/>
      <c r="HF169" s="159"/>
      <c r="HG169" s="159"/>
      <c r="HH169" s="159"/>
      <c r="HI169" s="159"/>
      <c r="HJ169" s="159"/>
      <c r="HK169" s="159"/>
      <c r="HL169" s="159"/>
      <c r="HM169" s="159"/>
      <c r="HN169" s="159"/>
      <c r="HO169" s="159"/>
      <c r="HP169" s="159"/>
      <c r="HQ169" s="159"/>
      <c r="HR169" s="159"/>
      <c r="HS169" s="159"/>
      <c r="HT169" s="159"/>
      <c r="HU169" s="159"/>
      <c r="HV169" s="159"/>
      <c r="HW169" s="159"/>
      <c r="HX169" s="159"/>
      <c r="HY169" s="159"/>
      <c r="HZ169" s="159"/>
      <c r="IA169" s="159"/>
      <c r="IB169" s="159"/>
      <c r="IC169" s="159"/>
      <c r="ID169" s="159"/>
      <c r="IE169" s="159"/>
      <c r="IF169" s="159"/>
      <c r="IG169" s="159"/>
      <c r="IH169" s="159"/>
      <c r="II169" s="159"/>
      <c r="IJ169" s="159"/>
      <c r="IK169" s="159"/>
      <c r="IL169" s="159"/>
      <c r="IM169" s="159"/>
      <c r="IN169" s="159"/>
      <c r="IO169" s="159"/>
      <c r="IP169" s="159"/>
      <c r="IQ169" s="159"/>
      <c r="IR169" s="159"/>
      <c r="IS169" s="159"/>
      <c r="IT169" s="159"/>
      <c r="IU169" s="159"/>
      <c r="IV169" s="159"/>
    </row>
    <row r="170" spans="1:256" ht="25.5" x14ac:dyDescent="0.2">
      <c r="A170" s="160" t="s">
        <v>445</v>
      </c>
      <c r="B170" s="169" t="s">
        <v>407</v>
      </c>
      <c r="C170" s="169" t="s">
        <v>378</v>
      </c>
      <c r="D170" s="169" t="s">
        <v>439</v>
      </c>
      <c r="E170" s="169" t="s">
        <v>446</v>
      </c>
      <c r="F170" s="162">
        <v>563</v>
      </c>
      <c r="G170" s="162">
        <v>563</v>
      </c>
    </row>
    <row r="171" spans="1:256" ht="25.5" x14ac:dyDescent="0.2">
      <c r="A171" s="156" t="s">
        <v>513</v>
      </c>
      <c r="B171" s="174" t="s">
        <v>407</v>
      </c>
      <c r="C171" s="174" t="s">
        <v>378</v>
      </c>
      <c r="D171" s="174" t="s">
        <v>522</v>
      </c>
      <c r="E171" s="174"/>
      <c r="F171" s="158">
        <f>SUM(F172)</f>
        <v>33930</v>
      </c>
      <c r="G171" s="158">
        <f>SUM(G172)</f>
        <v>38930</v>
      </c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  <c r="AA171" s="159"/>
      <c r="AB171" s="159"/>
      <c r="AC171" s="159"/>
      <c r="AD171" s="159"/>
      <c r="AE171" s="159"/>
      <c r="AF171" s="159"/>
      <c r="AG171" s="159"/>
      <c r="AH171" s="159"/>
      <c r="AI171" s="159"/>
      <c r="AJ171" s="159"/>
      <c r="AK171" s="159"/>
      <c r="AL171" s="159"/>
      <c r="AM171" s="159"/>
      <c r="AN171" s="159"/>
      <c r="AO171" s="159"/>
      <c r="AP171" s="159"/>
      <c r="AQ171" s="159"/>
      <c r="AR171" s="159"/>
      <c r="AS171" s="159"/>
      <c r="AT171" s="159"/>
      <c r="AU171" s="159"/>
      <c r="AV171" s="159"/>
      <c r="AW171" s="159"/>
      <c r="AX171" s="159"/>
      <c r="AY171" s="159"/>
      <c r="AZ171" s="159"/>
      <c r="BA171" s="159"/>
      <c r="BB171" s="159"/>
      <c r="BC171" s="159"/>
      <c r="BD171" s="159"/>
      <c r="BE171" s="159"/>
      <c r="BF171" s="159"/>
      <c r="BG171" s="159"/>
      <c r="BH171" s="159"/>
      <c r="BI171" s="159"/>
      <c r="BJ171" s="159"/>
      <c r="BK171" s="159"/>
      <c r="BL171" s="159"/>
      <c r="BM171" s="159"/>
      <c r="BN171" s="159"/>
      <c r="BO171" s="159"/>
      <c r="BP171" s="159"/>
      <c r="BQ171" s="159"/>
      <c r="BR171" s="159"/>
      <c r="BS171" s="159"/>
      <c r="BT171" s="159"/>
      <c r="BU171" s="159"/>
      <c r="BV171" s="159"/>
      <c r="BW171" s="159"/>
      <c r="BX171" s="159"/>
      <c r="BY171" s="159"/>
      <c r="BZ171" s="159"/>
      <c r="CA171" s="159"/>
      <c r="CB171" s="159"/>
      <c r="CC171" s="159"/>
      <c r="CD171" s="159"/>
      <c r="CE171" s="159"/>
      <c r="CF171" s="159"/>
      <c r="CG171" s="159"/>
      <c r="CH171" s="159"/>
      <c r="CI171" s="159"/>
      <c r="CJ171" s="159"/>
      <c r="CK171" s="159"/>
      <c r="CL171" s="159"/>
      <c r="CM171" s="159"/>
      <c r="CN171" s="159"/>
      <c r="CO171" s="159"/>
      <c r="CP171" s="159"/>
      <c r="CQ171" s="159"/>
      <c r="CR171" s="159"/>
      <c r="CS171" s="159"/>
      <c r="CT171" s="159"/>
      <c r="CU171" s="159"/>
      <c r="CV171" s="159"/>
      <c r="CW171" s="159"/>
      <c r="CX171" s="159"/>
      <c r="CY171" s="159"/>
      <c r="CZ171" s="159"/>
      <c r="DA171" s="159"/>
      <c r="DB171" s="159"/>
      <c r="DC171" s="159"/>
      <c r="DD171" s="159"/>
      <c r="DE171" s="159"/>
      <c r="DF171" s="159"/>
      <c r="DG171" s="159"/>
      <c r="DH171" s="159"/>
      <c r="DI171" s="159"/>
      <c r="DJ171" s="159"/>
      <c r="DK171" s="159"/>
      <c r="DL171" s="159"/>
      <c r="DM171" s="159"/>
      <c r="DN171" s="159"/>
      <c r="DO171" s="159"/>
      <c r="DP171" s="159"/>
      <c r="DQ171" s="159"/>
      <c r="DR171" s="159"/>
      <c r="DS171" s="159"/>
      <c r="DT171" s="159"/>
      <c r="DU171" s="159"/>
      <c r="DV171" s="159"/>
      <c r="DW171" s="159"/>
      <c r="DX171" s="159"/>
      <c r="DY171" s="159"/>
      <c r="DZ171" s="159"/>
      <c r="EA171" s="159"/>
      <c r="EB171" s="159"/>
      <c r="EC171" s="159"/>
      <c r="ED171" s="159"/>
      <c r="EE171" s="159"/>
      <c r="EF171" s="159"/>
      <c r="EG171" s="159"/>
      <c r="EH171" s="159"/>
      <c r="EI171" s="159"/>
      <c r="EJ171" s="159"/>
      <c r="EK171" s="159"/>
      <c r="EL171" s="159"/>
      <c r="EM171" s="159"/>
      <c r="EN171" s="159"/>
      <c r="EO171" s="159"/>
      <c r="EP171" s="159"/>
      <c r="EQ171" s="159"/>
      <c r="ER171" s="159"/>
      <c r="ES171" s="159"/>
      <c r="ET171" s="159"/>
      <c r="EU171" s="159"/>
      <c r="EV171" s="159"/>
      <c r="EW171" s="159"/>
      <c r="EX171" s="159"/>
      <c r="EY171" s="159"/>
      <c r="EZ171" s="159"/>
      <c r="FA171" s="159"/>
      <c r="FB171" s="159"/>
      <c r="FC171" s="159"/>
      <c r="FD171" s="159"/>
      <c r="FE171" s="159"/>
      <c r="FF171" s="159"/>
      <c r="FG171" s="159"/>
      <c r="FH171" s="159"/>
      <c r="FI171" s="159"/>
      <c r="FJ171" s="159"/>
      <c r="FK171" s="159"/>
      <c r="FL171" s="159"/>
      <c r="FM171" s="159"/>
      <c r="FN171" s="159"/>
      <c r="FO171" s="159"/>
      <c r="FP171" s="159"/>
      <c r="FQ171" s="159"/>
      <c r="FR171" s="159"/>
      <c r="FS171" s="159"/>
      <c r="FT171" s="159"/>
      <c r="FU171" s="159"/>
      <c r="FV171" s="159"/>
      <c r="FW171" s="159"/>
      <c r="FX171" s="159"/>
      <c r="FY171" s="159"/>
      <c r="FZ171" s="159"/>
      <c r="GA171" s="159"/>
      <c r="GB171" s="159"/>
      <c r="GC171" s="159"/>
      <c r="GD171" s="159"/>
      <c r="GE171" s="159"/>
      <c r="GF171" s="159"/>
      <c r="GG171" s="159"/>
      <c r="GH171" s="159"/>
      <c r="GI171" s="159"/>
      <c r="GJ171" s="159"/>
      <c r="GK171" s="159"/>
      <c r="GL171" s="159"/>
      <c r="GM171" s="159"/>
      <c r="GN171" s="159"/>
      <c r="GO171" s="159"/>
      <c r="GP171" s="159"/>
      <c r="GQ171" s="159"/>
      <c r="GR171" s="159"/>
      <c r="GS171" s="159"/>
      <c r="GT171" s="159"/>
      <c r="GU171" s="159"/>
      <c r="GV171" s="159"/>
      <c r="GW171" s="159"/>
      <c r="GX171" s="159"/>
      <c r="GY171" s="159"/>
      <c r="GZ171" s="159"/>
      <c r="HA171" s="159"/>
      <c r="HB171" s="159"/>
      <c r="HC171" s="159"/>
      <c r="HD171" s="159"/>
      <c r="HE171" s="159"/>
      <c r="HF171" s="159"/>
      <c r="HG171" s="159"/>
      <c r="HH171" s="159"/>
      <c r="HI171" s="159"/>
      <c r="HJ171" s="159"/>
      <c r="HK171" s="159"/>
      <c r="HL171" s="159"/>
      <c r="HM171" s="159"/>
      <c r="HN171" s="159"/>
      <c r="HO171" s="159"/>
      <c r="HP171" s="159"/>
      <c r="HQ171" s="159"/>
      <c r="HR171" s="159"/>
      <c r="HS171" s="159"/>
      <c r="HT171" s="159"/>
      <c r="HU171" s="159"/>
      <c r="HV171" s="159"/>
      <c r="HW171" s="159"/>
      <c r="HX171" s="159"/>
      <c r="HY171" s="159"/>
      <c r="HZ171" s="159"/>
      <c r="IA171" s="159"/>
      <c r="IB171" s="159"/>
      <c r="IC171" s="159"/>
      <c r="ID171" s="159"/>
      <c r="IE171" s="159"/>
      <c r="IF171" s="159"/>
      <c r="IG171" s="159"/>
      <c r="IH171" s="159"/>
      <c r="II171" s="159"/>
      <c r="IJ171" s="159"/>
      <c r="IK171" s="159"/>
      <c r="IL171" s="159"/>
      <c r="IM171" s="159"/>
      <c r="IN171" s="159"/>
      <c r="IO171" s="159"/>
      <c r="IP171" s="159"/>
      <c r="IQ171" s="159"/>
      <c r="IR171" s="159"/>
      <c r="IS171" s="159"/>
      <c r="IT171" s="159"/>
      <c r="IU171" s="159"/>
      <c r="IV171" s="159"/>
    </row>
    <row r="172" spans="1:256" ht="25.5" x14ac:dyDescent="0.2">
      <c r="A172" s="160" t="s">
        <v>445</v>
      </c>
      <c r="B172" s="169" t="s">
        <v>407</v>
      </c>
      <c r="C172" s="169" t="s">
        <v>378</v>
      </c>
      <c r="D172" s="169" t="s">
        <v>522</v>
      </c>
      <c r="E172" s="169" t="s">
        <v>446</v>
      </c>
      <c r="F172" s="162">
        <v>33930</v>
      </c>
      <c r="G172" s="162">
        <v>38930</v>
      </c>
    </row>
    <row r="173" spans="1:256" ht="38.25" x14ac:dyDescent="0.2">
      <c r="A173" s="156" t="s">
        <v>523</v>
      </c>
      <c r="B173" s="174" t="s">
        <v>407</v>
      </c>
      <c r="C173" s="174" t="s">
        <v>378</v>
      </c>
      <c r="D173" s="174" t="s">
        <v>524</v>
      </c>
      <c r="E173" s="174"/>
      <c r="F173" s="158">
        <f>SUM(F174)</f>
        <v>16555.009999999998</v>
      </c>
      <c r="G173" s="158">
        <f>SUM(G174)</f>
        <v>15502.88</v>
      </c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  <c r="X173" s="159"/>
      <c r="Y173" s="159"/>
      <c r="Z173" s="159"/>
      <c r="AA173" s="159"/>
      <c r="AB173" s="159"/>
      <c r="AC173" s="159"/>
      <c r="AD173" s="159"/>
      <c r="AE173" s="159"/>
      <c r="AF173" s="159"/>
      <c r="AG173" s="159"/>
      <c r="AH173" s="159"/>
      <c r="AI173" s="159"/>
      <c r="AJ173" s="159"/>
      <c r="AK173" s="159"/>
      <c r="AL173" s="159"/>
      <c r="AM173" s="159"/>
      <c r="AN173" s="159"/>
      <c r="AO173" s="159"/>
      <c r="AP173" s="159"/>
      <c r="AQ173" s="159"/>
      <c r="AR173" s="159"/>
      <c r="AS173" s="159"/>
      <c r="AT173" s="159"/>
      <c r="AU173" s="159"/>
      <c r="AV173" s="159"/>
      <c r="AW173" s="159"/>
      <c r="AX173" s="159"/>
      <c r="AY173" s="159"/>
      <c r="AZ173" s="159"/>
      <c r="BA173" s="159"/>
      <c r="BB173" s="159"/>
      <c r="BC173" s="159"/>
      <c r="BD173" s="159"/>
      <c r="BE173" s="159"/>
      <c r="BF173" s="159"/>
      <c r="BG173" s="159"/>
      <c r="BH173" s="159"/>
      <c r="BI173" s="159"/>
      <c r="BJ173" s="159"/>
      <c r="BK173" s="159"/>
      <c r="BL173" s="159"/>
      <c r="BM173" s="159"/>
      <c r="BN173" s="159"/>
      <c r="BO173" s="159"/>
      <c r="BP173" s="159"/>
      <c r="BQ173" s="159"/>
      <c r="BR173" s="159"/>
      <c r="BS173" s="159"/>
      <c r="BT173" s="159"/>
      <c r="BU173" s="159"/>
      <c r="BV173" s="159"/>
      <c r="BW173" s="159"/>
      <c r="BX173" s="159"/>
      <c r="BY173" s="159"/>
      <c r="BZ173" s="159"/>
      <c r="CA173" s="159"/>
      <c r="CB173" s="159"/>
      <c r="CC173" s="159"/>
      <c r="CD173" s="159"/>
      <c r="CE173" s="159"/>
      <c r="CF173" s="159"/>
      <c r="CG173" s="159"/>
      <c r="CH173" s="159"/>
      <c r="CI173" s="159"/>
      <c r="CJ173" s="159"/>
      <c r="CK173" s="159"/>
      <c r="CL173" s="159"/>
      <c r="CM173" s="159"/>
      <c r="CN173" s="159"/>
      <c r="CO173" s="159"/>
      <c r="CP173" s="159"/>
      <c r="CQ173" s="159"/>
      <c r="CR173" s="159"/>
      <c r="CS173" s="159"/>
      <c r="CT173" s="159"/>
      <c r="CU173" s="159"/>
      <c r="CV173" s="159"/>
      <c r="CW173" s="159"/>
      <c r="CX173" s="159"/>
      <c r="CY173" s="159"/>
      <c r="CZ173" s="159"/>
      <c r="DA173" s="159"/>
      <c r="DB173" s="159"/>
      <c r="DC173" s="159"/>
      <c r="DD173" s="159"/>
      <c r="DE173" s="159"/>
      <c r="DF173" s="159"/>
      <c r="DG173" s="159"/>
      <c r="DH173" s="159"/>
      <c r="DI173" s="159"/>
      <c r="DJ173" s="159"/>
      <c r="DK173" s="159"/>
      <c r="DL173" s="159"/>
      <c r="DM173" s="159"/>
      <c r="DN173" s="159"/>
      <c r="DO173" s="159"/>
      <c r="DP173" s="159"/>
      <c r="DQ173" s="159"/>
      <c r="DR173" s="159"/>
      <c r="DS173" s="159"/>
      <c r="DT173" s="159"/>
      <c r="DU173" s="159"/>
      <c r="DV173" s="159"/>
      <c r="DW173" s="159"/>
      <c r="DX173" s="159"/>
      <c r="DY173" s="159"/>
      <c r="DZ173" s="159"/>
      <c r="EA173" s="159"/>
      <c r="EB173" s="159"/>
      <c r="EC173" s="159"/>
      <c r="ED173" s="159"/>
      <c r="EE173" s="159"/>
      <c r="EF173" s="159"/>
      <c r="EG173" s="159"/>
      <c r="EH173" s="159"/>
      <c r="EI173" s="159"/>
      <c r="EJ173" s="159"/>
      <c r="EK173" s="159"/>
      <c r="EL173" s="159"/>
      <c r="EM173" s="159"/>
      <c r="EN173" s="159"/>
      <c r="EO173" s="159"/>
      <c r="EP173" s="159"/>
      <c r="EQ173" s="159"/>
      <c r="ER173" s="159"/>
      <c r="ES173" s="159"/>
      <c r="ET173" s="159"/>
      <c r="EU173" s="159"/>
      <c r="EV173" s="159"/>
      <c r="EW173" s="159"/>
      <c r="EX173" s="159"/>
      <c r="EY173" s="159"/>
      <c r="EZ173" s="159"/>
      <c r="FA173" s="159"/>
      <c r="FB173" s="159"/>
      <c r="FC173" s="159"/>
      <c r="FD173" s="159"/>
      <c r="FE173" s="159"/>
      <c r="FF173" s="159"/>
      <c r="FG173" s="159"/>
      <c r="FH173" s="159"/>
      <c r="FI173" s="159"/>
      <c r="FJ173" s="159"/>
      <c r="FK173" s="159"/>
      <c r="FL173" s="159"/>
      <c r="FM173" s="159"/>
      <c r="FN173" s="159"/>
      <c r="FO173" s="159"/>
      <c r="FP173" s="159"/>
      <c r="FQ173" s="159"/>
      <c r="FR173" s="159"/>
      <c r="FS173" s="159"/>
      <c r="FT173" s="159"/>
      <c r="FU173" s="159"/>
      <c r="FV173" s="159"/>
      <c r="FW173" s="159"/>
      <c r="FX173" s="159"/>
      <c r="FY173" s="159"/>
      <c r="FZ173" s="159"/>
      <c r="GA173" s="159"/>
      <c r="GB173" s="159"/>
      <c r="GC173" s="159"/>
      <c r="GD173" s="159"/>
      <c r="GE173" s="159"/>
      <c r="GF173" s="159"/>
      <c r="GG173" s="159"/>
      <c r="GH173" s="159"/>
      <c r="GI173" s="159"/>
      <c r="GJ173" s="159"/>
      <c r="GK173" s="159"/>
      <c r="GL173" s="159"/>
      <c r="GM173" s="159"/>
      <c r="GN173" s="159"/>
      <c r="GO173" s="159"/>
      <c r="GP173" s="159"/>
      <c r="GQ173" s="159"/>
      <c r="GR173" s="159"/>
      <c r="GS173" s="159"/>
      <c r="GT173" s="159"/>
      <c r="GU173" s="159"/>
      <c r="GV173" s="159"/>
      <c r="GW173" s="159"/>
      <c r="GX173" s="159"/>
      <c r="GY173" s="159"/>
      <c r="GZ173" s="159"/>
      <c r="HA173" s="159"/>
      <c r="HB173" s="159"/>
      <c r="HC173" s="159"/>
      <c r="HD173" s="159"/>
      <c r="HE173" s="159"/>
      <c r="HF173" s="159"/>
      <c r="HG173" s="159"/>
      <c r="HH173" s="159"/>
      <c r="HI173" s="159"/>
      <c r="HJ173" s="159"/>
      <c r="HK173" s="159"/>
      <c r="HL173" s="159"/>
      <c r="HM173" s="159"/>
      <c r="HN173" s="159"/>
      <c r="HO173" s="159"/>
      <c r="HP173" s="159"/>
      <c r="HQ173" s="159"/>
      <c r="HR173" s="159"/>
      <c r="HS173" s="159"/>
      <c r="HT173" s="159"/>
      <c r="HU173" s="159"/>
      <c r="HV173" s="159"/>
      <c r="HW173" s="159"/>
      <c r="HX173" s="159"/>
      <c r="HY173" s="159"/>
      <c r="HZ173" s="159"/>
      <c r="IA173" s="159"/>
      <c r="IB173" s="159"/>
      <c r="IC173" s="159"/>
      <c r="ID173" s="159"/>
      <c r="IE173" s="159"/>
      <c r="IF173" s="159"/>
      <c r="IG173" s="159"/>
      <c r="IH173" s="159"/>
      <c r="II173" s="159"/>
      <c r="IJ173" s="159"/>
      <c r="IK173" s="159"/>
      <c r="IL173" s="159"/>
      <c r="IM173" s="159"/>
      <c r="IN173" s="159"/>
      <c r="IO173" s="159"/>
      <c r="IP173" s="159"/>
      <c r="IQ173" s="159"/>
      <c r="IR173" s="159"/>
      <c r="IS173" s="159"/>
      <c r="IT173" s="159"/>
      <c r="IU173" s="159"/>
      <c r="IV173" s="159"/>
    </row>
    <row r="174" spans="1:256" ht="25.5" x14ac:dyDescent="0.2">
      <c r="A174" s="160" t="s">
        <v>445</v>
      </c>
      <c r="B174" s="169" t="s">
        <v>407</v>
      </c>
      <c r="C174" s="169" t="s">
        <v>378</v>
      </c>
      <c r="D174" s="174" t="s">
        <v>524</v>
      </c>
      <c r="E174" s="169" t="s">
        <v>446</v>
      </c>
      <c r="F174" s="162">
        <v>16555.009999999998</v>
      </c>
      <c r="G174" s="162">
        <v>15502.88</v>
      </c>
    </row>
    <row r="175" spans="1:256" ht="121.9" customHeight="1" x14ac:dyDescent="0.2">
      <c r="A175" s="156" t="s">
        <v>515</v>
      </c>
      <c r="B175" s="174" t="s">
        <v>407</v>
      </c>
      <c r="C175" s="174" t="s">
        <v>378</v>
      </c>
      <c r="D175" s="174" t="s">
        <v>525</v>
      </c>
      <c r="E175" s="174"/>
      <c r="F175" s="158">
        <f>SUM(F176)</f>
        <v>119168.78</v>
      </c>
      <c r="G175" s="158">
        <f>SUM(G176)</f>
        <v>109722.42</v>
      </c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9"/>
      <c r="AF175" s="159"/>
      <c r="AG175" s="159"/>
      <c r="AH175" s="159"/>
      <c r="AI175" s="159"/>
      <c r="AJ175" s="159"/>
      <c r="AK175" s="159"/>
      <c r="AL175" s="159"/>
      <c r="AM175" s="159"/>
      <c r="AN175" s="159"/>
      <c r="AO175" s="159"/>
      <c r="AP175" s="159"/>
      <c r="AQ175" s="159"/>
      <c r="AR175" s="159"/>
      <c r="AS175" s="159"/>
      <c r="AT175" s="159"/>
      <c r="AU175" s="159"/>
      <c r="AV175" s="159"/>
      <c r="AW175" s="159"/>
      <c r="AX175" s="159"/>
      <c r="AY175" s="159"/>
      <c r="AZ175" s="159"/>
      <c r="BA175" s="159"/>
      <c r="BB175" s="159"/>
      <c r="BC175" s="159"/>
      <c r="BD175" s="159"/>
      <c r="BE175" s="159"/>
      <c r="BF175" s="159"/>
      <c r="BG175" s="159"/>
      <c r="BH175" s="159"/>
      <c r="BI175" s="159"/>
      <c r="BJ175" s="159"/>
      <c r="BK175" s="159"/>
      <c r="BL175" s="159"/>
      <c r="BM175" s="159"/>
      <c r="BN175" s="159"/>
      <c r="BO175" s="159"/>
      <c r="BP175" s="159"/>
      <c r="BQ175" s="159"/>
      <c r="BR175" s="159"/>
      <c r="BS175" s="159"/>
      <c r="BT175" s="159"/>
      <c r="BU175" s="159"/>
      <c r="BV175" s="159"/>
      <c r="BW175" s="159"/>
      <c r="BX175" s="159"/>
      <c r="BY175" s="159"/>
      <c r="BZ175" s="159"/>
      <c r="CA175" s="159"/>
      <c r="CB175" s="159"/>
      <c r="CC175" s="159"/>
      <c r="CD175" s="159"/>
      <c r="CE175" s="159"/>
      <c r="CF175" s="159"/>
      <c r="CG175" s="159"/>
      <c r="CH175" s="159"/>
      <c r="CI175" s="159"/>
      <c r="CJ175" s="159"/>
      <c r="CK175" s="159"/>
      <c r="CL175" s="159"/>
      <c r="CM175" s="159"/>
      <c r="CN175" s="159"/>
      <c r="CO175" s="159"/>
      <c r="CP175" s="159"/>
      <c r="CQ175" s="159"/>
      <c r="CR175" s="159"/>
      <c r="CS175" s="159"/>
      <c r="CT175" s="159"/>
      <c r="CU175" s="159"/>
      <c r="CV175" s="159"/>
      <c r="CW175" s="159"/>
      <c r="CX175" s="159"/>
      <c r="CY175" s="159"/>
      <c r="CZ175" s="159"/>
      <c r="DA175" s="159"/>
      <c r="DB175" s="159"/>
      <c r="DC175" s="159"/>
      <c r="DD175" s="159"/>
      <c r="DE175" s="159"/>
      <c r="DF175" s="159"/>
      <c r="DG175" s="159"/>
      <c r="DH175" s="159"/>
      <c r="DI175" s="159"/>
      <c r="DJ175" s="159"/>
      <c r="DK175" s="159"/>
      <c r="DL175" s="159"/>
      <c r="DM175" s="159"/>
      <c r="DN175" s="159"/>
      <c r="DO175" s="159"/>
      <c r="DP175" s="159"/>
      <c r="DQ175" s="159"/>
      <c r="DR175" s="159"/>
      <c r="DS175" s="159"/>
      <c r="DT175" s="159"/>
      <c r="DU175" s="159"/>
      <c r="DV175" s="159"/>
      <c r="DW175" s="159"/>
      <c r="DX175" s="159"/>
      <c r="DY175" s="159"/>
      <c r="DZ175" s="159"/>
      <c r="EA175" s="159"/>
      <c r="EB175" s="159"/>
      <c r="EC175" s="159"/>
      <c r="ED175" s="159"/>
      <c r="EE175" s="159"/>
      <c r="EF175" s="159"/>
      <c r="EG175" s="159"/>
      <c r="EH175" s="159"/>
      <c r="EI175" s="159"/>
      <c r="EJ175" s="159"/>
      <c r="EK175" s="159"/>
      <c r="EL175" s="159"/>
      <c r="EM175" s="159"/>
      <c r="EN175" s="159"/>
      <c r="EO175" s="159"/>
      <c r="EP175" s="159"/>
      <c r="EQ175" s="159"/>
      <c r="ER175" s="159"/>
      <c r="ES175" s="159"/>
      <c r="ET175" s="159"/>
      <c r="EU175" s="159"/>
      <c r="EV175" s="159"/>
      <c r="EW175" s="159"/>
      <c r="EX175" s="159"/>
      <c r="EY175" s="159"/>
      <c r="EZ175" s="159"/>
      <c r="FA175" s="159"/>
      <c r="FB175" s="159"/>
      <c r="FC175" s="159"/>
      <c r="FD175" s="159"/>
      <c r="FE175" s="159"/>
      <c r="FF175" s="159"/>
      <c r="FG175" s="159"/>
      <c r="FH175" s="159"/>
      <c r="FI175" s="159"/>
      <c r="FJ175" s="159"/>
      <c r="FK175" s="159"/>
      <c r="FL175" s="159"/>
      <c r="FM175" s="159"/>
      <c r="FN175" s="159"/>
      <c r="FO175" s="159"/>
      <c r="FP175" s="159"/>
      <c r="FQ175" s="159"/>
      <c r="FR175" s="159"/>
      <c r="FS175" s="159"/>
      <c r="FT175" s="159"/>
      <c r="FU175" s="159"/>
      <c r="FV175" s="159"/>
      <c r="FW175" s="159"/>
      <c r="FX175" s="159"/>
      <c r="FY175" s="159"/>
      <c r="FZ175" s="159"/>
      <c r="GA175" s="159"/>
      <c r="GB175" s="159"/>
      <c r="GC175" s="159"/>
      <c r="GD175" s="159"/>
      <c r="GE175" s="159"/>
      <c r="GF175" s="159"/>
      <c r="GG175" s="159"/>
      <c r="GH175" s="159"/>
      <c r="GI175" s="159"/>
      <c r="GJ175" s="159"/>
      <c r="GK175" s="159"/>
      <c r="GL175" s="159"/>
      <c r="GM175" s="159"/>
      <c r="GN175" s="159"/>
      <c r="GO175" s="159"/>
      <c r="GP175" s="159"/>
      <c r="GQ175" s="159"/>
      <c r="GR175" s="159"/>
      <c r="GS175" s="159"/>
      <c r="GT175" s="159"/>
      <c r="GU175" s="159"/>
      <c r="GV175" s="159"/>
      <c r="GW175" s="159"/>
      <c r="GX175" s="159"/>
      <c r="GY175" s="159"/>
      <c r="GZ175" s="159"/>
      <c r="HA175" s="159"/>
      <c r="HB175" s="159"/>
      <c r="HC175" s="159"/>
      <c r="HD175" s="159"/>
      <c r="HE175" s="159"/>
      <c r="HF175" s="159"/>
      <c r="HG175" s="159"/>
      <c r="HH175" s="159"/>
      <c r="HI175" s="159"/>
      <c r="HJ175" s="159"/>
      <c r="HK175" s="159"/>
      <c r="HL175" s="159"/>
      <c r="HM175" s="159"/>
      <c r="HN175" s="159"/>
      <c r="HO175" s="159"/>
      <c r="HP175" s="159"/>
      <c r="HQ175" s="159"/>
      <c r="HR175" s="159"/>
      <c r="HS175" s="159"/>
      <c r="HT175" s="159"/>
      <c r="HU175" s="159"/>
      <c r="HV175" s="159"/>
      <c r="HW175" s="159"/>
      <c r="HX175" s="159"/>
      <c r="HY175" s="159"/>
      <c r="HZ175" s="159"/>
      <c r="IA175" s="159"/>
      <c r="IB175" s="159"/>
      <c r="IC175" s="159"/>
      <c r="ID175" s="159"/>
      <c r="IE175" s="159"/>
      <c r="IF175" s="159"/>
      <c r="IG175" s="159"/>
      <c r="IH175" s="159"/>
      <c r="II175" s="159"/>
      <c r="IJ175" s="159"/>
      <c r="IK175" s="159"/>
      <c r="IL175" s="159"/>
      <c r="IM175" s="159"/>
      <c r="IN175" s="159"/>
      <c r="IO175" s="159"/>
      <c r="IP175" s="159"/>
      <c r="IQ175" s="159"/>
      <c r="IR175" s="159"/>
      <c r="IS175" s="159"/>
      <c r="IT175" s="159"/>
      <c r="IU175" s="159"/>
      <c r="IV175" s="159"/>
    </row>
    <row r="176" spans="1:256" ht="25.5" x14ac:dyDescent="0.2">
      <c r="A176" s="160" t="s">
        <v>445</v>
      </c>
      <c r="B176" s="169" t="s">
        <v>407</v>
      </c>
      <c r="C176" s="169" t="s">
        <v>378</v>
      </c>
      <c r="D176" s="169" t="s">
        <v>525</v>
      </c>
      <c r="E176" s="169" t="s">
        <v>446</v>
      </c>
      <c r="F176" s="162">
        <v>119168.78</v>
      </c>
      <c r="G176" s="162">
        <v>109722.42</v>
      </c>
    </row>
    <row r="177" spans="1:256" ht="25.5" x14ac:dyDescent="0.2">
      <c r="A177" s="156" t="s">
        <v>513</v>
      </c>
      <c r="B177" s="174" t="s">
        <v>407</v>
      </c>
      <c r="C177" s="174" t="s">
        <v>526</v>
      </c>
      <c r="D177" s="157" t="s">
        <v>527</v>
      </c>
      <c r="E177" s="174"/>
      <c r="F177" s="158">
        <f>SUM(F178)</f>
        <v>18949.96</v>
      </c>
      <c r="G177" s="158">
        <f>SUM(G178)</f>
        <v>24078.36</v>
      </c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  <c r="X177" s="159"/>
      <c r="Y177" s="159"/>
      <c r="Z177" s="159"/>
      <c r="AA177" s="159"/>
      <c r="AB177" s="159"/>
      <c r="AC177" s="159"/>
      <c r="AD177" s="159"/>
      <c r="AE177" s="159"/>
      <c r="AF177" s="159"/>
      <c r="AG177" s="159"/>
      <c r="AH177" s="159"/>
      <c r="AI177" s="159"/>
      <c r="AJ177" s="159"/>
      <c r="AK177" s="159"/>
      <c r="AL177" s="159"/>
      <c r="AM177" s="159"/>
      <c r="AN177" s="159"/>
      <c r="AO177" s="159"/>
      <c r="AP177" s="159"/>
      <c r="AQ177" s="159"/>
      <c r="AR177" s="159"/>
      <c r="AS177" s="159"/>
      <c r="AT177" s="159"/>
      <c r="AU177" s="159"/>
      <c r="AV177" s="159"/>
      <c r="AW177" s="159"/>
      <c r="AX177" s="159"/>
      <c r="AY177" s="159"/>
      <c r="AZ177" s="159"/>
      <c r="BA177" s="159"/>
      <c r="BB177" s="159"/>
      <c r="BC177" s="159"/>
      <c r="BD177" s="159"/>
      <c r="BE177" s="159"/>
      <c r="BF177" s="159"/>
      <c r="BG177" s="159"/>
      <c r="BH177" s="159"/>
      <c r="BI177" s="159"/>
      <c r="BJ177" s="159"/>
      <c r="BK177" s="159"/>
      <c r="BL177" s="159"/>
      <c r="BM177" s="159"/>
      <c r="BN177" s="159"/>
      <c r="BO177" s="159"/>
      <c r="BP177" s="159"/>
      <c r="BQ177" s="159"/>
      <c r="BR177" s="159"/>
      <c r="BS177" s="159"/>
      <c r="BT177" s="159"/>
      <c r="BU177" s="159"/>
      <c r="BV177" s="159"/>
      <c r="BW177" s="159"/>
      <c r="BX177" s="159"/>
      <c r="BY177" s="159"/>
      <c r="BZ177" s="159"/>
      <c r="CA177" s="159"/>
      <c r="CB177" s="159"/>
      <c r="CC177" s="159"/>
      <c r="CD177" s="159"/>
      <c r="CE177" s="159"/>
      <c r="CF177" s="159"/>
      <c r="CG177" s="159"/>
      <c r="CH177" s="159"/>
      <c r="CI177" s="159"/>
      <c r="CJ177" s="159"/>
      <c r="CK177" s="159"/>
      <c r="CL177" s="159"/>
      <c r="CM177" s="159"/>
      <c r="CN177" s="159"/>
      <c r="CO177" s="159"/>
      <c r="CP177" s="159"/>
      <c r="CQ177" s="159"/>
      <c r="CR177" s="159"/>
      <c r="CS177" s="159"/>
      <c r="CT177" s="159"/>
      <c r="CU177" s="159"/>
      <c r="CV177" s="159"/>
      <c r="CW177" s="159"/>
      <c r="CX177" s="159"/>
      <c r="CY177" s="159"/>
      <c r="CZ177" s="159"/>
      <c r="DA177" s="159"/>
      <c r="DB177" s="159"/>
      <c r="DC177" s="159"/>
      <c r="DD177" s="159"/>
      <c r="DE177" s="159"/>
      <c r="DF177" s="159"/>
      <c r="DG177" s="159"/>
      <c r="DH177" s="159"/>
      <c r="DI177" s="159"/>
      <c r="DJ177" s="159"/>
      <c r="DK177" s="159"/>
      <c r="DL177" s="159"/>
      <c r="DM177" s="159"/>
      <c r="DN177" s="159"/>
      <c r="DO177" s="159"/>
      <c r="DP177" s="159"/>
      <c r="DQ177" s="159"/>
      <c r="DR177" s="159"/>
      <c r="DS177" s="159"/>
      <c r="DT177" s="159"/>
      <c r="DU177" s="159"/>
      <c r="DV177" s="159"/>
      <c r="DW177" s="159"/>
      <c r="DX177" s="159"/>
      <c r="DY177" s="159"/>
      <c r="DZ177" s="159"/>
      <c r="EA177" s="159"/>
      <c r="EB177" s="159"/>
      <c r="EC177" s="159"/>
      <c r="ED177" s="159"/>
      <c r="EE177" s="159"/>
      <c r="EF177" s="159"/>
      <c r="EG177" s="159"/>
      <c r="EH177" s="159"/>
      <c r="EI177" s="159"/>
      <c r="EJ177" s="159"/>
      <c r="EK177" s="159"/>
      <c r="EL177" s="159"/>
      <c r="EM177" s="159"/>
      <c r="EN177" s="159"/>
      <c r="EO177" s="159"/>
      <c r="EP177" s="159"/>
      <c r="EQ177" s="159"/>
      <c r="ER177" s="159"/>
      <c r="ES177" s="159"/>
      <c r="ET177" s="159"/>
      <c r="EU177" s="159"/>
      <c r="EV177" s="159"/>
      <c r="EW177" s="159"/>
      <c r="EX177" s="159"/>
      <c r="EY177" s="159"/>
      <c r="EZ177" s="159"/>
      <c r="FA177" s="159"/>
      <c r="FB177" s="159"/>
      <c r="FC177" s="159"/>
      <c r="FD177" s="159"/>
      <c r="FE177" s="159"/>
      <c r="FF177" s="159"/>
      <c r="FG177" s="159"/>
      <c r="FH177" s="159"/>
      <c r="FI177" s="159"/>
      <c r="FJ177" s="159"/>
      <c r="FK177" s="159"/>
      <c r="FL177" s="159"/>
      <c r="FM177" s="159"/>
      <c r="FN177" s="159"/>
      <c r="FO177" s="159"/>
      <c r="FP177" s="159"/>
      <c r="FQ177" s="159"/>
      <c r="FR177" s="159"/>
      <c r="FS177" s="159"/>
      <c r="FT177" s="159"/>
      <c r="FU177" s="159"/>
      <c r="FV177" s="159"/>
      <c r="FW177" s="159"/>
      <c r="FX177" s="159"/>
      <c r="FY177" s="159"/>
      <c r="FZ177" s="159"/>
      <c r="GA177" s="159"/>
      <c r="GB177" s="159"/>
      <c r="GC177" s="159"/>
      <c r="GD177" s="159"/>
      <c r="GE177" s="159"/>
      <c r="GF177" s="159"/>
      <c r="GG177" s="159"/>
      <c r="GH177" s="159"/>
      <c r="GI177" s="159"/>
      <c r="GJ177" s="159"/>
      <c r="GK177" s="159"/>
      <c r="GL177" s="159"/>
      <c r="GM177" s="159"/>
      <c r="GN177" s="159"/>
      <c r="GO177" s="159"/>
      <c r="GP177" s="159"/>
      <c r="GQ177" s="159"/>
      <c r="GR177" s="159"/>
      <c r="GS177" s="159"/>
      <c r="GT177" s="159"/>
      <c r="GU177" s="159"/>
      <c r="GV177" s="159"/>
      <c r="GW177" s="159"/>
      <c r="GX177" s="159"/>
      <c r="GY177" s="159"/>
      <c r="GZ177" s="159"/>
      <c r="HA177" s="159"/>
      <c r="HB177" s="159"/>
      <c r="HC177" s="159"/>
      <c r="HD177" s="159"/>
      <c r="HE177" s="159"/>
      <c r="HF177" s="159"/>
      <c r="HG177" s="159"/>
      <c r="HH177" s="159"/>
      <c r="HI177" s="159"/>
      <c r="HJ177" s="159"/>
      <c r="HK177" s="159"/>
      <c r="HL177" s="159"/>
      <c r="HM177" s="159"/>
      <c r="HN177" s="159"/>
      <c r="HO177" s="159"/>
      <c r="HP177" s="159"/>
      <c r="HQ177" s="159"/>
      <c r="HR177" s="159"/>
      <c r="HS177" s="159"/>
      <c r="HT177" s="159"/>
      <c r="HU177" s="159"/>
      <c r="HV177" s="159"/>
      <c r="HW177" s="159"/>
      <c r="HX177" s="159"/>
      <c r="HY177" s="159"/>
      <c r="HZ177" s="159"/>
      <c r="IA177" s="159"/>
      <c r="IB177" s="159"/>
      <c r="IC177" s="159"/>
      <c r="ID177" s="159"/>
      <c r="IE177" s="159"/>
      <c r="IF177" s="159"/>
      <c r="IG177" s="159"/>
      <c r="IH177" s="159"/>
      <c r="II177" s="159"/>
      <c r="IJ177" s="159"/>
      <c r="IK177" s="159"/>
      <c r="IL177" s="159"/>
      <c r="IM177" s="159"/>
      <c r="IN177" s="159"/>
      <c r="IO177" s="159"/>
      <c r="IP177" s="159"/>
      <c r="IQ177" s="159"/>
      <c r="IR177" s="159"/>
      <c r="IS177" s="159"/>
      <c r="IT177" s="159"/>
      <c r="IU177" s="159"/>
      <c r="IV177" s="159"/>
    </row>
    <row r="178" spans="1:256" ht="25.5" x14ac:dyDescent="0.2">
      <c r="A178" s="160" t="s">
        <v>445</v>
      </c>
      <c r="B178" s="161" t="s">
        <v>407</v>
      </c>
      <c r="C178" s="161" t="s">
        <v>378</v>
      </c>
      <c r="D178" s="161" t="s">
        <v>527</v>
      </c>
      <c r="E178" s="161" t="s">
        <v>446</v>
      </c>
      <c r="F178" s="162">
        <v>18949.96</v>
      </c>
      <c r="G178" s="162">
        <v>24078.36</v>
      </c>
    </row>
    <row r="179" spans="1:256" ht="114.75" x14ac:dyDescent="0.2">
      <c r="A179" s="156" t="s">
        <v>515</v>
      </c>
      <c r="B179" s="157" t="s">
        <v>407</v>
      </c>
      <c r="C179" s="157" t="s">
        <v>378</v>
      </c>
      <c r="D179" s="174" t="s">
        <v>528</v>
      </c>
      <c r="E179" s="157"/>
      <c r="F179" s="183">
        <f>SUM(F180)</f>
        <v>61791.94</v>
      </c>
      <c r="G179" s="183">
        <f>SUM(G180)</f>
        <v>61791.94</v>
      </c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  <c r="X179" s="159"/>
      <c r="Y179" s="159"/>
      <c r="Z179" s="159"/>
      <c r="AA179" s="159"/>
      <c r="AB179" s="159"/>
      <c r="AC179" s="159"/>
      <c r="AD179" s="159"/>
      <c r="AE179" s="159"/>
      <c r="AF179" s="159"/>
      <c r="AG179" s="159"/>
      <c r="AH179" s="159"/>
      <c r="AI179" s="159"/>
      <c r="AJ179" s="159"/>
      <c r="AK179" s="159"/>
      <c r="AL179" s="159"/>
      <c r="AM179" s="159"/>
      <c r="AN179" s="159"/>
      <c r="AO179" s="159"/>
      <c r="AP179" s="159"/>
      <c r="AQ179" s="159"/>
      <c r="AR179" s="159"/>
      <c r="AS179" s="159"/>
      <c r="AT179" s="159"/>
      <c r="AU179" s="159"/>
      <c r="AV179" s="159"/>
      <c r="AW179" s="159"/>
      <c r="AX179" s="159"/>
      <c r="AY179" s="159"/>
      <c r="AZ179" s="159"/>
      <c r="BA179" s="159"/>
      <c r="BB179" s="159"/>
      <c r="BC179" s="159"/>
      <c r="BD179" s="159"/>
      <c r="BE179" s="159"/>
      <c r="BF179" s="159"/>
      <c r="BG179" s="159"/>
      <c r="BH179" s="159"/>
      <c r="BI179" s="159"/>
      <c r="BJ179" s="159"/>
      <c r="BK179" s="159"/>
      <c r="BL179" s="159"/>
      <c r="BM179" s="159"/>
      <c r="BN179" s="159"/>
      <c r="BO179" s="159"/>
      <c r="BP179" s="159"/>
      <c r="BQ179" s="159"/>
      <c r="BR179" s="159"/>
      <c r="BS179" s="159"/>
      <c r="BT179" s="159"/>
      <c r="BU179" s="159"/>
      <c r="BV179" s="159"/>
      <c r="BW179" s="159"/>
      <c r="BX179" s="159"/>
      <c r="BY179" s="159"/>
      <c r="BZ179" s="159"/>
      <c r="CA179" s="159"/>
      <c r="CB179" s="159"/>
      <c r="CC179" s="159"/>
      <c r="CD179" s="159"/>
      <c r="CE179" s="159"/>
      <c r="CF179" s="159"/>
      <c r="CG179" s="159"/>
      <c r="CH179" s="159"/>
      <c r="CI179" s="159"/>
      <c r="CJ179" s="159"/>
      <c r="CK179" s="159"/>
      <c r="CL179" s="159"/>
      <c r="CM179" s="159"/>
      <c r="CN179" s="159"/>
      <c r="CO179" s="159"/>
      <c r="CP179" s="159"/>
      <c r="CQ179" s="159"/>
      <c r="CR179" s="159"/>
      <c r="CS179" s="159"/>
      <c r="CT179" s="159"/>
      <c r="CU179" s="159"/>
      <c r="CV179" s="159"/>
      <c r="CW179" s="159"/>
      <c r="CX179" s="159"/>
      <c r="CY179" s="159"/>
      <c r="CZ179" s="159"/>
      <c r="DA179" s="159"/>
      <c r="DB179" s="159"/>
      <c r="DC179" s="159"/>
      <c r="DD179" s="159"/>
      <c r="DE179" s="159"/>
      <c r="DF179" s="159"/>
      <c r="DG179" s="159"/>
      <c r="DH179" s="159"/>
      <c r="DI179" s="159"/>
      <c r="DJ179" s="159"/>
      <c r="DK179" s="159"/>
      <c r="DL179" s="159"/>
      <c r="DM179" s="159"/>
      <c r="DN179" s="159"/>
      <c r="DO179" s="159"/>
      <c r="DP179" s="159"/>
      <c r="DQ179" s="159"/>
      <c r="DR179" s="159"/>
      <c r="DS179" s="159"/>
      <c r="DT179" s="159"/>
      <c r="DU179" s="159"/>
      <c r="DV179" s="159"/>
      <c r="DW179" s="159"/>
      <c r="DX179" s="159"/>
      <c r="DY179" s="159"/>
      <c r="DZ179" s="159"/>
      <c r="EA179" s="159"/>
      <c r="EB179" s="159"/>
      <c r="EC179" s="159"/>
      <c r="ED179" s="159"/>
      <c r="EE179" s="159"/>
      <c r="EF179" s="159"/>
      <c r="EG179" s="159"/>
      <c r="EH179" s="159"/>
      <c r="EI179" s="159"/>
      <c r="EJ179" s="159"/>
      <c r="EK179" s="159"/>
      <c r="EL179" s="159"/>
      <c r="EM179" s="159"/>
      <c r="EN179" s="159"/>
      <c r="EO179" s="159"/>
      <c r="EP179" s="159"/>
      <c r="EQ179" s="159"/>
      <c r="ER179" s="159"/>
      <c r="ES179" s="159"/>
      <c r="ET179" s="159"/>
      <c r="EU179" s="159"/>
      <c r="EV179" s="159"/>
      <c r="EW179" s="159"/>
      <c r="EX179" s="159"/>
      <c r="EY179" s="159"/>
      <c r="EZ179" s="159"/>
      <c r="FA179" s="159"/>
      <c r="FB179" s="159"/>
      <c r="FC179" s="159"/>
      <c r="FD179" s="159"/>
      <c r="FE179" s="159"/>
      <c r="FF179" s="159"/>
      <c r="FG179" s="159"/>
      <c r="FH179" s="159"/>
      <c r="FI179" s="159"/>
      <c r="FJ179" s="159"/>
      <c r="FK179" s="159"/>
      <c r="FL179" s="159"/>
      <c r="FM179" s="159"/>
      <c r="FN179" s="159"/>
      <c r="FO179" s="159"/>
      <c r="FP179" s="159"/>
      <c r="FQ179" s="159"/>
      <c r="FR179" s="159"/>
      <c r="FS179" s="159"/>
      <c r="FT179" s="159"/>
      <c r="FU179" s="159"/>
      <c r="FV179" s="159"/>
      <c r="FW179" s="159"/>
      <c r="FX179" s="159"/>
      <c r="FY179" s="159"/>
      <c r="FZ179" s="159"/>
      <c r="GA179" s="159"/>
      <c r="GB179" s="159"/>
      <c r="GC179" s="159"/>
      <c r="GD179" s="159"/>
      <c r="GE179" s="159"/>
      <c r="GF179" s="159"/>
      <c r="GG179" s="159"/>
      <c r="GH179" s="159"/>
      <c r="GI179" s="159"/>
      <c r="GJ179" s="159"/>
      <c r="GK179" s="159"/>
      <c r="GL179" s="159"/>
      <c r="GM179" s="159"/>
      <c r="GN179" s="159"/>
      <c r="GO179" s="159"/>
      <c r="GP179" s="159"/>
      <c r="GQ179" s="159"/>
      <c r="GR179" s="159"/>
      <c r="GS179" s="159"/>
      <c r="GT179" s="159"/>
      <c r="GU179" s="159"/>
      <c r="GV179" s="159"/>
      <c r="GW179" s="159"/>
      <c r="GX179" s="159"/>
      <c r="GY179" s="159"/>
      <c r="GZ179" s="159"/>
      <c r="HA179" s="159"/>
      <c r="HB179" s="159"/>
      <c r="HC179" s="159"/>
      <c r="HD179" s="159"/>
      <c r="HE179" s="159"/>
      <c r="HF179" s="159"/>
      <c r="HG179" s="159"/>
      <c r="HH179" s="159"/>
      <c r="HI179" s="159"/>
      <c r="HJ179" s="159"/>
      <c r="HK179" s="159"/>
      <c r="HL179" s="159"/>
      <c r="HM179" s="159"/>
      <c r="HN179" s="159"/>
      <c r="HO179" s="159"/>
      <c r="HP179" s="159"/>
      <c r="HQ179" s="159"/>
      <c r="HR179" s="159"/>
      <c r="HS179" s="159"/>
      <c r="HT179" s="159"/>
      <c r="HU179" s="159"/>
      <c r="HV179" s="159"/>
      <c r="HW179" s="159"/>
      <c r="HX179" s="159"/>
      <c r="HY179" s="159"/>
      <c r="HZ179" s="159"/>
      <c r="IA179" s="159"/>
      <c r="IB179" s="159"/>
      <c r="IC179" s="159"/>
      <c r="ID179" s="159"/>
      <c r="IE179" s="159"/>
      <c r="IF179" s="159"/>
      <c r="IG179" s="159"/>
      <c r="IH179" s="159"/>
      <c r="II179" s="159"/>
      <c r="IJ179" s="159"/>
      <c r="IK179" s="159"/>
      <c r="IL179" s="159"/>
      <c r="IM179" s="159"/>
      <c r="IN179" s="159"/>
      <c r="IO179" s="159"/>
      <c r="IP179" s="159"/>
      <c r="IQ179" s="159"/>
      <c r="IR179" s="159"/>
      <c r="IS179" s="159"/>
      <c r="IT179" s="159"/>
      <c r="IU179" s="159"/>
      <c r="IV179" s="159"/>
    </row>
    <row r="180" spans="1:256" ht="25.5" x14ac:dyDescent="0.2">
      <c r="A180" s="160" t="s">
        <v>445</v>
      </c>
      <c r="B180" s="161" t="s">
        <v>407</v>
      </c>
      <c r="C180" s="161" t="s">
        <v>378</v>
      </c>
      <c r="D180" s="169" t="s">
        <v>528</v>
      </c>
      <c r="E180" s="161" t="s">
        <v>446</v>
      </c>
      <c r="F180" s="193">
        <v>61791.94</v>
      </c>
      <c r="G180" s="193">
        <v>61791.94</v>
      </c>
    </row>
    <row r="181" spans="1:256" x14ac:dyDescent="0.2">
      <c r="A181" s="175" t="s">
        <v>529</v>
      </c>
      <c r="B181" s="151" t="s">
        <v>407</v>
      </c>
      <c r="C181" s="151" t="s">
        <v>385</v>
      </c>
      <c r="D181" s="176"/>
      <c r="E181" s="151"/>
      <c r="F181" s="216">
        <f>SUM(F184+F186+F182)</f>
        <v>41451.199999999997</v>
      </c>
      <c r="G181" s="216">
        <f>SUM(G184+G186+G182)</f>
        <v>48086.2</v>
      </c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  <c r="R181" s="173"/>
      <c r="S181" s="173"/>
      <c r="T181" s="173"/>
      <c r="U181" s="173"/>
      <c r="V181" s="173"/>
      <c r="W181" s="173"/>
      <c r="X181" s="173"/>
      <c r="Y181" s="173"/>
      <c r="Z181" s="173"/>
      <c r="AA181" s="173"/>
      <c r="AB181" s="173"/>
      <c r="AC181" s="173"/>
      <c r="AD181" s="173"/>
      <c r="AE181" s="173"/>
      <c r="AF181" s="173"/>
      <c r="AG181" s="173"/>
      <c r="AH181" s="173"/>
      <c r="AI181" s="173"/>
      <c r="AJ181" s="173"/>
      <c r="AK181" s="173"/>
      <c r="AL181" s="173"/>
      <c r="AM181" s="173"/>
      <c r="AN181" s="173"/>
      <c r="AO181" s="173"/>
      <c r="AP181" s="173"/>
      <c r="AQ181" s="173"/>
      <c r="AR181" s="173"/>
      <c r="AS181" s="173"/>
      <c r="AT181" s="173"/>
      <c r="AU181" s="173"/>
      <c r="AV181" s="173"/>
      <c r="AW181" s="173"/>
      <c r="AX181" s="173"/>
      <c r="AY181" s="173"/>
      <c r="AZ181" s="173"/>
      <c r="BA181" s="173"/>
      <c r="BB181" s="173"/>
      <c r="BC181" s="173"/>
      <c r="BD181" s="173"/>
      <c r="BE181" s="173"/>
      <c r="BF181" s="173"/>
      <c r="BG181" s="173"/>
      <c r="BH181" s="173"/>
      <c r="BI181" s="173"/>
      <c r="BJ181" s="173"/>
      <c r="BK181" s="173"/>
      <c r="BL181" s="173"/>
      <c r="BM181" s="173"/>
      <c r="BN181" s="173"/>
      <c r="BO181" s="173"/>
      <c r="BP181" s="173"/>
      <c r="BQ181" s="173"/>
      <c r="BR181" s="173"/>
      <c r="BS181" s="173"/>
      <c r="BT181" s="173"/>
      <c r="BU181" s="173"/>
      <c r="BV181" s="173"/>
      <c r="BW181" s="173"/>
      <c r="BX181" s="173"/>
      <c r="BY181" s="173"/>
      <c r="BZ181" s="173"/>
      <c r="CA181" s="173"/>
      <c r="CB181" s="173"/>
      <c r="CC181" s="173"/>
      <c r="CD181" s="173"/>
      <c r="CE181" s="173"/>
      <c r="CF181" s="173"/>
      <c r="CG181" s="173"/>
      <c r="CH181" s="173"/>
      <c r="CI181" s="173"/>
      <c r="CJ181" s="173"/>
      <c r="CK181" s="173"/>
      <c r="CL181" s="173"/>
      <c r="CM181" s="173"/>
      <c r="CN181" s="173"/>
      <c r="CO181" s="173"/>
      <c r="CP181" s="173"/>
      <c r="CQ181" s="173"/>
      <c r="CR181" s="173"/>
      <c r="CS181" s="173"/>
      <c r="CT181" s="173"/>
      <c r="CU181" s="173"/>
      <c r="CV181" s="173"/>
      <c r="CW181" s="173"/>
      <c r="CX181" s="173"/>
      <c r="CY181" s="173"/>
      <c r="CZ181" s="173"/>
      <c r="DA181" s="173"/>
      <c r="DB181" s="173"/>
      <c r="DC181" s="173"/>
      <c r="DD181" s="173"/>
      <c r="DE181" s="173"/>
      <c r="DF181" s="173"/>
      <c r="DG181" s="173"/>
      <c r="DH181" s="173"/>
      <c r="DI181" s="173"/>
      <c r="DJ181" s="173"/>
      <c r="DK181" s="173"/>
      <c r="DL181" s="173"/>
      <c r="DM181" s="173"/>
      <c r="DN181" s="173"/>
      <c r="DO181" s="173"/>
      <c r="DP181" s="173"/>
      <c r="DQ181" s="173"/>
      <c r="DR181" s="173"/>
      <c r="DS181" s="173"/>
      <c r="DT181" s="173"/>
      <c r="DU181" s="173"/>
      <c r="DV181" s="173"/>
      <c r="DW181" s="173"/>
      <c r="DX181" s="173"/>
      <c r="DY181" s="173"/>
      <c r="DZ181" s="173"/>
      <c r="EA181" s="173"/>
      <c r="EB181" s="173"/>
      <c r="EC181" s="173"/>
      <c r="ED181" s="173"/>
      <c r="EE181" s="173"/>
      <c r="EF181" s="173"/>
      <c r="EG181" s="173"/>
      <c r="EH181" s="173"/>
      <c r="EI181" s="173"/>
      <c r="EJ181" s="173"/>
      <c r="EK181" s="173"/>
      <c r="EL181" s="173"/>
      <c r="EM181" s="173"/>
      <c r="EN181" s="173"/>
      <c r="EO181" s="173"/>
      <c r="EP181" s="173"/>
      <c r="EQ181" s="173"/>
      <c r="ER181" s="173"/>
      <c r="ES181" s="173"/>
      <c r="ET181" s="173"/>
      <c r="EU181" s="173"/>
      <c r="EV181" s="173"/>
      <c r="EW181" s="173"/>
      <c r="EX181" s="173"/>
      <c r="EY181" s="173"/>
      <c r="EZ181" s="173"/>
      <c r="FA181" s="173"/>
      <c r="FB181" s="173"/>
      <c r="FC181" s="173"/>
      <c r="FD181" s="173"/>
      <c r="FE181" s="173"/>
      <c r="FF181" s="173"/>
      <c r="FG181" s="173"/>
      <c r="FH181" s="173"/>
      <c r="FI181" s="173"/>
      <c r="FJ181" s="173"/>
      <c r="FK181" s="173"/>
      <c r="FL181" s="173"/>
      <c r="FM181" s="173"/>
      <c r="FN181" s="173"/>
      <c r="FO181" s="173"/>
      <c r="FP181" s="173"/>
      <c r="FQ181" s="173"/>
      <c r="FR181" s="173"/>
      <c r="FS181" s="173"/>
      <c r="FT181" s="173"/>
      <c r="FU181" s="173"/>
      <c r="FV181" s="173"/>
      <c r="FW181" s="173"/>
      <c r="FX181" s="173"/>
      <c r="FY181" s="173"/>
      <c r="FZ181" s="173"/>
      <c r="GA181" s="173"/>
      <c r="GB181" s="173"/>
      <c r="GC181" s="173"/>
      <c r="GD181" s="173"/>
      <c r="GE181" s="173"/>
      <c r="GF181" s="173"/>
      <c r="GG181" s="173"/>
      <c r="GH181" s="173"/>
      <c r="GI181" s="173"/>
      <c r="GJ181" s="173"/>
      <c r="GK181" s="173"/>
      <c r="GL181" s="173"/>
      <c r="GM181" s="173"/>
      <c r="GN181" s="173"/>
      <c r="GO181" s="173"/>
      <c r="GP181" s="173"/>
      <c r="GQ181" s="173"/>
      <c r="GR181" s="173"/>
      <c r="GS181" s="173"/>
      <c r="GT181" s="173"/>
      <c r="GU181" s="173"/>
      <c r="GV181" s="173"/>
      <c r="GW181" s="173"/>
      <c r="GX181" s="173"/>
      <c r="GY181" s="173"/>
      <c r="GZ181" s="173"/>
      <c r="HA181" s="173"/>
      <c r="HB181" s="173"/>
      <c r="HC181" s="173"/>
      <c r="HD181" s="173"/>
      <c r="HE181" s="173"/>
      <c r="HF181" s="173"/>
      <c r="HG181" s="173"/>
      <c r="HH181" s="173"/>
      <c r="HI181" s="173"/>
      <c r="HJ181" s="173"/>
      <c r="HK181" s="173"/>
      <c r="HL181" s="173"/>
      <c r="HM181" s="173"/>
      <c r="HN181" s="173"/>
      <c r="HO181" s="173"/>
      <c r="HP181" s="173"/>
      <c r="HQ181" s="173"/>
      <c r="HR181" s="173"/>
      <c r="HS181" s="173"/>
      <c r="HT181" s="173"/>
      <c r="HU181" s="173"/>
      <c r="HV181" s="173"/>
      <c r="HW181" s="173"/>
      <c r="HX181" s="173"/>
      <c r="HY181" s="173"/>
      <c r="HZ181" s="173"/>
      <c r="IA181" s="173"/>
      <c r="IB181" s="173"/>
      <c r="IC181" s="173"/>
      <c r="ID181" s="173"/>
      <c r="IE181" s="173"/>
      <c r="IF181" s="173"/>
      <c r="IG181" s="173"/>
      <c r="IH181" s="173"/>
      <c r="II181" s="173"/>
      <c r="IJ181" s="173"/>
      <c r="IK181" s="173"/>
      <c r="IL181" s="173"/>
      <c r="IM181" s="173"/>
      <c r="IN181" s="173"/>
      <c r="IO181" s="173"/>
      <c r="IP181" s="173"/>
      <c r="IQ181" s="173"/>
      <c r="IR181" s="173"/>
      <c r="IS181" s="173"/>
      <c r="IT181" s="173"/>
      <c r="IU181" s="173"/>
      <c r="IV181" s="173"/>
    </row>
    <row r="182" spans="1:256" ht="38.25" x14ac:dyDescent="0.2">
      <c r="A182" s="156" t="s">
        <v>530</v>
      </c>
      <c r="B182" s="157" t="s">
        <v>407</v>
      </c>
      <c r="C182" s="157" t="s">
        <v>385</v>
      </c>
      <c r="D182" s="174" t="s">
        <v>531</v>
      </c>
      <c r="E182" s="157"/>
      <c r="F182" s="183">
        <f>SUM(F183)</f>
        <v>30</v>
      </c>
      <c r="G182" s="183">
        <f>SUM(G183)</f>
        <v>50</v>
      </c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59"/>
      <c r="Z182" s="159"/>
      <c r="AA182" s="159"/>
      <c r="AB182" s="159"/>
      <c r="AC182" s="159"/>
      <c r="AD182" s="159"/>
      <c r="AE182" s="159"/>
      <c r="AF182" s="159"/>
      <c r="AG182" s="159"/>
      <c r="AH182" s="159"/>
      <c r="AI182" s="159"/>
      <c r="AJ182" s="159"/>
      <c r="AK182" s="159"/>
      <c r="AL182" s="159"/>
      <c r="AM182" s="159"/>
      <c r="AN182" s="159"/>
      <c r="AO182" s="159"/>
      <c r="AP182" s="159"/>
      <c r="AQ182" s="159"/>
      <c r="AR182" s="159"/>
      <c r="AS182" s="159"/>
      <c r="AT182" s="159"/>
      <c r="AU182" s="159"/>
      <c r="AV182" s="159"/>
      <c r="AW182" s="159"/>
      <c r="AX182" s="159"/>
      <c r="AY182" s="159"/>
      <c r="AZ182" s="159"/>
      <c r="BA182" s="159"/>
      <c r="BB182" s="159"/>
      <c r="BC182" s="159"/>
      <c r="BD182" s="159"/>
      <c r="BE182" s="159"/>
      <c r="BF182" s="159"/>
      <c r="BG182" s="159"/>
      <c r="BH182" s="159"/>
      <c r="BI182" s="159"/>
      <c r="BJ182" s="159"/>
      <c r="BK182" s="159"/>
      <c r="BL182" s="159"/>
      <c r="BM182" s="159"/>
      <c r="BN182" s="159"/>
      <c r="BO182" s="159"/>
      <c r="BP182" s="159"/>
      <c r="BQ182" s="159"/>
      <c r="BR182" s="159"/>
      <c r="BS182" s="159"/>
      <c r="BT182" s="159"/>
      <c r="BU182" s="159"/>
      <c r="BV182" s="159"/>
      <c r="BW182" s="159"/>
      <c r="BX182" s="159"/>
      <c r="BY182" s="159"/>
      <c r="BZ182" s="159"/>
      <c r="CA182" s="159"/>
      <c r="CB182" s="159"/>
      <c r="CC182" s="159"/>
      <c r="CD182" s="159"/>
      <c r="CE182" s="159"/>
      <c r="CF182" s="159"/>
      <c r="CG182" s="159"/>
      <c r="CH182" s="159"/>
      <c r="CI182" s="159"/>
      <c r="CJ182" s="159"/>
      <c r="CK182" s="159"/>
      <c r="CL182" s="159"/>
      <c r="CM182" s="159"/>
      <c r="CN182" s="159"/>
      <c r="CO182" s="159"/>
      <c r="CP182" s="159"/>
      <c r="CQ182" s="159"/>
      <c r="CR182" s="159"/>
      <c r="CS182" s="159"/>
      <c r="CT182" s="159"/>
      <c r="CU182" s="159"/>
      <c r="CV182" s="159"/>
      <c r="CW182" s="159"/>
      <c r="CX182" s="159"/>
      <c r="CY182" s="159"/>
      <c r="CZ182" s="159"/>
      <c r="DA182" s="159"/>
      <c r="DB182" s="159"/>
      <c r="DC182" s="159"/>
      <c r="DD182" s="159"/>
      <c r="DE182" s="159"/>
      <c r="DF182" s="159"/>
      <c r="DG182" s="159"/>
      <c r="DH182" s="159"/>
      <c r="DI182" s="159"/>
      <c r="DJ182" s="159"/>
      <c r="DK182" s="159"/>
      <c r="DL182" s="159"/>
      <c r="DM182" s="159"/>
      <c r="DN182" s="159"/>
      <c r="DO182" s="159"/>
      <c r="DP182" s="159"/>
      <c r="DQ182" s="159"/>
      <c r="DR182" s="159"/>
      <c r="DS182" s="159"/>
      <c r="DT182" s="159"/>
      <c r="DU182" s="159"/>
      <c r="DV182" s="159"/>
      <c r="DW182" s="159"/>
      <c r="DX182" s="159"/>
      <c r="DY182" s="159"/>
      <c r="DZ182" s="159"/>
      <c r="EA182" s="159"/>
      <c r="EB182" s="159"/>
      <c r="EC182" s="159"/>
      <c r="ED182" s="159"/>
      <c r="EE182" s="159"/>
      <c r="EF182" s="159"/>
      <c r="EG182" s="159"/>
      <c r="EH182" s="159"/>
      <c r="EI182" s="159"/>
      <c r="EJ182" s="159"/>
      <c r="EK182" s="159"/>
      <c r="EL182" s="159"/>
      <c r="EM182" s="159"/>
      <c r="EN182" s="159"/>
      <c r="EO182" s="159"/>
      <c r="EP182" s="159"/>
      <c r="EQ182" s="159"/>
      <c r="ER182" s="159"/>
      <c r="ES182" s="159"/>
      <c r="ET182" s="159"/>
      <c r="EU182" s="159"/>
      <c r="EV182" s="159"/>
      <c r="EW182" s="159"/>
      <c r="EX182" s="159"/>
      <c r="EY182" s="159"/>
      <c r="EZ182" s="159"/>
      <c r="FA182" s="159"/>
      <c r="FB182" s="159"/>
      <c r="FC182" s="159"/>
      <c r="FD182" s="159"/>
      <c r="FE182" s="159"/>
      <c r="FF182" s="159"/>
      <c r="FG182" s="159"/>
      <c r="FH182" s="159"/>
      <c r="FI182" s="159"/>
      <c r="FJ182" s="159"/>
      <c r="FK182" s="159"/>
      <c r="FL182" s="159"/>
      <c r="FM182" s="159"/>
      <c r="FN182" s="159"/>
      <c r="FO182" s="159"/>
      <c r="FP182" s="159"/>
      <c r="FQ182" s="159"/>
      <c r="FR182" s="159"/>
      <c r="FS182" s="159"/>
      <c r="FT182" s="159"/>
      <c r="FU182" s="159"/>
      <c r="FV182" s="159"/>
      <c r="FW182" s="159"/>
      <c r="FX182" s="159"/>
      <c r="FY182" s="159"/>
      <c r="FZ182" s="159"/>
      <c r="GA182" s="159"/>
      <c r="GB182" s="159"/>
      <c r="GC182" s="159"/>
      <c r="GD182" s="159"/>
      <c r="GE182" s="159"/>
      <c r="GF182" s="159"/>
      <c r="GG182" s="159"/>
      <c r="GH182" s="159"/>
      <c r="GI182" s="159"/>
      <c r="GJ182" s="159"/>
      <c r="GK182" s="159"/>
      <c r="GL182" s="159"/>
      <c r="GM182" s="159"/>
      <c r="GN182" s="159"/>
      <c r="GO182" s="159"/>
      <c r="GP182" s="159"/>
      <c r="GQ182" s="159"/>
      <c r="GR182" s="159"/>
      <c r="GS182" s="159"/>
      <c r="GT182" s="159"/>
      <c r="GU182" s="159"/>
      <c r="GV182" s="159"/>
      <c r="GW182" s="159"/>
      <c r="GX182" s="159"/>
      <c r="GY182" s="159"/>
      <c r="GZ182" s="159"/>
      <c r="HA182" s="159"/>
      <c r="HB182" s="159"/>
      <c r="HC182" s="159"/>
      <c r="HD182" s="159"/>
      <c r="HE182" s="159"/>
      <c r="HF182" s="159"/>
      <c r="HG182" s="159"/>
      <c r="HH182" s="159"/>
      <c r="HI182" s="159"/>
      <c r="HJ182" s="159"/>
      <c r="HK182" s="159"/>
      <c r="HL182" s="159"/>
      <c r="HM182" s="159"/>
      <c r="HN182" s="159"/>
      <c r="HO182" s="159"/>
      <c r="HP182" s="159"/>
      <c r="HQ182" s="159"/>
      <c r="HR182" s="159"/>
      <c r="HS182" s="159"/>
      <c r="HT182" s="159"/>
      <c r="HU182" s="159"/>
      <c r="HV182" s="159"/>
      <c r="HW182" s="159"/>
      <c r="HX182" s="159"/>
      <c r="HY182" s="159"/>
      <c r="HZ182" s="159"/>
      <c r="IA182" s="159"/>
      <c r="IB182" s="159"/>
      <c r="IC182" s="159"/>
      <c r="ID182" s="159"/>
      <c r="IE182" s="159"/>
      <c r="IF182" s="159"/>
      <c r="IG182" s="159"/>
      <c r="IH182" s="159"/>
      <c r="II182" s="159"/>
      <c r="IJ182" s="159"/>
      <c r="IK182" s="159"/>
      <c r="IL182" s="159"/>
      <c r="IM182" s="159"/>
      <c r="IN182" s="159"/>
      <c r="IO182" s="159"/>
      <c r="IP182" s="159"/>
      <c r="IQ182" s="159"/>
      <c r="IR182" s="159"/>
      <c r="IS182" s="159"/>
      <c r="IT182" s="159"/>
      <c r="IU182" s="159"/>
      <c r="IV182" s="159"/>
    </row>
    <row r="183" spans="1:256" ht="25.5" x14ac:dyDescent="0.2">
      <c r="A183" s="160" t="s">
        <v>445</v>
      </c>
      <c r="B183" s="161" t="s">
        <v>407</v>
      </c>
      <c r="C183" s="161" t="s">
        <v>385</v>
      </c>
      <c r="D183" s="169" t="s">
        <v>531</v>
      </c>
      <c r="E183" s="161" t="s">
        <v>446</v>
      </c>
      <c r="F183" s="193">
        <v>30</v>
      </c>
      <c r="G183" s="193">
        <v>50</v>
      </c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  <c r="R183" s="173"/>
      <c r="S183" s="173"/>
      <c r="T183" s="173"/>
      <c r="U183" s="173"/>
      <c r="V183" s="173"/>
      <c r="W183" s="173"/>
      <c r="X183" s="173"/>
      <c r="Y183" s="173"/>
      <c r="Z183" s="173"/>
      <c r="AA183" s="173"/>
      <c r="AB183" s="173"/>
      <c r="AC183" s="173"/>
      <c r="AD183" s="173"/>
      <c r="AE183" s="173"/>
      <c r="AF183" s="173"/>
      <c r="AG183" s="173"/>
      <c r="AH183" s="173"/>
      <c r="AI183" s="173"/>
      <c r="AJ183" s="173"/>
      <c r="AK183" s="173"/>
      <c r="AL183" s="173"/>
      <c r="AM183" s="173"/>
      <c r="AN183" s="173"/>
      <c r="AO183" s="173"/>
      <c r="AP183" s="173"/>
      <c r="AQ183" s="173"/>
      <c r="AR183" s="173"/>
      <c r="AS183" s="173"/>
      <c r="AT183" s="173"/>
      <c r="AU183" s="173"/>
      <c r="AV183" s="173"/>
      <c r="AW183" s="173"/>
      <c r="AX183" s="173"/>
      <c r="AY183" s="173"/>
      <c r="AZ183" s="173"/>
      <c r="BA183" s="173"/>
      <c r="BB183" s="173"/>
      <c r="BC183" s="173"/>
      <c r="BD183" s="173"/>
      <c r="BE183" s="173"/>
      <c r="BF183" s="173"/>
      <c r="BG183" s="173"/>
      <c r="BH183" s="173"/>
      <c r="BI183" s="173"/>
      <c r="BJ183" s="173"/>
      <c r="BK183" s="173"/>
      <c r="BL183" s="173"/>
      <c r="BM183" s="173"/>
      <c r="BN183" s="173"/>
      <c r="BO183" s="173"/>
      <c r="BP183" s="173"/>
      <c r="BQ183" s="173"/>
      <c r="BR183" s="173"/>
      <c r="BS183" s="173"/>
      <c r="BT183" s="173"/>
      <c r="BU183" s="173"/>
      <c r="BV183" s="173"/>
      <c r="BW183" s="173"/>
      <c r="BX183" s="173"/>
      <c r="BY183" s="173"/>
      <c r="BZ183" s="173"/>
      <c r="CA183" s="173"/>
      <c r="CB183" s="173"/>
      <c r="CC183" s="173"/>
      <c r="CD183" s="173"/>
      <c r="CE183" s="173"/>
      <c r="CF183" s="173"/>
      <c r="CG183" s="173"/>
      <c r="CH183" s="173"/>
      <c r="CI183" s="173"/>
      <c r="CJ183" s="173"/>
      <c r="CK183" s="173"/>
      <c r="CL183" s="173"/>
      <c r="CM183" s="173"/>
      <c r="CN183" s="173"/>
      <c r="CO183" s="173"/>
      <c r="CP183" s="173"/>
      <c r="CQ183" s="173"/>
      <c r="CR183" s="173"/>
      <c r="CS183" s="173"/>
      <c r="CT183" s="173"/>
      <c r="CU183" s="173"/>
      <c r="CV183" s="173"/>
      <c r="CW183" s="173"/>
      <c r="CX183" s="173"/>
      <c r="CY183" s="173"/>
      <c r="CZ183" s="173"/>
      <c r="DA183" s="173"/>
      <c r="DB183" s="173"/>
      <c r="DC183" s="173"/>
      <c r="DD183" s="173"/>
      <c r="DE183" s="173"/>
      <c r="DF183" s="173"/>
      <c r="DG183" s="173"/>
      <c r="DH183" s="173"/>
      <c r="DI183" s="173"/>
      <c r="DJ183" s="173"/>
      <c r="DK183" s="173"/>
      <c r="DL183" s="173"/>
      <c r="DM183" s="173"/>
      <c r="DN183" s="173"/>
      <c r="DO183" s="173"/>
      <c r="DP183" s="173"/>
      <c r="DQ183" s="173"/>
      <c r="DR183" s="173"/>
      <c r="DS183" s="173"/>
      <c r="DT183" s="173"/>
      <c r="DU183" s="173"/>
      <c r="DV183" s="173"/>
      <c r="DW183" s="173"/>
      <c r="DX183" s="173"/>
      <c r="DY183" s="173"/>
      <c r="DZ183" s="173"/>
      <c r="EA183" s="173"/>
      <c r="EB183" s="173"/>
      <c r="EC183" s="173"/>
      <c r="ED183" s="173"/>
      <c r="EE183" s="173"/>
      <c r="EF183" s="173"/>
      <c r="EG183" s="173"/>
      <c r="EH183" s="173"/>
      <c r="EI183" s="173"/>
      <c r="EJ183" s="173"/>
      <c r="EK183" s="173"/>
      <c r="EL183" s="173"/>
      <c r="EM183" s="173"/>
      <c r="EN183" s="173"/>
      <c r="EO183" s="173"/>
      <c r="EP183" s="173"/>
      <c r="EQ183" s="173"/>
      <c r="ER183" s="173"/>
      <c r="ES183" s="173"/>
      <c r="ET183" s="173"/>
      <c r="EU183" s="173"/>
      <c r="EV183" s="173"/>
      <c r="EW183" s="173"/>
      <c r="EX183" s="173"/>
      <c r="EY183" s="173"/>
      <c r="EZ183" s="173"/>
      <c r="FA183" s="173"/>
      <c r="FB183" s="173"/>
      <c r="FC183" s="173"/>
      <c r="FD183" s="173"/>
      <c r="FE183" s="173"/>
      <c r="FF183" s="173"/>
      <c r="FG183" s="173"/>
      <c r="FH183" s="173"/>
      <c r="FI183" s="173"/>
      <c r="FJ183" s="173"/>
      <c r="FK183" s="173"/>
      <c r="FL183" s="173"/>
      <c r="FM183" s="173"/>
      <c r="FN183" s="173"/>
      <c r="FO183" s="173"/>
      <c r="FP183" s="173"/>
      <c r="FQ183" s="173"/>
      <c r="FR183" s="173"/>
      <c r="FS183" s="173"/>
      <c r="FT183" s="173"/>
      <c r="FU183" s="173"/>
      <c r="FV183" s="173"/>
      <c r="FW183" s="173"/>
      <c r="FX183" s="173"/>
      <c r="FY183" s="173"/>
      <c r="FZ183" s="173"/>
      <c r="GA183" s="173"/>
      <c r="GB183" s="173"/>
      <c r="GC183" s="173"/>
      <c r="GD183" s="173"/>
      <c r="GE183" s="173"/>
      <c r="GF183" s="173"/>
      <c r="GG183" s="173"/>
      <c r="GH183" s="173"/>
      <c r="GI183" s="173"/>
      <c r="GJ183" s="173"/>
      <c r="GK183" s="173"/>
      <c r="GL183" s="173"/>
      <c r="GM183" s="173"/>
      <c r="GN183" s="173"/>
      <c r="GO183" s="173"/>
      <c r="GP183" s="173"/>
      <c r="GQ183" s="173"/>
      <c r="GR183" s="173"/>
      <c r="GS183" s="173"/>
      <c r="GT183" s="173"/>
      <c r="GU183" s="173"/>
      <c r="GV183" s="173"/>
      <c r="GW183" s="173"/>
      <c r="GX183" s="173"/>
      <c r="GY183" s="173"/>
      <c r="GZ183" s="173"/>
      <c r="HA183" s="173"/>
      <c r="HB183" s="173"/>
      <c r="HC183" s="173"/>
      <c r="HD183" s="173"/>
      <c r="HE183" s="173"/>
      <c r="HF183" s="173"/>
      <c r="HG183" s="173"/>
      <c r="HH183" s="173"/>
      <c r="HI183" s="173"/>
      <c r="HJ183" s="173"/>
      <c r="HK183" s="173"/>
      <c r="HL183" s="173"/>
      <c r="HM183" s="173"/>
      <c r="HN183" s="173"/>
      <c r="HO183" s="173"/>
      <c r="HP183" s="173"/>
      <c r="HQ183" s="173"/>
      <c r="HR183" s="173"/>
      <c r="HS183" s="173"/>
      <c r="HT183" s="173"/>
      <c r="HU183" s="173"/>
      <c r="HV183" s="173"/>
      <c r="HW183" s="173"/>
      <c r="HX183" s="173"/>
      <c r="HY183" s="173"/>
      <c r="HZ183" s="173"/>
      <c r="IA183" s="173"/>
      <c r="IB183" s="173"/>
      <c r="IC183" s="173"/>
      <c r="ID183" s="173"/>
      <c r="IE183" s="173"/>
      <c r="IF183" s="173"/>
      <c r="IG183" s="173"/>
      <c r="IH183" s="173"/>
      <c r="II183" s="173"/>
      <c r="IJ183" s="173"/>
      <c r="IK183" s="173"/>
      <c r="IL183" s="173"/>
      <c r="IM183" s="173"/>
      <c r="IN183" s="173"/>
      <c r="IO183" s="173"/>
      <c r="IP183" s="173"/>
      <c r="IQ183" s="173"/>
      <c r="IR183" s="173"/>
      <c r="IS183" s="173"/>
      <c r="IT183" s="173"/>
      <c r="IU183" s="173"/>
      <c r="IV183" s="173"/>
    </row>
    <row r="184" spans="1:256" ht="25.5" x14ac:dyDescent="0.2">
      <c r="A184" s="156" t="s">
        <v>513</v>
      </c>
      <c r="B184" s="157" t="s">
        <v>407</v>
      </c>
      <c r="C184" s="157" t="s">
        <v>385</v>
      </c>
      <c r="D184" s="157" t="s">
        <v>532</v>
      </c>
      <c r="E184" s="174"/>
      <c r="F184" s="158">
        <f>SUM(F185)</f>
        <v>41254.199999999997</v>
      </c>
      <c r="G184" s="158">
        <f>SUM(G185)</f>
        <v>47869.2</v>
      </c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  <c r="X184" s="159"/>
      <c r="Y184" s="159"/>
      <c r="Z184" s="159"/>
      <c r="AA184" s="159"/>
      <c r="AB184" s="159"/>
      <c r="AC184" s="159"/>
      <c r="AD184" s="159"/>
      <c r="AE184" s="159"/>
      <c r="AF184" s="159"/>
      <c r="AG184" s="159"/>
      <c r="AH184" s="159"/>
      <c r="AI184" s="159"/>
      <c r="AJ184" s="159"/>
      <c r="AK184" s="159"/>
      <c r="AL184" s="159"/>
      <c r="AM184" s="159"/>
      <c r="AN184" s="159"/>
      <c r="AO184" s="159"/>
      <c r="AP184" s="159"/>
      <c r="AQ184" s="159"/>
      <c r="AR184" s="159"/>
      <c r="AS184" s="159"/>
      <c r="AT184" s="159"/>
      <c r="AU184" s="159"/>
      <c r="AV184" s="159"/>
      <c r="AW184" s="159"/>
      <c r="AX184" s="159"/>
      <c r="AY184" s="159"/>
      <c r="AZ184" s="159"/>
      <c r="BA184" s="159"/>
      <c r="BB184" s="159"/>
      <c r="BC184" s="159"/>
      <c r="BD184" s="159"/>
      <c r="BE184" s="159"/>
      <c r="BF184" s="159"/>
      <c r="BG184" s="159"/>
      <c r="BH184" s="159"/>
      <c r="BI184" s="159"/>
      <c r="BJ184" s="159"/>
      <c r="BK184" s="159"/>
      <c r="BL184" s="159"/>
      <c r="BM184" s="159"/>
      <c r="BN184" s="159"/>
      <c r="BO184" s="159"/>
      <c r="BP184" s="159"/>
      <c r="BQ184" s="159"/>
      <c r="BR184" s="159"/>
      <c r="BS184" s="159"/>
      <c r="BT184" s="159"/>
      <c r="BU184" s="159"/>
      <c r="BV184" s="159"/>
      <c r="BW184" s="159"/>
      <c r="BX184" s="159"/>
      <c r="BY184" s="159"/>
      <c r="BZ184" s="159"/>
      <c r="CA184" s="159"/>
      <c r="CB184" s="159"/>
      <c r="CC184" s="159"/>
      <c r="CD184" s="159"/>
      <c r="CE184" s="159"/>
      <c r="CF184" s="159"/>
      <c r="CG184" s="159"/>
      <c r="CH184" s="159"/>
      <c r="CI184" s="159"/>
      <c r="CJ184" s="159"/>
      <c r="CK184" s="159"/>
      <c r="CL184" s="159"/>
      <c r="CM184" s="159"/>
      <c r="CN184" s="159"/>
      <c r="CO184" s="159"/>
      <c r="CP184" s="159"/>
      <c r="CQ184" s="159"/>
      <c r="CR184" s="159"/>
      <c r="CS184" s="159"/>
      <c r="CT184" s="159"/>
      <c r="CU184" s="159"/>
      <c r="CV184" s="159"/>
      <c r="CW184" s="159"/>
      <c r="CX184" s="159"/>
      <c r="CY184" s="159"/>
      <c r="CZ184" s="159"/>
      <c r="DA184" s="159"/>
      <c r="DB184" s="159"/>
      <c r="DC184" s="159"/>
      <c r="DD184" s="159"/>
      <c r="DE184" s="159"/>
      <c r="DF184" s="159"/>
      <c r="DG184" s="159"/>
      <c r="DH184" s="159"/>
      <c r="DI184" s="159"/>
      <c r="DJ184" s="159"/>
      <c r="DK184" s="159"/>
      <c r="DL184" s="159"/>
      <c r="DM184" s="159"/>
      <c r="DN184" s="159"/>
      <c r="DO184" s="159"/>
      <c r="DP184" s="159"/>
      <c r="DQ184" s="159"/>
      <c r="DR184" s="159"/>
      <c r="DS184" s="159"/>
      <c r="DT184" s="159"/>
      <c r="DU184" s="159"/>
      <c r="DV184" s="159"/>
      <c r="DW184" s="159"/>
      <c r="DX184" s="159"/>
      <c r="DY184" s="159"/>
      <c r="DZ184" s="159"/>
      <c r="EA184" s="159"/>
      <c r="EB184" s="159"/>
      <c r="EC184" s="159"/>
      <c r="ED184" s="159"/>
      <c r="EE184" s="159"/>
      <c r="EF184" s="159"/>
      <c r="EG184" s="159"/>
      <c r="EH184" s="159"/>
      <c r="EI184" s="159"/>
      <c r="EJ184" s="159"/>
      <c r="EK184" s="159"/>
      <c r="EL184" s="159"/>
      <c r="EM184" s="159"/>
      <c r="EN184" s="159"/>
      <c r="EO184" s="159"/>
      <c r="EP184" s="159"/>
      <c r="EQ184" s="159"/>
      <c r="ER184" s="159"/>
      <c r="ES184" s="159"/>
      <c r="ET184" s="159"/>
      <c r="EU184" s="159"/>
      <c r="EV184" s="159"/>
      <c r="EW184" s="159"/>
      <c r="EX184" s="159"/>
      <c r="EY184" s="159"/>
      <c r="EZ184" s="159"/>
      <c r="FA184" s="159"/>
      <c r="FB184" s="159"/>
      <c r="FC184" s="159"/>
      <c r="FD184" s="159"/>
      <c r="FE184" s="159"/>
      <c r="FF184" s="159"/>
      <c r="FG184" s="159"/>
      <c r="FH184" s="159"/>
      <c r="FI184" s="159"/>
      <c r="FJ184" s="159"/>
      <c r="FK184" s="159"/>
      <c r="FL184" s="159"/>
      <c r="FM184" s="159"/>
      <c r="FN184" s="159"/>
      <c r="FO184" s="159"/>
      <c r="FP184" s="159"/>
      <c r="FQ184" s="159"/>
      <c r="FR184" s="159"/>
      <c r="FS184" s="159"/>
      <c r="FT184" s="159"/>
      <c r="FU184" s="159"/>
      <c r="FV184" s="159"/>
      <c r="FW184" s="159"/>
      <c r="FX184" s="159"/>
      <c r="FY184" s="159"/>
      <c r="FZ184" s="159"/>
      <c r="GA184" s="159"/>
      <c r="GB184" s="159"/>
      <c r="GC184" s="159"/>
      <c r="GD184" s="159"/>
      <c r="GE184" s="159"/>
      <c r="GF184" s="159"/>
      <c r="GG184" s="159"/>
      <c r="GH184" s="159"/>
      <c r="GI184" s="159"/>
      <c r="GJ184" s="159"/>
      <c r="GK184" s="159"/>
      <c r="GL184" s="159"/>
      <c r="GM184" s="159"/>
      <c r="GN184" s="159"/>
      <c r="GO184" s="159"/>
      <c r="GP184" s="159"/>
      <c r="GQ184" s="159"/>
      <c r="GR184" s="159"/>
      <c r="GS184" s="159"/>
      <c r="GT184" s="159"/>
      <c r="GU184" s="159"/>
      <c r="GV184" s="159"/>
      <c r="GW184" s="159"/>
      <c r="GX184" s="159"/>
      <c r="GY184" s="159"/>
      <c r="GZ184" s="159"/>
      <c r="HA184" s="159"/>
      <c r="HB184" s="159"/>
      <c r="HC184" s="159"/>
      <c r="HD184" s="159"/>
      <c r="HE184" s="159"/>
      <c r="HF184" s="159"/>
      <c r="HG184" s="159"/>
      <c r="HH184" s="159"/>
      <c r="HI184" s="159"/>
      <c r="HJ184" s="159"/>
      <c r="HK184" s="159"/>
      <c r="HL184" s="159"/>
      <c r="HM184" s="159"/>
      <c r="HN184" s="159"/>
      <c r="HO184" s="159"/>
      <c r="HP184" s="159"/>
      <c r="HQ184" s="159"/>
      <c r="HR184" s="159"/>
      <c r="HS184" s="159"/>
      <c r="HT184" s="159"/>
      <c r="HU184" s="159"/>
      <c r="HV184" s="159"/>
      <c r="HW184" s="159"/>
      <c r="HX184" s="159"/>
      <c r="HY184" s="159"/>
      <c r="HZ184" s="159"/>
      <c r="IA184" s="159"/>
      <c r="IB184" s="159"/>
      <c r="IC184" s="159"/>
      <c r="ID184" s="159"/>
      <c r="IE184" s="159"/>
      <c r="IF184" s="159"/>
      <c r="IG184" s="159"/>
      <c r="IH184" s="159"/>
      <c r="II184" s="159"/>
      <c r="IJ184" s="159"/>
      <c r="IK184" s="159"/>
      <c r="IL184" s="159"/>
      <c r="IM184" s="159"/>
      <c r="IN184" s="159"/>
      <c r="IO184" s="159"/>
      <c r="IP184" s="159"/>
      <c r="IQ184" s="159"/>
      <c r="IR184" s="159"/>
      <c r="IS184" s="159"/>
      <c r="IT184" s="159"/>
      <c r="IU184" s="159"/>
      <c r="IV184" s="159"/>
    </row>
    <row r="185" spans="1:256" ht="25.5" x14ac:dyDescent="0.2">
      <c r="A185" s="160" t="s">
        <v>445</v>
      </c>
      <c r="B185" s="161" t="s">
        <v>407</v>
      </c>
      <c r="C185" s="161" t="s">
        <v>385</v>
      </c>
      <c r="D185" s="161" t="s">
        <v>532</v>
      </c>
      <c r="E185" s="161" t="s">
        <v>446</v>
      </c>
      <c r="F185" s="162">
        <v>41254.199999999997</v>
      </c>
      <c r="G185" s="162">
        <v>47869.2</v>
      </c>
    </row>
    <row r="186" spans="1:256" ht="25.5" x14ac:dyDescent="0.2">
      <c r="A186" s="156" t="s">
        <v>438</v>
      </c>
      <c r="B186" s="214" t="s">
        <v>407</v>
      </c>
      <c r="C186" s="214" t="s">
        <v>385</v>
      </c>
      <c r="D186" s="174" t="s">
        <v>439</v>
      </c>
      <c r="E186" s="214"/>
      <c r="F186" s="215">
        <f>SUM(F187)</f>
        <v>167</v>
      </c>
      <c r="G186" s="215">
        <f>SUM(G187)</f>
        <v>167</v>
      </c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9"/>
      <c r="Y186" s="159"/>
      <c r="Z186" s="159"/>
      <c r="AA186" s="159"/>
      <c r="AB186" s="159"/>
      <c r="AC186" s="159"/>
      <c r="AD186" s="159"/>
      <c r="AE186" s="159"/>
      <c r="AF186" s="159"/>
      <c r="AG186" s="159"/>
      <c r="AH186" s="159"/>
      <c r="AI186" s="159"/>
      <c r="AJ186" s="159"/>
      <c r="AK186" s="159"/>
      <c r="AL186" s="159"/>
      <c r="AM186" s="159"/>
      <c r="AN186" s="159"/>
      <c r="AO186" s="159"/>
      <c r="AP186" s="159"/>
      <c r="AQ186" s="159"/>
      <c r="AR186" s="159"/>
      <c r="AS186" s="159"/>
      <c r="AT186" s="159"/>
      <c r="AU186" s="159"/>
      <c r="AV186" s="159"/>
      <c r="AW186" s="159"/>
      <c r="AX186" s="159"/>
      <c r="AY186" s="159"/>
      <c r="AZ186" s="159"/>
      <c r="BA186" s="159"/>
      <c r="BB186" s="159"/>
      <c r="BC186" s="159"/>
      <c r="BD186" s="159"/>
      <c r="BE186" s="159"/>
      <c r="BF186" s="159"/>
      <c r="BG186" s="159"/>
      <c r="BH186" s="159"/>
      <c r="BI186" s="159"/>
      <c r="BJ186" s="159"/>
      <c r="BK186" s="159"/>
      <c r="BL186" s="159"/>
      <c r="BM186" s="159"/>
      <c r="BN186" s="159"/>
      <c r="BO186" s="159"/>
      <c r="BP186" s="159"/>
      <c r="BQ186" s="159"/>
      <c r="BR186" s="159"/>
      <c r="BS186" s="159"/>
      <c r="BT186" s="159"/>
      <c r="BU186" s="159"/>
      <c r="BV186" s="159"/>
      <c r="BW186" s="159"/>
      <c r="BX186" s="159"/>
      <c r="BY186" s="159"/>
      <c r="BZ186" s="159"/>
      <c r="CA186" s="159"/>
      <c r="CB186" s="159"/>
      <c r="CC186" s="159"/>
      <c r="CD186" s="159"/>
      <c r="CE186" s="159"/>
      <c r="CF186" s="159"/>
      <c r="CG186" s="159"/>
      <c r="CH186" s="159"/>
      <c r="CI186" s="159"/>
      <c r="CJ186" s="159"/>
      <c r="CK186" s="159"/>
      <c r="CL186" s="159"/>
      <c r="CM186" s="159"/>
      <c r="CN186" s="159"/>
      <c r="CO186" s="159"/>
      <c r="CP186" s="159"/>
      <c r="CQ186" s="159"/>
      <c r="CR186" s="159"/>
      <c r="CS186" s="159"/>
      <c r="CT186" s="159"/>
      <c r="CU186" s="159"/>
      <c r="CV186" s="159"/>
      <c r="CW186" s="159"/>
      <c r="CX186" s="159"/>
      <c r="CY186" s="159"/>
      <c r="CZ186" s="159"/>
      <c r="DA186" s="159"/>
      <c r="DB186" s="159"/>
      <c r="DC186" s="159"/>
      <c r="DD186" s="159"/>
      <c r="DE186" s="159"/>
      <c r="DF186" s="159"/>
      <c r="DG186" s="159"/>
      <c r="DH186" s="159"/>
      <c r="DI186" s="159"/>
      <c r="DJ186" s="159"/>
      <c r="DK186" s="159"/>
      <c r="DL186" s="159"/>
      <c r="DM186" s="159"/>
      <c r="DN186" s="159"/>
      <c r="DO186" s="159"/>
      <c r="DP186" s="159"/>
      <c r="DQ186" s="159"/>
      <c r="DR186" s="159"/>
      <c r="DS186" s="159"/>
      <c r="DT186" s="159"/>
      <c r="DU186" s="159"/>
      <c r="DV186" s="159"/>
      <c r="DW186" s="159"/>
      <c r="DX186" s="159"/>
      <c r="DY186" s="159"/>
      <c r="DZ186" s="159"/>
      <c r="EA186" s="159"/>
      <c r="EB186" s="159"/>
      <c r="EC186" s="159"/>
      <c r="ED186" s="159"/>
      <c r="EE186" s="159"/>
      <c r="EF186" s="159"/>
      <c r="EG186" s="159"/>
      <c r="EH186" s="159"/>
      <c r="EI186" s="159"/>
      <c r="EJ186" s="159"/>
      <c r="EK186" s="159"/>
      <c r="EL186" s="159"/>
      <c r="EM186" s="159"/>
      <c r="EN186" s="159"/>
      <c r="EO186" s="159"/>
      <c r="EP186" s="159"/>
      <c r="EQ186" s="159"/>
      <c r="ER186" s="159"/>
      <c r="ES186" s="159"/>
      <c r="ET186" s="159"/>
      <c r="EU186" s="159"/>
      <c r="EV186" s="159"/>
      <c r="EW186" s="159"/>
      <c r="EX186" s="159"/>
      <c r="EY186" s="159"/>
      <c r="EZ186" s="159"/>
      <c r="FA186" s="159"/>
      <c r="FB186" s="159"/>
      <c r="FC186" s="159"/>
      <c r="FD186" s="159"/>
      <c r="FE186" s="159"/>
      <c r="FF186" s="159"/>
      <c r="FG186" s="159"/>
      <c r="FH186" s="159"/>
      <c r="FI186" s="159"/>
      <c r="FJ186" s="159"/>
      <c r="FK186" s="159"/>
      <c r="FL186" s="159"/>
      <c r="FM186" s="159"/>
      <c r="FN186" s="159"/>
      <c r="FO186" s="159"/>
      <c r="FP186" s="159"/>
      <c r="FQ186" s="159"/>
      <c r="FR186" s="159"/>
      <c r="FS186" s="159"/>
      <c r="FT186" s="159"/>
      <c r="FU186" s="159"/>
      <c r="FV186" s="159"/>
      <c r="FW186" s="159"/>
      <c r="FX186" s="159"/>
      <c r="FY186" s="159"/>
      <c r="FZ186" s="159"/>
      <c r="GA186" s="159"/>
      <c r="GB186" s="159"/>
      <c r="GC186" s="159"/>
      <c r="GD186" s="159"/>
      <c r="GE186" s="159"/>
      <c r="GF186" s="159"/>
      <c r="GG186" s="159"/>
      <c r="GH186" s="159"/>
      <c r="GI186" s="159"/>
      <c r="GJ186" s="159"/>
      <c r="GK186" s="159"/>
      <c r="GL186" s="159"/>
      <c r="GM186" s="159"/>
      <c r="GN186" s="159"/>
      <c r="GO186" s="159"/>
      <c r="GP186" s="159"/>
      <c r="GQ186" s="159"/>
      <c r="GR186" s="159"/>
      <c r="GS186" s="159"/>
      <c r="GT186" s="159"/>
      <c r="GU186" s="159"/>
      <c r="GV186" s="159"/>
      <c r="GW186" s="159"/>
      <c r="GX186" s="159"/>
      <c r="GY186" s="159"/>
      <c r="GZ186" s="159"/>
      <c r="HA186" s="159"/>
      <c r="HB186" s="159"/>
      <c r="HC186" s="159"/>
      <c r="HD186" s="159"/>
      <c r="HE186" s="159"/>
      <c r="HF186" s="159"/>
      <c r="HG186" s="159"/>
      <c r="HH186" s="159"/>
      <c r="HI186" s="159"/>
      <c r="HJ186" s="159"/>
      <c r="HK186" s="159"/>
      <c r="HL186" s="159"/>
      <c r="HM186" s="159"/>
      <c r="HN186" s="159"/>
      <c r="HO186" s="159"/>
      <c r="HP186" s="159"/>
      <c r="HQ186" s="159"/>
      <c r="HR186" s="159"/>
      <c r="HS186" s="159"/>
      <c r="HT186" s="159"/>
      <c r="HU186" s="159"/>
      <c r="HV186" s="159"/>
      <c r="HW186" s="159"/>
      <c r="HX186" s="159"/>
      <c r="HY186" s="159"/>
      <c r="HZ186" s="159"/>
      <c r="IA186" s="159"/>
      <c r="IB186" s="159"/>
      <c r="IC186" s="159"/>
      <c r="ID186" s="159"/>
      <c r="IE186" s="159"/>
      <c r="IF186" s="159"/>
      <c r="IG186" s="159"/>
      <c r="IH186" s="159"/>
      <c r="II186" s="159"/>
      <c r="IJ186" s="159"/>
      <c r="IK186" s="159"/>
      <c r="IL186" s="159"/>
      <c r="IM186" s="159"/>
      <c r="IN186" s="159"/>
      <c r="IO186" s="159"/>
      <c r="IP186" s="159"/>
      <c r="IQ186" s="159"/>
      <c r="IR186" s="159"/>
      <c r="IS186" s="159"/>
      <c r="IT186" s="159"/>
      <c r="IU186" s="159"/>
      <c r="IV186" s="159"/>
    </row>
    <row r="187" spans="1:256" ht="25.5" x14ac:dyDescent="0.2">
      <c r="A187" s="160" t="s">
        <v>445</v>
      </c>
      <c r="B187" s="169" t="s">
        <v>407</v>
      </c>
      <c r="C187" s="169" t="s">
        <v>385</v>
      </c>
      <c r="D187" s="169" t="s">
        <v>439</v>
      </c>
      <c r="E187" s="169" t="s">
        <v>446</v>
      </c>
      <c r="F187" s="162">
        <v>167</v>
      </c>
      <c r="G187" s="162">
        <v>167</v>
      </c>
    </row>
    <row r="188" spans="1:256" x14ac:dyDescent="0.2">
      <c r="A188" s="175" t="s">
        <v>533</v>
      </c>
      <c r="B188" s="176" t="s">
        <v>407</v>
      </c>
      <c r="C188" s="176" t="s">
        <v>407</v>
      </c>
      <c r="D188" s="176"/>
      <c r="E188" s="176"/>
      <c r="F188" s="152">
        <f>SUM(F189)</f>
        <v>6639.3</v>
      </c>
      <c r="G188" s="152" t="e">
        <f>SUM(G189)</f>
        <v>#REF!</v>
      </c>
    </row>
    <row r="189" spans="1:256" ht="13.5" x14ac:dyDescent="0.25">
      <c r="A189" s="153" t="s">
        <v>534</v>
      </c>
      <c r="B189" s="166" t="s">
        <v>407</v>
      </c>
      <c r="C189" s="166" t="s">
        <v>407</v>
      </c>
      <c r="D189" s="166"/>
      <c r="E189" s="166"/>
      <c r="F189" s="155">
        <f>SUM(F193+F195+F197+F190)</f>
        <v>6639.3</v>
      </c>
      <c r="G189" s="155" t="e">
        <f>SUM(G193+G195+G197+G190)</f>
        <v>#REF!</v>
      </c>
      <c r="H189" s="217"/>
      <c r="I189" s="217"/>
      <c r="J189" s="217"/>
      <c r="K189" s="217"/>
      <c r="L189" s="217"/>
      <c r="M189" s="217"/>
      <c r="N189" s="217"/>
      <c r="O189" s="217"/>
      <c r="P189" s="217"/>
      <c r="Q189" s="217"/>
      <c r="R189" s="217"/>
      <c r="S189" s="217"/>
      <c r="T189" s="217"/>
      <c r="U189" s="217"/>
      <c r="V189" s="217"/>
      <c r="W189" s="217"/>
      <c r="X189" s="217"/>
      <c r="Y189" s="217"/>
      <c r="Z189" s="217"/>
      <c r="AA189" s="217"/>
      <c r="AB189" s="217"/>
      <c r="AC189" s="217"/>
      <c r="AD189" s="217"/>
      <c r="AE189" s="217"/>
      <c r="AF189" s="217"/>
      <c r="AG189" s="217"/>
      <c r="AH189" s="217"/>
      <c r="AI189" s="217"/>
      <c r="AJ189" s="217"/>
      <c r="AK189" s="217"/>
      <c r="AL189" s="217"/>
      <c r="AM189" s="217"/>
      <c r="AN189" s="217"/>
      <c r="AO189" s="217"/>
      <c r="AP189" s="217"/>
      <c r="AQ189" s="217"/>
      <c r="AR189" s="217"/>
      <c r="AS189" s="217"/>
      <c r="AT189" s="217"/>
      <c r="AU189" s="217"/>
      <c r="AV189" s="217"/>
      <c r="AW189" s="217"/>
      <c r="AX189" s="217"/>
      <c r="AY189" s="217"/>
      <c r="AZ189" s="217"/>
      <c r="BA189" s="217"/>
      <c r="BB189" s="217"/>
      <c r="BC189" s="217"/>
      <c r="BD189" s="217"/>
      <c r="BE189" s="217"/>
      <c r="BF189" s="217"/>
      <c r="BG189" s="217"/>
      <c r="BH189" s="217"/>
      <c r="BI189" s="217"/>
      <c r="BJ189" s="217"/>
      <c r="BK189" s="217"/>
      <c r="BL189" s="217"/>
      <c r="BM189" s="217"/>
      <c r="BN189" s="217"/>
      <c r="BO189" s="217"/>
      <c r="BP189" s="217"/>
      <c r="BQ189" s="217"/>
      <c r="BR189" s="217"/>
      <c r="BS189" s="217"/>
      <c r="BT189" s="217"/>
      <c r="BU189" s="217"/>
      <c r="BV189" s="217"/>
      <c r="BW189" s="217"/>
      <c r="BX189" s="217"/>
      <c r="BY189" s="217"/>
      <c r="BZ189" s="217"/>
      <c r="CA189" s="217"/>
      <c r="CB189" s="217"/>
      <c r="CC189" s="217"/>
      <c r="CD189" s="217"/>
      <c r="CE189" s="217"/>
      <c r="CF189" s="217"/>
      <c r="CG189" s="217"/>
      <c r="CH189" s="217"/>
      <c r="CI189" s="217"/>
      <c r="CJ189" s="217"/>
      <c r="CK189" s="217"/>
      <c r="CL189" s="217"/>
      <c r="CM189" s="217"/>
      <c r="CN189" s="217"/>
      <c r="CO189" s="217"/>
      <c r="CP189" s="217"/>
      <c r="CQ189" s="217"/>
      <c r="CR189" s="217"/>
      <c r="CS189" s="217"/>
      <c r="CT189" s="217"/>
      <c r="CU189" s="217"/>
      <c r="CV189" s="217"/>
      <c r="CW189" s="217"/>
      <c r="CX189" s="217"/>
      <c r="CY189" s="217"/>
      <c r="CZ189" s="217"/>
      <c r="DA189" s="217"/>
      <c r="DB189" s="217"/>
      <c r="DC189" s="217"/>
      <c r="DD189" s="217"/>
      <c r="DE189" s="217"/>
      <c r="DF189" s="217"/>
      <c r="DG189" s="217"/>
      <c r="DH189" s="217"/>
      <c r="DI189" s="217"/>
      <c r="DJ189" s="217"/>
      <c r="DK189" s="217"/>
      <c r="DL189" s="217"/>
      <c r="DM189" s="217"/>
      <c r="DN189" s="217"/>
      <c r="DO189" s="217"/>
      <c r="DP189" s="217"/>
      <c r="DQ189" s="217"/>
      <c r="DR189" s="217"/>
      <c r="DS189" s="217"/>
      <c r="DT189" s="217"/>
      <c r="DU189" s="217"/>
      <c r="DV189" s="217"/>
      <c r="DW189" s="217"/>
      <c r="DX189" s="217"/>
      <c r="DY189" s="217"/>
      <c r="DZ189" s="217"/>
      <c r="EA189" s="217"/>
      <c r="EB189" s="217"/>
      <c r="EC189" s="217"/>
      <c r="ED189" s="217"/>
      <c r="EE189" s="217"/>
      <c r="EF189" s="217"/>
      <c r="EG189" s="217"/>
      <c r="EH189" s="217"/>
      <c r="EI189" s="217"/>
      <c r="EJ189" s="217"/>
      <c r="EK189" s="217"/>
      <c r="EL189" s="217"/>
      <c r="EM189" s="217"/>
      <c r="EN189" s="217"/>
      <c r="EO189" s="217"/>
      <c r="EP189" s="217"/>
      <c r="EQ189" s="217"/>
      <c r="ER189" s="217"/>
      <c r="ES189" s="217"/>
      <c r="ET189" s="217"/>
      <c r="EU189" s="217"/>
      <c r="EV189" s="217"/>
      <c r="EW189" s="217"/>
      <c r="EX189" s="217"/>
      <c r="EY189" s="217"/>
      <c r="EZ189" s="217"/>
      <c r="FA189" s="217"/>
      <c r="FB189" s="217"/>
      <c r="FC189" s="217"/>
      <c r="FD189" s="217"/>
      <c r="FE189" s="217"/>
      <c r="FF189" s="217"/>
      <c r="FG189" s="217"/>
      <c r="FH189" s="217"/>
      <c r="FI189" s="217"/>
      <c r="FJ189" s="217"/>
      <c r="FK189" s="217"/>
      <c r="FL189" s="217"/>
      <c r="FM189" s="217"/>
      <c r="FN189" s="217"/>
      <c r="FO189" s="217"/>
      <c r="FP189" s="217"/>
      <c r="FQ189" s="217"/>
      <c r="FR189" s="217"/>
      <c r="FS189" s="217"/>
      <c r="FT189" s="217"/>
      <c r="FU189" s="217"/>
      <c r="FV189" s="217"/>
      <c r="FW189" s="217"/>
      <c r="FX189" s="217"/>
      <c r="FY189" s="217"/>
      <c r="FZ189" s="217"/>
      <c r="GA189" s="217"/>
      <c r="GB189" s="217"/>
      <c r="GC189" s="217"/>
      <c r="GD189" s="217"/>
      <c r="GE189" s="217"/>
      <c r="GF189" s="217"/>
      <c r="GG189" s="217"/>
      <c r="GH189" s="217"/>
      <c r="GI189" s="217"/>
      <c r="GJ189" s="217"/>
      <c r="GK189" s="217"/>
      <c r="GL189" s="217"/>
      <c r="GM189" s="217"/>
      <c r="GN189" s="217"/>
      <c r="GO189" s="217"/>
      <c r="GP189" s="217"/>
      <c r="GQ189" s="217"/>
      <c r="GR189" s="217"/>
      <c r="GS189" s="217"/>
      <c r="GT189" s="217"/>
      <c r="GU189" s="217"/>
      <c r="GV189" s="217"/>
      <c r="GW189" s="217"/>
      <c r="GX189" s="217"/>
      <c r="GY189" s="217"/>
      <c r="GZ189" s="217"/>
      <c r="HA189" s="217"/>
      <c r="HB189" s="217"/>
      <c r="HC189" s="217"/>
      <c r="HD189" s="217"/>
      <c r="HE189" s="217"/>
      <c r="HF189" s="217"/>
      <c r="HG189" s="217"/>
      <c r="HH189" s="217"/>
      <c r="HI189" s="217"/>
      <c r="HJ189" s="217"/>
      <c r="HK189" s="217"/>
      <c r="HL189" s="217"/>
      <c r="HM189" s="217"/>
      <c r="HN189" s="217"/>
      <c r="HO189" s="217"/>
      <c r="HP189" s="217"/>
      <c r="HQ189" s="217"/>
      <c r="HR189" s="217"/>
      <c r="HS189" s="217"/>
      <c r="HT189" s="217"/>
      <c r="HU189" s="217"/>
      <c r="HV189" s="217"/>
      <c r="HW189" s="217"/>
      <c r="HX189" s="217"/>
      <c r="HY189" s="217"/>
      <c r="HZ189" s="217"/>
      <c r="IA189" s="217"/>
      <c r="IB189" s="217"/>
      <c r="IC189" s="217"/>
      <c r="ID189" s="217"/>
      <c r="IE189" s="217"/>
      <c r="IF189" s="217"/>
      <c r="IG189" s="217"/>
      <c r="IH189" s="217"/>
      <c r="II189" s="217"/>
      <c r="IJ189" s="217"/>
      <c r="IK189" s="217"/>
      <c r="IL189" s="217"/>
      <c r="IM189" s="217"/>
      <c r="IN189" s="217"/>
      <c r="IO189" s="217"/>
      <c r="IP189" s="217"/>
      <c r="IQ189" s="217"/>
      <c r="IR189" s="217"/>
      <c r="IS189" s="217"/>
      <c r="IT189" s="217"/>
      <c r="IU189" s="217"/>
      <c r="IV189" s="217"/>
    </row>
    <row r="190" spans="1:256" ht="38.25" x14ac:dyDescent="0.2">
      <c r="A190" s="160" t="s">
        <v>535</v>
      </c>
      <c r="B190" s="169" t="s">
        <v>407</v>
      </c>
      <c r="C190" s="169" t="s">
        <v>407</v>
      </c>
      <c r="D190" s="169" t="s">
        <v>536</v>
      </c>
      <c r="E190" s="169"/>
      <c r="F190" s="162">
        <f>SUM(F191+F192)</f>
        <v>2806.3</v>
      </c>
      <c r="G190" s="162">
        <f>SUM(G191+G192)</f>
        <v>3953.33</v>
      </c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  <c r="R190" s="188"/>
      <c r="S190" s="188"/>
      <c r="T190" s="188"/>
      <c r="U190" s="188"/>
      <c r="V190" s="188"/>
      <c r="W190" s="188"/>
      <c r="X190" s="188"/>
      <c r="Y190" s="188"/>
      <c r="Z190" s="188"/>
      <c r="AA190" s="188"/>
      <c r="AB190" s="188"/>
      <c r="AC190" s="188"/>
      <c r="AD190" s="188"/>
      <c r="AE190" s="188"/>
      <c r="AF190" s="188"/>
      <c r="AG190" s="188"/>
      <c r="AH190" s="188"/>
      <c r="AI190" s="188"/>
      <c r="AJ190" s="188"/>
      <c r="AK190" s="188"/>
      <c r="AL190" s="188"/>
      <c r="AM190" s="188"/>
      <c r="AN190" s="188"/>
      <c r="AO190" s="188"/>
      <c r="AP190" s="188"/>
      <c r="AQ190" s="188"/>
      <c r="AR190" s="188"/>
      <c r="AS190" s="188"/>
      <c r="AT190" s="188"/>
      <c r="AU190" s="188"/>
      <c r="AV190" s="188"/>
      <c r="AW190" s="188"/>
      <c r="AX190" s="188"/>
      <c r="AY190" s="188"/>
      <c r="AZ190" s="188"/>
      <c r="BA190" s="188"/>
      <c r="BB190" s="188"/>
      <c r="BC190" s="188"/>
      <c r="BD190" s="188"/>
      <c r="BE190" s="188"/>
      <c r="BF190" s="188"/>
      <c r="BG190" s="188"/>
      <c r="BH190" s="188"/>
      <c r="BI190" s="188"/>
      <c r="BJ190" s="188"/>
      <c r="BK190" s="188"/>
      <c r="BL190" s="188"/>
      <c r="BM190" s="188"/>
      <c r="BN190" s="188"/>
      <c r="BO190" s="188"/>
      <c r="BP190" s="188"/>
      <c r="BQ190" s="188"/>
      <c r="BR190" s="188"/>
      <c r="BS190" s="188"/>
      <c r="BT190" s="188"/>
      <c r="BU190" s="188"/>
      <c r="BV190" s="188"/>
      <c r="BW190" s="188"/>
      <c r="BX190" s="188"/>
      <c r="BY190" s="188"/>
      <c r="BZ190" s="188"/>
      <c r="CA190" s="188"/>
      <c r="CB190" s="188"/>
      <c r="CC190" s="188"/>
      <c r="CD190" s="188"/>
      <c r="CE190" s="188"/>
      <c r="CF190" s="188"/>
      <c r="CG190" s="188"/>
      <c r="CH190" s="188"/>
      <c r="CI190" s="188"/>
      <c r="CJ190" s="188"/>
      <c r="CK190" s="188"/>
      <c r="CL190" s="188"/>
      <c r="CM190" s="188"/>
      <c r="CN190" s="188"/>
      <c r="CO190" s="188"/>
      <c r="CP190" s="188"/>
      <c r="CQ190" s="188"/>
      <c r="CR190" s="188"/>
      <c r="CS190" s="188"/>
      <c r="CT190" s="188"/>
      <c r="CU190" s="188"/>
      <c r="CV190" s="188"/>
      <c r="CW190" s="188"/>
      <c r="CX190" s="188"/>
      <c r="CY190" s="188"/>
      <c r="CZ190" s="188"/>
      <c r="DA190" s="188"/>
      <c r="DB190" s="188"/>
      <c r="DC190" s="188"/>
      <c r="DD190" s="188"/>
      <c r="DE190" s="188"/>
      <c r="DF190" s="188"/>
      <c r="DG190" s="188"/>
      <c r="DH190" s="188"/>
      <c r="DI190" s="188"/>
      <c r="DJ190" s="188"/>
      <c r="DK190" s="188"/>
      <c r="DL190" s="188"/>
      <c r="DM190" s="188"/>
      <c r="DN190" s="188"/>
      <c r="DO190" s="188"/>
      <c r="DP190" s="188"/>
      <c r="DQ190" s="188"/>
      <c r="DR190" s="188"/>
      <c r="DS190" s="188"/>
      <c r="DT190" s="188"/>
      <c r="DU190" s="188"/>
      <c r="DV190" s="188"/>
      <c r="DW190" s="188"/>
      <c r="DX190" s="188"/>
      <c r="DY190" s="188"/>
      <c r="DZ190" s="188"/>
      <c r="EA190" s="188"/>
      <c r="EB190" s="188"/>
      <c r="EC190" s="188"/>
      <c r="ED190" s="188"/>
      <c r="EE190" s="188"/>
      <c r="EF190" s="188"/>
      <c r="EG190" s="188"/>
      <c r="EH190" s="188"/>
      <c r="EI190" s="188"/>
      <c r="EJ190" s="188"/>
      <c r="EK190" s="188"/>
      <c r="EL190" s="188"/>
      <c r="EM190" s="188"/>
      <c r="EN190" s="188"/>
      <c r="EO190" s="188"/>
      <c r="EP190" s="188"/>
      <c r="EQ190" s="188"/>
      <c r="ER190" s="188"/>
      <c r="ES190" s="188"/>
      <c r="ET190" s="188"/>
      <c r="EU190" s="188"/>
      <c r="EV190" s="188"/>
      <c r="EW190" s="188"/>
      <c r="EX190" s="188"/>
      <c r="EY190" s="188"/>
      <c r="EZ190" s="188"/>
      <c r="FA190" s="188"/>
      <c r="FB190" s="188"/>
      <c r="FC190" s="188"/>
      <c r="FD190" s="188"/>
      <c r="FE190" s="188"/>
      <c r="FF190" s="188"/>
      <c r="FG190" s="188"/>
      <c r="FH190" s="188"/>
      <c r="FI190" s="188"/>
      <c r="FJ190" s="188"/>
      <c r="FK190" s="188"/>
      <c r="FL190" s="188"/>
      <c r="FM190" s="188"/>
      <c r="FN190" s="188"/>
      <c r="FO190" s="188"/>
      <c r="FP190" s="188"/>
      <c r="FQ190" s="188"/>
      <c r="FR190" s="188"/>
      <c r="FS190" s="188"/>
      <c r="FT190" s="188"/>
      <c r="FU190" s="188"/>
      <c r="FV190" s="188"/>
      <c r="FW190" s="188"/>
      <c r="FX190" s="188"/>
      <c r="FY190" s="188"/>
      <c r="FZ190" s="188"/>
      <c r="GA190" s="188"/>
      <c r="GB190" s="188"/>
      <c r="GC190" s="188"/>
      <c r="GD190" s="188"/>
      <c r="GE190" s="188"/>
      <c r="GF190" s="188"/>
      <c r="GG190" s="188"/>
      <c r="GH190" s="188"/>
      <c r="GI190" s="188"/>
      <c r="GJ190" s="188"/>
      <c r="GK190" s="188"/>
      <c r="GL190" s="188"/>
      <c r="GM190" s="188"/>
      <c r="GN190" s="188"/>
      <c r="GO190" s="188"/>
      <c r="GP190" s="188"/>
      <c r="GQ190" s="188"/>
      <c r="GR190" s="188"/>
      <c r="GS190" s="188"/>
      <c r="GT190" s="188"/>
      <c r="GU190" s="188"/>
      <c r="GV190" s="188"/>
      <c r="GW190" s="188"/>
      <c r="GX190" s="188"/>
      <c r="GY190" s="188"/>
      <c r="GZ190" s="188"/>
      <c r="HA190" s="188"/>
      <c r="HB190" s="188"/>
      <c r="HC190" s="188"/>
      <c r="HD190" s="188"/>
      <c r="HE190" s="188"/>
      <c r="HF190" s="188"/>
      <c r="HG190" s="188"/>
      <c r="HH190" s="188"/>
      <c r="HI190" s="188"/>
      <c r="HJ190" s="188"/>
      <c r="HK190" s="188"/>
      <c r="HL190" s="188"/>
      <c r="HM190" s="188"/>
      <c r="HN190" s="188"/>
      <c r="HO190" s="188"/>
      <c r="HP190" s="188"/>
      <c r="HQ190" s="188"/>
      <c r="HR190" s="188"/>
      <c r="HS190" s="188"/>
      <c r="HT190" s="188"/>
      <c r="HU190" s="188"/>
      <c r="HV190" s="188"/>
      <c r="HW190" s="188"/>
      <c r="HX190" s="188"/>
      <c r="HY190" s="188"/>
      <c r="HZ190" s="188"/>
      <c r="IA190" s="188"/>
      <c r="IB190" s="188"/>
      <c r="IC190" s="188"/>
      <c r="ID190" s="188"/>
      <c r="IE190" s="188"/>
      <c r="IF190" s="188"/>
      <c r="IG190" s="188"/>
      <c r="IH190" s="188"/>
      <c r="II190" s="188"/>
      <c r="IJ190" s="188"/>
      <c r="IK190" s="188"/>
      <c r="IL190" s="188"/>
      <c r="IM190" s="188"/>
      <c r="IN190" s="188"/>
      <c r="IO190" s="188"/>
      <c r="IP190" s="188"/>
      <c r="IQ190" s="188"/>
      <c r="IR190" s="188"/>
      <c r="IS190" s="188"/>
      <c r="IT190" s="188"/>
      <c r="IU190" s="188"/>
      <c r="IV190" s="188"/>
    </row>
    <row r="191" spans="1:256" x14ac:dyDescent="0.2">
      <c r="A191" s="156" t="s">
        <v>397</v>
      </c>
      <c r="B191" s="174" t="s">
        <v>407</v>
      </c>
      <c r="C191" s="174" t="s">
        <v>407</v>
      </c>
      <c r="D191" s="169" t="s">
        <v>536</v>
      </c>
      <c r="E191" s="174" t="s">
        <v>398</v>
      </c>
      <c r="F191" s="158">
        <v>1612.25</v>
      </c>
      <c r="G191" s="158">
        <v>1612.25</v>
      </c>
      <c r="H191" s="189"/>
      <c r="I191" s="189"/>
      <c r="J191" s="189"/>
      <c r="K191" s="189"/>
      <c r="L191" s="189"/>
      <c r="M191" s="189"/>
      <c r="N191" s="189"/>
      <c r="O191" s="189"/>
      <c r="P191" s="189"/>
      <c r="Q191" s="189"/>
      <c r="R191" s="189"/>
      <c r="S191" s="189"/>
      <c r="T191" s="189"/>
      <c r="U191" s="189"/>
      <c r="V191" s="189"/>
      <c r="W191" s="189"/>
      <c r="X191" s="189"/>
      <c r="Y191" s="189"/>
      <c r="Z191" s="189"/>
      <c r="AA191" s="189"/>
      <c r="AB191" s="189"/>
      <c r="AC191" s="189"/>
      <c r="AD191" s="189"/>
      <c r="AE191" s="189"/>
      <c r="AF191" s="189"/>
      <c r="AG191" s="189"/>
      <c r="AH191" s="189"/>
      <c r="AI191" s="189"/>
      <c r="AJ191" s="189"/>
      <c r="AK191" s="189"/>
      <c r="AL191" s="189"/>
      <c r="AM191" s="189"/>
      <c r="AN191" s="189"/>
      <c r="AO191" s="189"/>
      <c r="AP191" s="189"/>
      <c r="AQ191" s="189"/>
      <c r="AR191" s="189"/>
      <c r="AS191" s="189"/>
      <c r="AT191" s="189"/>
      <c r="AU191" s="189"/>
      <c r="AV191" s="189"/>
      <c r="AW191" s="189"/>
      <c r="AX191" s="189"/>
      <c r="AY191" s="189"/>
      <c r="AZ191" s="189"/>
      <c r="BA191" s="189"/>
      <c r="BB191" s="189"/>
      <c r="BC191" s="189"/>
      <c r="BD191" s="189"/>
      <c r="BE191" s="189"/>
      <c r="BF191" s="189"/>
      <c r="BG191" s="189"/>
      <c r="BH191" s="189"/>
      <c r="BI191" s="189"/>
      <c r="BJ191" s="189"/>
      <c r="BK191" s="189"/>
      <c r="BL191" s="189"/>
      <c r="BM191" s="189"/>
      <c r="BN191" s="189"/>
      <c r="BO191" s="189"/>
      <c r="BP191" s="189"/>
      <c r="BQ191" s="189"/>
      <c r="BR191" s="189"/>
      <c r="BS191" s="189"/>
      <c r="BT191" s="189"/>
      <c r="BU191" s="189"/>
      <c r="BV191" s="189"/>
      <c r="BW191" s="189"/>
      <c r="BX191" s="189"/>
      <c r="BY191" s="189"/>
      <c r="BZ191" s="189"/>
      <c r="CA191" s="189"/>
      <c r="CB191" s="189"/>
      <c r="CC191" s="189"/>
      <c r="CD191" s="189"/>
      <c r="CE191" s="189"/>
      <c r="CF191" s="189"/>
      <c r="CG191" s="189"/>
      <c r="CH191" s="189"/>
      <c r="CI191" s="189"/>
      <c r="CJ191" s="189"/>
      <c r="CK191" s="189"/>
      <c r="CL191" s="189"/>
      <c r="CM191" s="189"/>
      <c r="CN191" s="189"/>
      <c r="CO191" s="189"/>
      <c r="CP191" s="189"/>
      <c r="CQ191" s="189"/>
      <c r="CR191" s="189"/>
      <c r="CS191" s="189"/>
      <c r="CT191" s="189"/>
      <c r="CU191" s="189"/>
      <c r="CV191" s="189"/>
      <c r="CW191" s="189"/>
      <c r="CX191" s="189"/>
      <c r="CY191" s="189"/>
      <c r="CZ191" s="189"/>
      <c r="DA191" s="189"/>
      <c r="DB191" s="189"/>
      <c r="DC191" s="189"/>
      <c r="DD191" s="189"/>
      <c r="DE191" s="189"/>
      <c r="DF191" s="189"/>
      <c r="DG191" s="189"/>
      <c r="DH191" s="189"/>
      <c r="DI191" s="189"/>
      <c r="DJ191" s="189"/>
      <c r="DK191" s="189"/>
      <c r="DL191" s="189"/>
      <c r="DM191" s="189"/>
      <c r="DN191" s="189"/>
      <c r="DO191" s="189"/>
      <c r="DP191" s="189"/>
      <c r="DQ191" s="189"/>
      <c r="DR191" s="189"/>
      <c r="DS191" s="189"/>
      <c r="DT191" s="189"/>
      <c r="DU191" s="189"/>
      <c r="DV191" s="189"/>
      <c r="DW191" s="189"/>
      <c r="DX191" s="189"/>
      <c r="DY191" s="189"/>
      <c r="DZ191" s="189"/>
      <c r="EA191" s="189"/>
      <c r="EB191" s="189"/>
      <c r="EC191" s="189"/>
      <c r="ED191" s="189"/>
      <c r="EE191" s="189"/>
      <c r="EF191" s="189"/>
      <c r="EG191" s="189"/>
      <c r="EH191" s="189"/>
      <c r="EI191" s="189"/>
      <c r="EJ191" s="189"/>
      <c r="EK191" s="189"/>
      <c r="EL191" s="189"/>
      <c r="EM191" s="189"/>
      <c r="EN191" s="189"/>
      <c r="EO191" s="189"/>
      <c r="EP191" s="189"/>
      <c r="EQ191" s="189"/>
      <c r="ER191" s="189"/>
      <c r="ES191" s="189"/>
      <c r="ET191" s="189"/>
      <c r="EU191" s="189"/>
      <c r="EV191" s="189"/>
      <c r="EW191" s="189"/>
      <c r="EX191" s="189"/>
      <c r="EY191" s="189"/>
      <c r="EZ191" s="189"/>
      <c r="FA191" s="189"/>
      <c r="FB191" s="189"/>
      <c r="FC191" s="189"/>
      <c r="FD191" s="189"/>
      <c r="FE191" s="189"/>
      <c r="FF191" s="189"/>
      <c r="FG191" s="189"/>
      <c r="FH191" s="189"/>
      <c r="FI191" s="189"/>
      <c r="FJ191" s="189"/>
      <c r="FK191" s="189"/>
      <c r="FL191" s="189"/>
      <c r="FM191" s="189"/>
      <c r="FN191" s="189"/>
      <c r="FO191" s="189"/>
      <c r="FP191" s="189"/>
      <c r="FQ191" s="189"/>
      <c r="FR191" s="189"/>
      <c r="FS191" s="189"/>
      <c r="FT191" s="189"/>
      <c r="FU191" s="189"/>
      <c r="FV191" s="189"/>
      <c r="FW191" s="189"/>
      <c r="FX191" s="189"/>
      <c r="FY191" s="189"/>
      <c r="FZ191" s="189"/>
      <c r="GA191" s="189"/>
      <c r="GB191" s="189"/>
      <c r="GC191" s="189"/>
      <c r="GD191" s="189"/>
      <c r="GE191" s="189"/>
      <c r="GF191" s="189"/>
      <c r="GG191" s="189"/>
      <c r="GH191" s="189"/>
      <c r="GI191" s="189"/>
      <c r="GJ191" s="189"/>
      <c r="GK191" s="189"/>
      <c r="GL191" s="189"/>
      <c r="GM191" s="189"/>
      <c r="GN191" s="189"/>
      <c r="GO191" s="189"/>
      <c r="GP191" s="189"/>
      <c r="GQ191" s="189"/>
      <c r="GR191" s="189"/>
      <c r="GS191" s="189"/>
      <c r="GT191" s="189"/>
      <c r="GU191" s="189"/>
      <c r="GV191" s="189"/>
      <c r="GW191" s="189"/>
      <c r="GX191" s="189"/>
      <c r="GY191" s="189"/>
      <c r="GZ191" s="189"/>
      <c r="HA191" s="189"/>
      <c r="HB191" s="189"/>
      <c r="HC191" s="189"/>
      <c r="HD191" s="189"/>
      <c r="HE191" s="189"/>
      <c r="HF191" s="189"/>
      <c r="HG191" s="189"/>
      <c r="HH191" s="189"/>
      <c r="HI191" s="189"/>
      <c r="HJ191" s="189"/>
      <c r="HK191" s="189"/>
      <c r="HL191" s="189"/>
      <c r="HM191" s="189"/>
      <c r="HN191" s="189"/>
      <c r="HO191" s="189"/>
      <c r="HP191" s="189"/>
      <c r="HQ191" s="189"/>
      <c r="HR191" s="189"/>
      <c r="HS191" s="189"/>
      <c r="HT191" s="189"/>
      <c r="HU191" s="189"/>
      <c r="HV191" s="189"/>
      <c r="HW191" s="189"/>
      <c r="HX191" s="189"/>
      <c r="HY191" s="189"/>
      <c r="HZ191" s="189"/>
      <c r="IA191" s="189"/>
      <c r="IB191" s="189"/>
      <c r="IC191" s="189"/>
      <c r="ID191" s="189"/>
      <c r="IE191" s="189"/>
      <c r="IF191" s="189"/>
      <c r="IG191" s="189"/>
      <c r="IH191" s="189"/>
      <c r="II191" s="189"/>
      <c r="IJ191" s="189"/>
      <c r="IK191" s="189"/>
      <c r="IL191" s="189"/>
      <c r="IM191" s="189"/>
      <c r="IN191" s="189"/>
      <c r="IO191" s="189"/>
      <c r="IP191" s="189"/>
      <c r="IQ191" s="189"/>
      <c r="IR191" s="189"/>
      <c r="IS191" s="189"/>
      <c r="IT191" s="189"/>
      <c r="IU191" s="189"/>
      <c r="IV191" s="189"/>
    </row>
    <row r="192" spans="1:256" ht="25.5" x14ac:dyDescent="0.2">
      <c r="A192" s="156" t="s">
        <v>445</v>
      </c>
      <c r="B192" s="174" t="s">
        <v>407</v>
      </c>
      <c r="C192" s="174" t="s">
        <v>407</v>
      </c>
      <c r="D192" s="169" t="s">
        <v>536</v>
      </c>
      <c r="E192" s="174" t="s">
        <v>446</v>
      </c>
      <c r="F192" s="158">
        <v>1194.05</v>
      </c>
      <c r="G192" s="158">
        <v>2341.08</v>
      </c>
      <c r="H192" s="189"/>
      <c r="I192" s="189"/>
      <c r="J192" s="189"/>
      <c r="K192" s="189"/>
      <c r="L192" s="189"/>
      <c r="M192" s="189"/>
      <c r="N192" s="189"/>
      <c r="O192" s="189"/>
      <c r="P192" s="189"/>
      <c r="Q192" s="189"/>
      <c r="R192" s="189"/>
      <c r="S192" s="189"/>
      <c r="T192" s="189"/>
      <c r="U192" s="189"/>
      <c r="V192" s="189"/>
      <c r="W192" s="189"/>
      <c r="X192" s="189"/>
      <c r="Y192" s="189"/>
      <c r="Z192" s="189"/>
      <c r="AA192" s="189"/>
      <c r="AB192" s="189"/>
      <c r="AC192" s="189"/>
      <c r="AD192" s="189"/>
      <c r="AE192" s="189"/>
      <c r="AF192" s="189"/>
      <c r="AG192" s="189"/>
      <c r="AH192" s="189"/>
      <c r="AI192" s="189"/>
      <c r="AJ192" s="189"/>
      <c r="AK192" s="189"/>
      <c r="AL192" s="189"/>
      <c r="AM192" s="189"/>
      <c r="AN192" s="189"/>
      <c r="AO192" s="189"/>
      <c r="AP192" s="189"/>
      <c r="AQ192" s="189"/>
      <c r="AR192" s="189"/>
      <c r="AS192" s="189"/>
      <c r="AT192" s="189"/>
      <c r="AU192" s="189"/>
      <c r="AV192" s="189"/>
      <c r="AW192" s="189"/>
      <c r="AX192" s="189"/>
      <c r="AY192" s="189"/>
      <c r="AZ192" s="189"/>
      <c r="BA192" s="189"/>
      <c r="BB192" s="189"/>
      <c r="BC192" s="189"/>
      <c r="BD192" s="189"/>
      <c r="BE192" s="189"/>
      <c r="BF192" s="189"/>
      <c r="BG192" s="189"/>
      <c r="BH192" s="189"/>
      <c r="BI192" s="189"/>
      <c r="BJ192" s="189"/>
      <c r="BK192" s="189"/>
      <c r="BL192" s="189"/>
      <c r="BM192" s="189"/>
      <c r="BN192" s="189"/>
      <c r="BO192" s="189"/>
      <c r="BP192" s="189"/>
      <c r="BQ192" s="189"/>
      <c r="BR192" s="189"/>
      <c r="BS192" s="189"/>
      <c r="BT192" s="189"/>
      <c r="BU192" s="189"/>
      <c r="BV192" s="189"/>
      <c r="BW192" s="189"/>
      <c r="BX192" s="189"/>
      <c r="BY192" s="189"/>
      <c r="BZ192" s="189"/>
      <c r="CA192" s="189"/>
      <c r="CB192" s="189"/>
      <c r="CC192" s="189"/>
      <c r="CD192" s="189"/>
      <c r="CE192" s="189"/>
      <c r="CF192" s="189"/>
      <c r="CG192" s="189"/>
      <c r="CH192" s="189"/>
      <c r="CI192" s="189"/>
      <c r="CJ192" s="189"/>
      <c r="CK192" s="189"/>
      <c r="CL192" s="189"/>
      <c r="CM192" s="189"/>
      <c r="CN192" s="189"/>
      <c r="CO192" s="189"/>
      <c r="CP192" s="189"/>
      <c r="CQ192" s="189"/>
      <c r="CR192" s="189"/>
      <c r="CS192" s="189"/>
      <c r="CT192" s="189"/>
      <c r="CU192" s="189"/>
      <c r="CV192" s="189"/>
      <c r="CW192" s="189"/>
      <c r="CX192" s="189"/>
      <c r="CY192" s="189"/>
      <c r="CZ192" s="189"/>
      <c r="DA192" s="189"/>
      <c r="DB192" s="189"/>
      <c r="DC192" s="189"/>
      <c r="DD192" s="189"/>
      <c r="DE192" s="189"/>
      <c r="DF192" s="189"/>
      <c r="DG192" s="189"/>
      <c r="DH192" s="189"/>
      <c r="DI192" s="189"/>
      <c r="DJ192" s="189"/>
      <c r="DK192" s="189"/>
      <c r="DL192" s="189"/>
      <c r="DM192" s="189"/>
      <c r="DN192" s="189"/>
      <c r="DO192" s="189"/>
      <c r="DP192" s="189"/>
      <c r="DQ192" s="189"/>
      <c r="DR192" s="189"/>
      <c r="DS192" s="189"/>
      <c r="DT192" s="189"/>
      <c r="DU192" s="189"/>
      <c r="DV192" s="189"/>
      <c r="DW192" s="189"/>
      <c r="DX192" s="189"/>
      <c r="DY192" s="189"/>
      <c r="DZ192" s="189"/>
      <c r="EA192" s="189"/>
      <c r="EB192" s="189"/>
      <c r="EC192" s="189"/>
      <c r="ED192" s="189"/>
      <c r="EE192" s="189"/>
      <c r="EF192" s="189"/>
      <c r="EG192" s="189"/>
      <c r="EH192" s="189"/>
      <c r="EI192" s="189"/>
      <c r="EJ192" s="189"/>
      <c r="EK192" s="189"/>
      <c r="EL192" s="189"/>
      <c r="EM192" s="189"/>
      <c r="EN192" s="189"/>
      <c r="EO192" s="189"/>
      <c r="EP192" s="189"/>
      <c r="EQ192" s="189"/>
      <c r="ER192" s="189"/>
      <c r="ES192" s="189"/>
      <c r="ET192" s="189"/>
      <c r="EU192" s="189"/>
      <c r="EV192" s="189"/>
      <c r="EW192" s="189"/>
      <c r="EX192" s="189"/>
      <c r="EY192" s="189"/>
      <c r="EZ192" s="189"/>
      <c r="FA192" s="189"/>
      <c r="FB192" s="189"/>
      <c r="FC192" s="189"/>
      <c r="FD192" s="189"/>
      <c r="FE192" s="189"/>
      <c r="FF192" s="189"/>
      <c r="FG192" s="189"/>
      <c r="FH192" s="189"/>
      <c r="FI192" s="189"/>
      <c r="FJ192" s="189"/>
      <c r="FK192" s="189"/>
      <c r="FL192" s="189"/>
      <c r="FM192" s="189"/>
      <c r="FN192" s="189"/>
      <c r="FO192" s="189"/>
      <c r="FP192" s="189"/>
      <c r="FQ192" s="189"/>
      <c r="FR192" s="189"/>
      <c r="FS192" s="189"/>
      <c r="FT192" s="189"/>
      <c r="FU192" s="189"/>
      <c r="FV192" s="189"/>
      <c r="FW192" s="189"/>
      <c r="FX192" s="189"/>
      <c r="FY192" s="189"/>
      <c r="FZ192" s="189"/>
      <c r="GA192" s="189"/>
      <c r="GB192" s="189"/>
      <c r="GC192" s="189"/>
      <c r="GD192" s="189"/>
      <c r="GE192" s="189"/>
      <c r="GF192" s="189"/>
      <c r="GG192" s="189"/>
      <c r="GH192" s="189"/>
      <c r="GI192" s="189"/>
      <c r="GJ192" s="189"/>
      <c r="GK192" s="189"/>
      <c r="GL192" s="189"/>
      <c r="GM192" s="189"/>
      <c r="GN192" s="189"/>
      <c r="GO192" s="189"/>
      <c r="GP192" s="189"/>
      <c r="GQ192" s="189"/>
      <c r="GR192" s="189"/>
      <c r="GS192" s="189"/>
      <c r="GT192" s="189"/>
      <c r="GU192" s="189"/>
      <c r="GV192" s="189"/>
      <c r="GW192" s="189"/>
      <c r="GX192" s="189"/>
      <c r="GY192" s="189"/>
      <c r="GZ192" s="189"/>
      <c r="HA192" s="189"/>
      <c r="HB192" s="189"/>
      <c r="HC192" s="189"/>
      <c r="HD192" s="189"/>
      <c r="HE192" s="189"/>
      <c r="HF192" s="189"/>
      <c r="HG192" s="189"/>
      <c r="HH192" s="189"/>
      <c r="HI192" s="189"/>
      <c r="HJ192" s="189"/>
      <c r="HK192" s="189"/>
      <c r="HL192" s="189"/>
      <c r="HM192" s="189"/>
      <c r="HN192" s="189"/>
      <c r="HO192" s="189"/>
      <c r="HP192" s="189"/>
      <c r="HQ192" s="189"/>
      <c r="HR192" s="189"/>
      <c r="HS192" s="189"/>
      <c r="HT192" s="189"/>
      <c r="HU192" s="189"/>
      <c r="HV192" s="189"/>
      <c r="HW192" s="189"/>
      <c r="HX192" s="189"/>
      <c r="HY192" s="189"/>
      <c r="HZ192" s="189"/>
      <c r="IA192" s="189"/>
      <c r="IB192" s="189"/>
      <c r="IC192" s="189"/>
      <c r="ID192" s="189"/>
      <c r="IE192" s="189"/>
      <c r="IF192" s="189"/>
      <c r="IG192" s="189"/>
      <c r="IH192" s="189"/>
      <c r="II192" s="189"/>
      <c r="IJ192" s="189"/>
      <c r="IK192" s="189"/>
      <c r="IL192" s="189"/>
      <c r="IM192" s="189"/>
      <c r="IN192" s="189"/>
      <c r="IO192" s="189"/>
      <c r="IP192" s="189"/>
      <c r="IQ192" s="189"/>
      <c r="IR192" s="189"/>
      <c r="IS192" s="189"/>
      <c r="IT192" s="189"/>
      <c r="IU192" s="189"/>
      <c r="IV192" s="189"/>
    </row>
    <row r="193" spans="1:256" ht="25.5" x14ac:dyDescent="0.2">
      <c r="A193" s="160" t="s">
        <v>537</v>
      </c>
      <c r="B193" s="169" t="s">
        <v>407</v>
      </c>
      <c r="C193" s="169" t="s">
        <v>407</v>
      </c>
      <c r="D193" s="174" t="s">
        <v>538</v>
      </c>
      <c r="E193" s="169"/>
      <c r="F193" s="162">
        <f>SUM(F194)</f>
        <v>2583</v>
      </c>
      <c r="G193" s="162">
        <f>SUM(G194)</f>
        <v>1193.78</v>
      </c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  <c r="R193" s="188"/>
      <c r="S193" s="188"/>
      <c r="T193" s="188"/>
      <c r="U193" s="188"/>
      <c r="V193" s="188"/>
      <c r="W193" s="188"/>
      <c r="X193" s="188"/>
      <c r="Y193" s="188"/>
      <c r="Z193" s="188"/>
      <c r="AA193" s="188"/>
      <c r="AB193" s="188"/>
      <c r="AC193" s="188"/>
      <c r="AD193" s="188"/>
      <c r="AE193" s="188"/>
      <c r="AF193" s="188"/>
      <c r="AG193" s="188"/>
      <c r="AH193" s="188"/>
      <c r="AI193" s="188"/>
      <c r="AJ193" s="188"/>
      <c r="AK193" s="188"/>
      <c r="AL193" s="188"/>
      <c r="AM193" s="188"/>
      <c r="AN193" s="188"/>
      <c r="AO193" s="188"/>
      <c r="AP193" s="188"/>
      <c r="AQ193" s="188"/>
      <c r="AR193" s="188"/>
      <c r="AS193" s="188"/>
      <c r="AT193" s="188"/>
      <c r="AU193" s="188"/>
      <c r="AV193" s="188"/>
      <c r="AW193" s="188"/>
      <c r="AX193" s="188"/>
      <c r="AY193" s="188"/>
      <c r="AZ193" s="188"/>
      <c r="BA193" s="188"/>
      <c r="BB193" s="188"/>
      <c r="BC193" s="188"/>
      <c r="BD193" s="188"/>
      <c r="BE193" s="188"/>
      <c r="BF193" s="188"/>
      <c r="BG193" s="188"/>
      <c r="BH193" s="188"/>
      <c r="BI193" s="188"/>
      <c r="BJ193" s="188"/>
      <c r="BK193" s="188"/>
      <c r="BL193" s="188"/>
      <c r="BM193" s="188"/>
      <c r="BN193" s="188"/>
      <c r="BO193" s="188"/>
      <c r="BP193" s="188"/>
      <c r="BQ193" s="188"/>
      <c r="BR193" s="188"/>
      <c r="BS193" s="188"/>
      <c r="BT193" s="188"/>
      <c r="BU193" s="188"/>
      <c r="BV193" s="188"/>
      <c r="BW193" s="188"/>
      <c r="BX193" s="188"/>
      <c r="BY193" s="188"/>
      <c r="BZ193" s="188"/>
      <c r="CA193" s="188"/>
      <c r="CB193" s="188"/>
      <c r="CC193" s="188"/>
      <c r="CD193" s="188"/>
      <c r="CE193" s="188"/>
      <c r="CF193" s="188"/>
      <c r="CG193" s="188"/>
      <c r="CH193" s="188"/>
      <c r="CI193" s="188"/>
      <c r="CJ193" s="188"/>
      <c r="CK193" s="188"/>
      <c r="CL193" s="188"/>
      <c r="CM193" s="188"/>
      <c r="CN193" s="188"/>
      <c r="CO193" s="188"/>
      <c r="CP193" s="188"/>
      <c r="CQ193" s="188"/>
      <c r="CR193" s="188"/>
      <c r="CS193" s="188"/>
      <c r="CT193" s="188"/>
      <c r="CU193" s="188"/>
      <c r="CV193" s="188"/>
      <c r="CW193" s="188"/>
      <c r="CX193" s="188"/>
      <c r="CY193" s="188"/>
      <c r="CZ193" s="188"/>
      <c r="DA193" s="188"/>
      <c r="DB193" s="188"/>
      <c r="DC193" s="188"/>
      <c r="DD193" s="188"/>
      <c r="DE193" s="188"/>
      <c r="DF193" s="188"/>
      <c r="DG193" s="188"/>
      <c r="DH193" s="188"/>
      <c r="DI193" s="188"/>
      <c r="DJ193" s="188"/>
      <c r="DK193" s="188"/>
      <c r="DL193" s="188"/>
      <c r="DM193" s="188"/>
      <c r="DN193" s="188"/>
      <c r="DO193" s="188"/>
      <c r="DP193" s="188"/>
      <c r="DQ193" s="188"/>
      <c r="DR193" s="188"/>
      <c r="DS193" s="188"/>
      <c r="DT193" s="188"/>
      <c r="DU193" s="188"/>
      <c r="DV193" s="188"/>
      <c r="DW193" s="188"/>
      <c r="DX193" s="188"/>
      <c r="DY193" s="188"/>
      <c r="DZ193" s="188"/>
      <c r="EA193" s="188"/>
      <c r="EB193" s="188"/>
      <c r="EC193" s="188"/>
      <c r="ED193" s="188"/>
      <c r="EE193" s="188"/>
      <c r="EF193" s="188"/>
      <c r="EG193" s="188"/>
      <c r="EH193" s="188"/>
      <c r="EI193" s="188"/>
      <c r="EJ193" s="188"/>
      <c r="EK193" s="188"/>
      <c r="EL193" s="188"/>
      <c r="EM193" s="188"/>
      <c r="EN193" s="188"/>
      <c r="EO193" s="188"/>
      <c r="EP193" s="188"/>
      <c r="EQ193" s="188"/>
      <c r="ER193" s="188"/>
      <c r="ES193" s="188"/>
      <c r="ET193" s="188"/>
      <c r="EU193" s="188"/>
      <c r="EV193" s="188"/>
      <c r="EW193" s="188"/>
      <c r="EX193" s="188"/>
      <c r="EY193" s="188"/>
      <c r="EZ193" s="188"/>
      <c r="FA193" s="188"/>
      <c r="FB193" s="188"/>
      <c r="FC193" s="188"/>
      <c r="FD193" s="188"/>
      <c r="FE193" s="188"/>
      <c r="FF193" s="188"/>
      <c r="FG193" s="188"/>
      <c r="FH193" s="188"/>
      <c r="FI193" s="188"/>
      <c r="FJ193" s="188"/>
      <c r="FK193" s="188"/>
      <c r="FL193" s="188"/>
      <c r="FM193" s="188"/>
      <c r="FN193" s="188"/>
      <c r="FO193" s="188"/>
      <c r="FP193" s="188"/>
      <c r="FQ193" s="188"/>
      <c r="FR193" s="188"/>
      <c r="FS193" s="188"/>
      <c r="FT193" s="188"/>
      <c r="FU193" s="188"/>
      <c r="FV193" s="188"/>
      <c r="FW193" s="188"/>
      <c r="FX193" s="188"/>
      <c r="FY193" s="188"/>
      <c r="FZ193" s="188"/>
      <c r="GA193" s="188"/>
      <c r="GB193" s="188"/>
      <c r="GC193" s="188"/>
      <c r="GD193" s="188"/>
      <c r="GE193" s="188"/>
      <c r="GF193" s="188"/>
      <c r="GG193" s="188"/>
      <c r="GH193" s="188"/>
      <c r="GI193" s="188"/>
      <c r="GJ193" s="188"/>
      <c r="GK193" s="188"/>
      <c r="GL193" s="188"/>
      <c r="GM193" s="188"/>
      <c r="GN193" s="188"/>
      <c r="GO193" s="188"/>
      <c r="GP193" s="188"/>
      <c r="GQ193" s="188"/>
      <c r="GR193" s="188"/>
      <c r="GS193" s="188"/>
      <c r="GT193" s="188"/>
      <c r="GU193" s="188"/>
      <c r="GV193" s="188"/>
      <c r="GW193" s="188"/>
      <c r="GX193" s="188"/>
      <c r="GY193" s="188"/>
      <c r="GZ193" s="188"/>
      <c r="HA193" s="188"/>
      <c r="HB193" s="188"/>
      <c r="HC193" s="188"/>
      <c r="HD193" s="188"/>
      <c r="HE193" s="188"/>
      <c r="HF193" s="188"/>
      <c r="HG193" s="188"/>
      <c r="HH193" s="188"/>
      <c r="HI193" s="188"/>
      <c r="HJ193" s="188"/>
      <c r="HK193" s="188"/>
      <c r="HL193" s="188"/>
      <c r="HM193" s="188"/>
      <c r="HN193" s="188"/>
      <c r="HO193" s="188"/>
      <c r="HP193" s="188"/>
      <c r="HQ193" s="188"/>
      <c r="HR193" s="188"/>
      <c r="HS193" s="188"/>
      <c r="HT193" s="188"/>
      <c r="HU193" s="188"/>
      <c r="HV193" s="188"/>
      <c r="HW193" s="188"/>
      <c r="HX193" s="188"/>
      <c r="HY193" s="188"/>
      <c r="HZ193" s="188"/>
      <c r="IA193" s="188"/>
      <c r="IB193" s="188"/>
      <c r="IC193" s="188"/>
      <c r="ID193" s="188"/>
      <c r="IE193" s="188"/>
      <c r="IF193" s="188"/>
      <c r="IG193" s="188"/>
      <c r="IH193" s="188"/>
      <c r="II193" s="188"/>
      <c r="IJ193" s="188"/>
      <c r="IK193" s="188"/>
      <c r="IL193" s="188"/>
      <c r="IM193" s="188"/>
      <c r="IN193" s="188"/>
      <c r="IO193" s="188"/>
      <c r="IP193" s="188"/>
      <c r="IQ193" s="188"/>
      <c r="IR193" s="188"/>
      <c r="IS193" s="188"/>
      <c r="IT193" s="188"/>
      <c r="IU193" s="188"/>
      <c r="IV193" s="188"/>
    </row>
    <row r="194" spans="1:256" ht="25.5" x14ac:dyDescent="0.2">
      <c r="A194" s="156" t="s">
        <v>445</v>
      </c>
      <c r="B194" s="174" t="s">
        <v>407</v>
      </c>
      <c r="C194" s="174" t="s">
        <v>407</v>
      </c>
      <c r="D194" s="174" t="s">
        <v>538</v>
      </c>
      <c r="E194" s="174" t="s">
        <v>446</v>
      </c>
      <c r="F194" s="158">
        <v>2583</v>
      </c>
      <c r="G194" s="158">
        <v>1193.78</v>
      </c>
      <c r="H194" s="189"/>
      <c r="I194" s="189"/>
      <c r="J194" s="189"/>
      <c r="K194" s="189"/>
      <c r="L194" s="189"/>
      <c r="M194" s="189"/>
      <c r="N194" s="189"/>
      <c r="O194" s="189"/>
      <c r="P194" s="189"/>
      <c r="Q194" s="189"/>
      <c r="R194" s="189"/>
      <c r="S194" s="189"/>
      <c r="T194" s="189"/>
      <c r="U194" s="189"/>
      <c r="V194" s="189"/>
      <c r="W194" s="189"/>
      <c r="X194" s="189"/>
      <c r="Y194" s="189"/>
      <c r="Z194" s="189"/>
      <c r="AA194" s="189"/>
      <c r="AB194" s="189"/>
      <c r="AC194" s="189"/>
      <c r="AD194" s="189"/>
      <c r="AE194" s="189"/>
      <c r="AF194" s="189"/>
      <c r="AG194" s="189"/>
      <c r="AH194" s="189"/>
      <c r="AI194" s="189"/>
      <c r="AJ194" s="189"/>
      <c r="AK194" s="189"/>
      <c r="AL194" s="189"/>
      <c r="AM194" s="189"/>
      <c r="AN194" s="189"/>
      <c r="AO194" s="189"/>
      <c r="AP194" s="189"/>
      <c r="AQ194" s="189"/>
      <c r="AR194" s="189"/>
      <c r="AS194" s="189"/>
      <c r="AT194" s="189"/>
      <c r="AU194" s="189"/>
      <c r="AV194" s="189"/>
      <c r="AW194" s="189"/>
      <c r="AX194" s="189"/>
      <c r="AY194" s="189"/>
      <c r="AZ194" s="189"/>
      <c r="BA194" s="189"/>
      <c r="BB194" s="189"/>
      <c r="BC194" s="189"/>
      <c r="BD194" s="189"/>
      <c r="BE194" s="189"/>
      <c r="BF194" s="189"/>
      <c r="BG194" s="189"/>
      <c r="BH194" s="189"/>
      <c r="BI194" s="189"/>
      <c r="BJ194" s="189"/>
      <c r="BK194" s="189"/>
      <c r="BL194" s="189"/>
      <c r="BM194" s="189"/>
      <c r="BN194" s="189"/>
      <c r="BO194" s="189"/>
      <c r="BP194" s="189"/>
      <c r="BQ194" s="189"/>
      <c r="BR194" s="189"/>
      <c r="BS194" s="189"/>
      <c r="BT194" s="189"/>
      <c r="BU194" s="189"/>
      <c r="BV194" s="189"/>
      <c r="BW194" s="189"/>
      <c r="BX194" s="189"/>
      <c r="BY194" s="189"/>
      <c r="BZ194" s="189"/>
      <c r="CA194" s="189"/>
      <c r="CB194" s="189"/>
      <c r="CC194" s="189"/>
      <c r="CD194" s="189"/>
      <c r="CE194" s="189"/>
      <c r="CF194" s="189"/>
      <c r="CG194" s="189"/>
      <c r="CH194" s="189"/>
      <c r="CI194" s="189"/>
      <c r="CJ194" s="189"/>
      <c r="CK194" s="189"/>
      <c r="CL194" s="189"/>
      <c r="CM194" s="189"/>
      <c r="CN194" s="189"/>
      <c r="CO194" s="189"/>
      <c r="CP194" s="189"/>
      <c r="CQ194" s="189"/>
      <c r="CR194" s="189"/>
      <c r="CS194" s="189"/>
      <c r="CT194" s="189"/>
      <c r="CU194" s="189"/>
      <c r="CV194" s="189"/>
      <c r="CW194" s="189"/>
      <c r="CX194" s="189"/>
      <c r="CY194" s="189"/>
      <c r="CZ194" s="189"/>
      <c r="DA194" s="189"/>
      <c r="DB194" s="189"/>
      <c r="DC194" s="189"/>
      <c r="DD194" s="189"/>
      <c r="DE194" s="189"/>
      <c r="DF194" s="189"/>
      <c r="DG194" s="189"/>
      <c r="DH194" s="189"/>
      <c r="DI194" s="189"/>
      <c r="DJ194" s="189"/>
      <c r="DK194" s="189"/>
      <c r="DL194" s="189"/>
      <c r="DM194" s="189"/>
      <c r="DN194" s="189"/>
      <c r="DO194" s="189"/>
      <c r="DP194" s="189"/>
      <c r="DQ194" s="189"/>
      <c r="DR194" s="189"/>
      <c r="DS194" s="189"/>
      <c r="DT194" s="189"/>
      <c r="DU194" s="189"/>
      <c r="DV194" s="189"/>
      <c r="DW194" s="189"/>
      <c r="DX194" s="189"/>
      <c r="DY194" s="189"/>
      <c r="DZ194" s="189"/>
      <c r="EA194" s="189"/>
      <c r="EB194" s="189"/>
      <c r="EC194" s="189"/>
      <c r="ED194" s="189"/>
      <c r="EE194" s="189"/>
      <c r="EF194" s="189"/>
      <c r="EG194" s="189"/>
      <c r="EH194" s="189"/>
      <c r="EI194" s="189"/>
      <c r="EJ194" s="189"/>
      <c r="EK194" s="189"/>
      <c r="EL194" s="189"/>
      <c r="EM194" s="189"/>
      <c r="EN194" s="189"/>
      <c r="EO194" s="189"/>
      <c r="EP194" s="189"/>
      <c r="EQ194" s="189"/>
      <c r="ER194" s="189"/>
      <c r="ES194" s="189"/>
      <c r="ET194" s="189"/>
      <c r="EU194" s="189"/>
      <c r="EV194" s="189"/>
      <c r="EW194" s="189"/>
      <c r="EX194" s="189"/>
      <c r="EY194" s="189"/>
      <c r="EZ194" s="189"/>
      <c r="FA194" s="189"/>
      <c r="FB194" s="189"/>
      <c r="FC194" s="189"/>
      <c r="FD194" s="189"/>
      <c r="FE194" s="189"/>
      <c r="FF194" s="189"/>
      <c r="FG194" s="189"/>
      <c r="FH194" s="189"/>
      <c r="FI194" s="189"/>
      <c r="FJ194" s="189"/>
      <c r="FK194" s="189"/>
      <c r="FL194" s="189"/>
      <c r="FM194" s="189"/>
      <c r="FN194" s="189"/>
      <c r="FO194" s="189"/>
      <c r="FP194" s="189"/>
      <c r="FQ194" s="189"/>
      <c r="FR194" s="189"/>
      <c r="FS194" s="189"/>
      <c r="FT194" s="189"/>
      <c r="FU194" s="189"/>
      <c r="FV194" s="189"/>
      <c r="FW194" s="189"/>
      <c r="FX194" s="189"/>
      <c r="FY194" s="189"/>
      <c r="FZ194" s="189"/>
      <c r="GA194" s="189"/>
      <c r="GB194" s="189"/>
      <c r="GC194" s="189"/>
      <c r="GD194" s="189"/>
      <c r="GE194" s="189"/>
      <c r="GF194" s="189"/>
      <c r="GG194" s="189"/>
      <c r="GH194" s="189"/>
      <c r="GI194" s="189"/>
      <c r="GJ194" s="189"/>
      <c r="GK194" s="189"/>
      <c r="GL194" s="189"/>
      <c r="GM194" s="189"/>
      <c r="GN194" s="189"/>
      <c r="GO194" s="189"/>
      <c r="GP194" s="189"/>
      <c r="GQ194" s="189"/>
      <c r="GR194" s="189"/>
      <c r="GS194" s="189"/>
      <c r="GT194" s="189"/>
      <c r="GU194" s="189"/>
      <c r="GV194" s="189"/>
      <c r="GW194" s="189"/>
      <c r="GX194" s="189"/>
      <c r="GY194" s="189"/>
      <c r="GZ194" s="189"/>
      <c r="HA194" s="189"/>
      <c r="HB194" s="189"/>
      <c r="HC194" s="189"/>
      <c r="HD194" s="189"/>
      <c r="HE194" s="189"/>
      <c r="HF194" s="189"/>
      <c r="HG194" s="189"/>
      <c r="HH194" s="189"/>
      <c r="HI194" s="189"/>
      <c r="HJ194" s="189"/>
      <c r="HK194" s="189"/>
      <c r="HL194" s="189"/>
      <c r="HM194" s="189"/>
      <c r="HN194" s="189"/>
      <c r="HO194" s="189"/>
      <c r="HP194" s="189"/>
      <c r="HQ194" s="189"/>
      <c r="HR194" s="189"/>
      <c r="HS194" s="189"/>
      <c r="HT194" s="189"/>
      <c r="HU194" s="189"/>
      <c r="HV194" s="189"/>
      <c r="HW194" s="189"/>
      <c r="HX194" s="189"/>
      <c r="HY194" s="189"/>
      <c r="HZ194" s="189"/>
      <c r="IA194" s="189"/>
      <c r="IB194" s="189"/>
      <c r="IC194" s="189"/>
      <c r="ID194" s="189"/>
      <c r="IE194" s="189"/>
      <c r="IF194" s="189"/>
      <c r="IG194" s="189"/>
      <c r="IH194" s="189"/>
      <c r="II194" s="189"/>
      <c r="IJ194" s="189"/>
      <c r="IK194" s="189"/>
      <c r="IL194" s="189"/>
      <c r="IM194" s="189"/>
      <c r="IN194" s="189"/>
      <c r="IO194" s="189"/>
      <c r="IP194" s="189"/>
      <c r="IQ194" s="189"/>
      <c r="IR194" s="189"/>
      <c r="IS194" s="189"/>
      <c r="IT194" s="189"/>
      <c r="IU194" s="189"/>
      <c r="IV194" s="189"/>
    </row>
    <row r="195" spans="1:256" ht="25.5" x14ac:dyDescent="0.2">
      <c r="A195" s="218" t="s">
        <v>513</v>
      </c>
      <c r="B195" s="174" t="s">
        <v>407</v>
      </c>
      <c r="C195" s="174" t="s">
        <v>407</v>
      </c>
      <c r="D195" s="157" t="s">
        <v>539</v>
      </c>
      <c r="E195" s="174"/>
      <c r="F195" s="158">
        <f>SUM(F196)</f>
        <v>1000</v>
      </c>
      <c r="G195" s="158">
        <f>SUM(G196)</f>
        <v>1000</v>
      </c>
      <c r="H195" s="189"/>
      <c r="I195" s="189"/>
      <c r="J195" s="189"/>
      <c r="K195" s="189"/>
      <c r="L195" s="189"/>
      <c r="M195" s="189"/>
      <c r="N195" s="189"/>
      <c r="O195" s="189"/>
      <c r="P195" s="189"/>
      <c r="Q195" s="189"/>
      <c r="R195" s="189"/>
      <c r="S195" s="189"/>
      <c r="T195" s="189"/>
      <c r="U195" s="189"/>
      <c r="V195" s="189"/>
      <c r="W195" s="189"/>
      <c r="X195" s="189"/>
      <c r="Y195" s="189"/>
      <c r="Z195" s="189"/>
      <c r="AA195" s="189"/>
      <c r="AB195" s="189"/>
      <c r="AC195" s="189"/>
      <c r="AD195" s="189"/>
      <c r="AE195" s="189"/>
      <c r="AF195" s="189"/>
      <c r="AG195" s="189"/>
      <c r="AH195" s="189"/>
      <c r="AI195" s="189"/>
      <c r="AJ195" s="189"/>
      <c r="AK195" s="189"/>
      <c r="AL195" s="189"/>
      <c r="AM195" s="189"/>
      <c r="AN195" s="189"/>
      <c r="AO195" s="189"/>
      <c r="AP195" s="189"/>
      <c r="AQ195" s="189"/>
      <c r="AR195" s="189"/>
      <c r="AS195" s="189"/>
      <c r="AT195" s="189"/>
      <c r="AU195" s="189"/>
      <c r="AV195" s="189"/>
      <c r="AW195" s="189"/>
      <c r="AX195" s="189"/>
      <c r="AY195" s="189"/>
      <c r="AZ195" s="189"/>
      <c r="BA195" s="189"/>
      <c r="BB195" s="189"/>
      <c r="BC195" s="189"/>
      <c r="BD195" s="189"/>
      <c r="BE195" s="189"/>
      <c r="BF195" s="189"/>
      <c r="BG195" s="189"/>
      <c r="BH195" s="189"/>
      <c r="BI195" s="189"/>
      <c r="BJ195" s="189"/>
      <c r="BK195" s="189"/>
      <c r="BL195" s="189"/>
      <c r="BM195" s="189"/>
      <c r="BN195" s="189"/>
      <c r="BO195" s="189"/>
      <c r="BP195" s="189"/>
      <c r="BQ195" s="189"/>
      <c r="BR195" s="189"/>
      <c r="BS195" s="189"/>
      <c r="BT195" s="189"/>
      <c r="BU195" s="189"/>
      <c r="BV195" s="189"/>
      <c r="BW195" s="189"/>
      <c r="BX195" s="189"/>
      <c r="BY195" s="189"/>
      <c r="BZ195" s="189"/>
      <c r="CA195" s="189"/>
      <c r="CB195" s="189"/>
      <c r="CC195" s="189"/>
      <c r="CD195" s="189"/>
      <c r="CE195" s="189"/>
      <c r="CF195" s="189"/>
      <c r="CG195" s="189"/>
      <c r="CH195" s="189"/>
      <c r="CI195" s="189"/>
      <c r="CJ195" s="189"/>
      <c r="CK195" s="189"/>
      <c r="CL195" s="189"/>
      <c r="CM195" s="189"/>
      <c r="CN195" s="189"/>
      <c r="CO195" s="189"/>
      <c r="CP195" s="189"/>
      <c r="CQ195" s="189"/>
      <c r="CR195" s="189"/>
      <c r="CS195" s="189"/>
      <c r="CT195" s="189"/>
      <c r="CU195" s="189"/>
      <c r="CV195" s="189"/>
      <c r="CW195" s="189"/>
      <c r="CX195" s="189"/>
      <c r="CY195" s="189"/>
      <c r="CZ195" s="189"/>
      <c r="DA195" s="189"/>
      <c r="DB195" s="189"/>
      <c r="DC195" s="189"/>
      <c r="DD195" s="189"/>
      <c r="DE195" s="189"/>
      <c r="DF195" s="189"/>
      <c r="DG195" s="189"/>
      <c r="DH195" s="189"/>
      <c r="DI195" s="189"/>
      <c r="DJ195" s="189"/>
      <c r="DK195" s="189"/>
      <c r="DL195" s="189"/>
      <c r="DM195" s="189"/>
      <c r="DN195" s="189"/>
      <c r="DO195" s="189"/>
      <c r="DP195" s="189"/>
      <c r="DQ195" s="189"/>
      <c r="DR195" s="189"/>
      <c r="DS195" s="189"/>
      <c r="DT195" s="189"/>
      <c r="DU195" s="189"/>
      <c r="DV195" s="189"/>
      <c r="DW195" s="189"/>
      <c r="DX195" s="189"/>
      <c r="DY195" s="189"/>
      <c r="DZ195" s="189"/>
      <c r="EA195" s="189"/>
      <c r="EB195" s="189"/>
      <c r="EC195" s="189"/>
      <c r="ED195" s="189"/>
      <c r="EE195" s="189"/>
      <c r="EF195" s="189"/>
      <c r="EG195" s="189"/>
      <c r="EH195" s="189"/>
      <c r="EI195" s="189"/>
      <c r="EJ195" s="189"/>
      <c r="EK195" s="189"/>
      <c r="EL195" s="189"/>
      <c r="EM195" s="189"/>
      <c r="EN195" s="189"/>
      <c r="EO195" s="189"/>
      <c r="EP195" s="189"/>
      <c r="EQ195" s="189"/>
      <c r="ER195" s="189"/>
      <c r="ES195" s="189"/>
      <c r="ET195" s="189"/>
      <c r="EU195" s="189"/>
      <c r="EV195" s="189"/>
      <c r="EW195" s="189"/>
      <c r="EX195" s="189"/>
      <c r="EY195" s="189"/>
      <c r="EZ195" s="189"/>
      <c r="FA195" s="189"/>
      <c r="FB195" s="189"/>
      <c r="FC195" s="189"/>
      <c r="FD195" s="189"/>
      <c r="FE195" s="189"/>
      <c r="FF195" s="189"/>
      <c r="FG195" s="189"/>
      <c r="FH195" s="189"/>
      <c r="FI195" s="189"/>
      <c r="FJ195" s="189"/>
      <c r="FK195" s="189"/>
      <c r="FL195" s="189"/>
      <c r="FM195" s="189"/>
      <c r="FN195" s="189"/>
      <c r="FO195" s="189"/>
      <c r="FP195" s="189"/>
      <c r="FQ195" s="189"/>
      <c r="FR195" s="189"/>
      <c r="FS195" s="189"/>
      <c r="FT195" s="189"/>
      <c r="FU195" s="189"/>
      <c r="FV195" s="189"/>
      <c r="FW195" s="189"/>
      <c r="FX195" s="189"/>
      <c r="FY195" s="189"/>
      <c r="FZ195" s="189"/>
      <c r="GA195" s="189"/>
      <c r="GB195" s="189"/>
      <c r="GC195" s="189"/>
      <c r="GD195" s="189"/>
      <c r="GE195" s="189"/>
      <c r="GF195" s="189"/>
      <c r="GG195" s="189"/>
      <c r="GH195" s="189"/>
      <c r="GI195" s="189"/>
      <c r="GJ195" s="189"/>
      <c r="GK195" s="189"/>
      <c r="GL195" s="189"/>
      <c r="GM195" s="189"/>
      <c r="GN195" s="189"/>
      <c r="GO195" s="189"/>
      <c r="GP195" s="189"/>
      <c r="GQ195" s="189"/>
      <c r="GR195" s="189"/>
      <c r="GS195" s="189"/>
      <c r="GT195" s="189"/>
      <c r="GU195" s="189"/>
      <c r="GV195" s="189"/>
      <c r="GW195" s="189"/>
      <c r="GX195" s="189"/>
      <c r="GY195" s="189"/>
      <c r="GZ195" s="189"/>
      <c r="HA195" s="189"/>
      <c r="HB195" s="189"/>
      <c r="HC195" s="189"/>
      <c r="HD195" s="189"/>
      <c r="HE195" s="189"/>
      <c r="HF195" s="189"/>
      <c r="HG195" s="189"/>
      <c r="HH195" s="189"/>
      <c r="HI195" s="189"/>
      <c r="HJ195" s="189"/>
      <c r="HK195" s="189"/>
      <c r="HL195" s="189"/>
      <c r="HM195" s="189"/>
      <c r="HN195" s="189"/>
      <c r="HO195" s="189"/>
      <c r="HP195" s="189"/>
      <c r="HQ195" s="189"/>
      <c r="HR195" s="189"/>
      <c r="HS195" s="189"/>
      <c r="HT195" s="189"/>
      <c r="HU195" s="189"/>
      <c r="HV195" s="189"/>
      <c r="HW195" s="189"/>
      <c r="HX195" s="189"/>
      <c r="HY195" s="189"/>
      <c r="HZ195" s="189"/>
      <c r="IA195" s="189"/>
      <c r="IB195" s="189"/>
      <c r="IC195" s="189"/>
      <c r="ID195" s="189"/>
      <c r="IE195" s="189"/>
      <c r="IF195" s="189"/>
      <c r="IG195" s="189"/>
      <c r="IH195" s="189"/>
      <c r="II195" s="189"/>
      <c r="IJ195" s="189"/>
      <c r="IK195" s="189"/>
      <c r="IL195" s="189"/>
      <c r="IM195" s="189"/>
      <c r="IN195" s="189"/>
      <c r="IO195" s="189"/>
      <c r="IP195" s="189"/>
      <c r="IQ195" s="189"/>
      <c r="IR195" s="189"/>
      <c r="IS195" s="189"/>
      <c r="IT195" s="189"/>
      <c r="IU195" s="189"/>
      <c r="IV195" s="189"/>
    </row>
    <row r="196" spans="1:256" ht="25.5" x14ac:dyDescent="0.2">
      <c r="A196" s="160" t="s">
        <v>445</v>
      </c>
      <c r="B196" s="169" t="s">
        <v>407</v>
      </c>
      <c r="C196" s="169" t="s">
        <v>407</v>
      </c>
      <c r="D196" s="161" t="s">
        <v>539</v>
      </c>
      <c r="E196" s="169" t="s">
        <v>446</v>
      </c>
      <c r="F196" s="162">
        <v>1000</v>
      </c>
      <c r="G196" s="162">
        <v>1000</v>
      </c>
      <c r="H196" s="189"/>
      <c r="I196" s="189"/>
      <c r="J196" s="189"/>
      <c r="K196" s="189"/>
      <c r="L196" s="189"/>
      <c r="M196" s="189"/>
      <c r="N196" s="189"/>
      <c r="O196" s="189"/>
      <c r="P196" s="189"/>
      <c r="Q196" s="189"/>
      <c r="R196" s="189"/>
      <c r="S196" s="189"/>
      <c r="T196" s="189"/>
      <c r="U196" s="189"/>
      <c r="V196" s="189"/>
      <c r="W196" s="189"/>
      <c r="X196" s="189"/>
      <c r="Y196" s="189"/>
      <c r="Z196" s="189"/>
      <c r="AA196" s="189"/>
      <c r="AB196" s="189"/>
      <c r="AC196" s="189"/>
      <c r="AD196" s="189"/>
      <c r="AE196" s="189"/>
      <c r="AF196" s="189"/>
      <c r="AG196" s="189"/>
      <c r="AH196" s="189"/>
      <c r="AI196" s="189"/>
      <c r="AJ196" s="189"/>
      <c r="AK196" s="189"/>
      <c r="AL196" s="189"/>
      <c r="AM196" s="189"/>
      <c r="AN196" s="189"/>
      <c r="AO196" s="189"/>
      <c r="AP196" s="189"/>
      <c r="AQ196" s="189"/>
      <c r="AR196" s="189"/>
      <c r="AS196" s="189"/>
      <c r="AT196" s="189"/>
      <c r="AU196" s="189"/>
      <c r="AV196" s="189"/>
      <c r="AW196" s="189"/>
      <c r="AX196" s="189"/>
      <c r="AY196" s="189"/>
      <c r="AZ196" s="189"/>
      <c r="BA196" s="189"/>
      <c r="BB196" s="189"/>
      <c r="BC196" s="189"/>
      <c r="BD196" s="189"/>
      <c r="BE196" s="189"/>
      <c r="BF196" s="189"/>
      <c r="BG196" s="189"/>
      <c r="BH196" s="189"/>
      <c r="BI196" s="189"/>
      <c r="BJ196" s="189"/>
      <c r="BK196" s="189"/>
      <c r="BL196" s="189"/>
      <c r="BM196" s="189"/>
      <c r="BN196" s="189"/>
      <c r="BO196" s="189"/>
      <c r="BP196" s="189"/>
      <c r="BQ196" s="189"/>
      <c r="BR196" s="189"/>
      <c r="BS196" s="189"/>
      <c r="BT196" s="189"/>
      <c r="BU196" s="189"/>
      <c r="BV196" s="189"/>
      <c r="BW196" s="189"/>
      <c r="BX196" s="189"/>
      <c r="BY196" s="189"/>
      <c r="BZ196" s="189"/>
      <c r="CA196" s="189"/>
      <c r="CB196" s="189"/>
      <c r="CC196" s="189"/>
      <c r="CD196" s="189"/>
      <c r="CE196" s="189"/>
      <c r="CF196" s="189"/>
      <c r="CG196" s="189"/>
      <c r="CH196" s="189"/>
      <c r="CI196" s="189"/>
      <c r="CJ196" s="189"/>
      <c r="CK196" s="189"/>
      <c r="CL196" s="189"/>
      <c r="CM196" s="189"/>
      <c r="CN196" s="189"/>
      <c r="CO196" s="189"/>
      <c r="CP196" s="189"/>
      <c r="CQ196" s="189"/>
      <c r="CR196" s="189"/>
      <c r="CS196" s="189"/>
      <c r="CT196" s="189"/>
      <c r="CU196" s="189"/>
      <c r="CV196" s="189"/>
      <c r="CW196" s="189"/>
      <c r="CX196" s="189"/>
      <c r="CY196" s="189"/>
      <c r="CZ196" s="189"/>
      <c r="DA196" s="189"/>
      <c r="DB196" s="189"/>
      <c r="DC196" s="189"/>
      <c r="DD196" s="189"/>
      <c r="DE196" s="189"/>
      <c r="DF196" s="189"/>
      <c r="DG196" s="189"/>
      <c r="DH196" s="189"/>
      <c r="DI196" s="189"/>
      <c r="DJ196" s="189"/>
      <c r="DK196" s="189"/>
      <c r="DL196" s="189"/>
      <c r="DM196" s="189"/>
      <c r="DN196" s="189"/>
      <c r="DO196" s="189"/>
      <c r="DP196" s="189"/>
      <c r="DQ196" s="189"/>
      <c r="DR196" s="189"/>
      <c r="DS196" s="189"/>
      <c r="DT196" s="189"/>
      <c r="DU196" s="189"/>
      <c r="DV196" s="189"/>
      <c r="DW196" s="189"/>
      <c r="DX196" s="189"/>
      <c r="DY196" s="189"/>
      <c r="DZ196" s="189"/>
      <c r="EA196" s="189"/>
      <c r="EB196" s="189"/>
      <c r="EC196" s="189"/>
      <c r="ED196" s="189"/>
      <c r="EE196" s="189"/>
      <c r="EF196" s="189"/>
      <c r="EG196" s="189"/>
      <c r="EH196" s="189"/>
      <c r="EI196" s="189"/>
      <c r="EJ196" s="189"/>
      <c r="EK196" s="189"/>
      <c r="EL196" s="189"/>
      <c r="EM196" s="189"/>
      <c r="EN196" s="189"/>
      <c r="EO196" s="189"/>
      <c r="EP196" s="189"/>
      <c r="EQ196" s="189"/>
      <c r="ER196" s="189"/>
      <c r="ES196" s="189"/>
      <c r="ET196" s="189"/>
      <c r="EU196" s="189"/>
      <c r="EV196" s="189"/>
      <c r="EW196" s="189"/>
      <c r="EX196" s="189"/>
      <c r="EY196" s="189"/>
      <c r="EZ196" s="189"/>
      <c r="FA196" s="189"/>
      <c r="FB196" s="189"/>
      <c r="FC196" s="189"/>
      <c r="FD196" s="189"/>
      <c r="FE196" s="189"/>
      <c r="FF196" s="189"/>
      <c r="FG196" s="189"/>
      <c r="FH196" s="189"/>
      <c r="FI196" s="189"/>
      <c r="FJ196" s="189"/>
      <c r="FK196" s="189"/>
      <c r="FL196" s="189"/>
      <c r="FM196" s="189"/>
      <c r="FN196" s="189"/>
      <c r="FO196" s="189"/>
      <c r="FP196" s="189"/>
      <c r="FQ196" s="189"/>
      <c r="FR196" s="189"/>
      <c r="FS196" s="189"/>
      <c r="FT196" s="189"/>
      <c r="FU196" s="189"/>
      <c r="FV196" s="189"/>
      <c r="FW196" s="189"/>
      <c r="FX196" s="189"/>
      <c r="FY196" s="189"/>
      <c r="FZ196" s="189"/>
      <c r="GA196" s="189"/>
      <c r="GB196" s="189"/>
      <c r="GC196" s="189"/>
      <c r="GD196" s="189"/>
      <c r="GE196" s="189"/>
      <c r="GF196" s="189"/>
      <c r="GG196" s="189"/>
      <c r="GH196" s="189"/>
      <c r="GI196" s="189"/>
      <c r="GJ196" s="189"/>
      <c r="GK196" s="189"/>
      <c r="GL196" s="189"/>
      <c r="GM196" s="189"/>
      <c r="GN196" s="189"/>
      <c r="GO196" s="189"/>
      <c r="GP196" s="189"/>
      <c r="GQ196" s="189"/>
      <c r="GR196" s="189"/>
      <c r="GS196" s="189"/>
      <c r="GT196" s="189"/>
      <c r="GU196" s="189"/>
      <c r="GV196" s="189"/>
      <c r="GW196" s="189"/>
      <c r="GX196" s="189"/>
      <c r="GY196" s="189"/>
      <c r="GZ196" s="189"/>
      <c r="HA196" s="189"/>
      <c r="HB196" s="189"/>
      <c r="HC196" s="189"/>
      <c r="HD196" s="189"/>
      <c r="HE196" s="189"/>
      <c r="HF196" s="189"/>
      <c r="HG196" s="189"/>
      <c r="HH196" s="189"/>
      <c r="HI196" s="189"/>
      <c r="HJ196" s="189"/>
      <c r="HK196" s="189"/>
      <c r="HL196" s="189"/>
      <c r="HM196" s="189"/>
      <c r="HN196" s="189"/>
      <c r="HO196" s="189"/>
      <c r="HP196" s="189"/>
      <c r="HQ196" s="189"/>
      <c r="HR196" s="189"/>
      <c r="HS196" s="189"/>
      <c r="HT196" s="189"/>
      <c r="HU196" s="189"/>
      <c r="HV196" s="189"/>
      <c r="HW196" s="189"/>
      <c r="HX196" s="189"/>
      <c r="HY196" s="189"/>
      <c r="HZ196" s="189"/>
      <c r="IA196" s="189"/>
      <c r="IB196" s="189"/>
      <c r="IC196" s="189"/>
      <c r="ID196" s="189"/>
      <c r="IE196" s="189"/>
      <c r="IF196" s="189"/>
      <c r="IG196" s="189"/>
      <c r="IH196" s="189"/>
      <c r="II196" s="189"/>
      <c r="IJ196" s="189"/>
      <c r="IK196" s="189"/>
      <c r="IL196" s="189"/>
      <c r="IM196" s="189"/>
      <c r="IN196" s="189"/>
      <c r="IO196" s="189"/>
      <c r="IP196" s="189"/>
      <c r="IQ196" s="189"/>
      <c r="IR196" s="189"/>
      <c r="IS196" s="189"/>
      <c r="IT196" s="189"/>
      <c r="IU196" s="189"/>
      <c r="IV196" s="189"/>
    </row>
    <row r="197" spans="1:256" x14ac:dyDescent="0.2">
      <c r="A197" s="177" t="s">
        <v>540</v>
      </c>
      <c r="B197" s="169" t="s">
        <v>407</v>
      </c>
      <c r="C197" s="169" t="s">
        <v>407</v>
      </c>
      <c r="D197" s="161" t="s">
        <v>541</v>
      </c>
      <c r="E197" s="161"/>
      <c r="F197" s="193">
        <f>SUM(F198)</f>
        <v>250</v>
      </c>
      <c r="G197" s="193" t="e">
        <f>SUM(G198+#REF!)</f>
        <v>#REF!</v>
      </c>
    </row>
    <row r="198" spans="1:256" ht="25.5" x14ac:dyDescent="0.2">
      <c r="A198" s="156" t="s">
        <v>396</v>
      </c>
      <c r="B198" s="174" t="s">
        <v>407</v>
      </c>
      <c r="C198" s="174" t="s">
        <v>407</v>
      </c>
      <c r="D198" s="157" t="s">
        <v>541</v>
      </c>
      <c r="E198" s="174" t="s">
        <v>389</v>
      </c>
      <c r="F198" s="158">
        <v>250</v>
      </c>
      <c r="G198" s="158">
        <v>157.19999999999999</v>
      </c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  <c r="X198" s="159"/>
      <c r="Y198" s="159"/>
      <c r="Z198" s="159"/>
      <c r="AA198" s="159"/>
      <c r="AB198" s="159"/>
      <c r="AC198" s="159"/>
      <c r="AD198" s="159"/>
      <c r="AE198" s="159"/>
      <c r="AF198" s="159"/>
      <c r="AG198" s="159"/>
      <c r="AH198" s="159"/>
      <c r="AI198" s="159"/>
      <c r="AJ198" s="159"/>
      <c r="AK198" s="159"/>
      <c r="AL198" s="159"/>
      <c r="AM198" s="159"/>
      <c r="AN198" s="159"/>
      <c r="AO198" s="159"/>
      <c r="AP198" s="159"/>
      <c r="AQ198" s="159"/>
      <c r="AR198" s="159"/>
      <c r="AS198" s="159"/>
      <c r="AT198" s="159"/>
      <c r="AU198" s="159"/>
      <c r="AV198" s="159"/>
      <c r="AW198" s="159"/>
      <c r="AX198" s="159"/>
      <c r="AY198" s="159"/>
      <c r="AZ198" s="159"/>
      <c r="BA198" s="159"/>
      <c r="BB198" s="159"/>
      <c r="BC198" s="159"/>
      <c r="BD198" s="159"/>
      <c r="BE198" s="159"/>
      <c r="BF198" s="159"/>
      <c r="BG198" s="159"/>
      <c r="BH198" s="159"/>
      <c r="BI198" s="159"/>
      <c r="BJ198" s="159"/>
      <c r="BK198" s="159"/>
      <c r="BL198" s="159"/>
      <c r="BM198" s="159"/>
      <c r="BN198" s="159"/>
      <c r="BO198" s="159"/>
      <c r="BP198" s="159"/>
      <c r="BQ198" s="159"/>
      <c r="BR198" s="159"/>
      <c r="BS198" s="159"/>
      <c r="BT198" s="159"/>
      <c r="BU198" s="159"/>
      <c r="BV198" s="159"/>
      <c r="BW198" s="159"/>
      <c r="BX198" s="159"/>
      <c r="BY198" s="159"/>
      <c r="BZ198" s="159"/>
      <c r="CA198" s="159"/>
      <c r="CB198" s="159"/>
      <c r="CC198" s="159"/>
      <c r="CD198" s="159"/>
      <c r="CE198" s="159"/>
      <c r="CF198" s="159"/>
      <c r="CG198" s="159"/>
      <c r="CH198" s="159"/>
      <c r="CI198" s="159"/>
      <c r="CJ198" s="159"/>
      <c r="CK198" s="159"/>
      <c r="CL198" s="159"/>
      <c r="CM198" s="159"/>
      <c r="CN198" s="159"/>
      <c r="CO198" s="159"/>
      <c r="CP198" s="159"/>
      <c r="CQ198" s="159"/>
      <c r="CR198" s="159"/>
      <c r="CS198" s="159"/>
      <c r="CT198" s="159"/>
      <c r="CU198" s="159"/>
      <c r="CV198" s="159"/>
      <c r="CW198" s="159"/>
      <c r="CX198" s="159"/>
      <c r="CY198" s="159"/>
      <c r="CZ198" s="159"/>
      <c r="DA198" s="159"/>
      <c r="DB198" s="159"/>
      <c r="DC198" s="159"/>
      <c r="DD198" s="159"/>
      <c r="DE198" s="159"/>
      <c r="DF198" s="159"/>
      <c r="DG198" s="159"/>
      <c r="DH198" s="159"/>
      <c r="DI198" s="159"/>
      <c r="DJ198" s="159"/>
      <c r="DK198" s="159"/>
      <c r="DL198" s="159"/>
      <c r="DM198" s="159"/>
      <c r="DN198" s="159"/>
      <c r="DO198" s="159"/>
      <c r="DP198" s="159"/>
      <c r="DQ198" s="159"/>
      <c r="DR198" s="159"/>
      <c r="DS198" s="159"/>
      <c r="DT198" s="159"/>
      <c r="DU198" s="159"/>
      <c r="DV198" s="159"/>
      <c r="DW198" s="159"/>
      <c r="DX198" s="159"/>
      <c r="DY198" s="159"/>
      <c r="DZ198" s="159"/>
      <c r="EA198" s="159"/>
      <c r="EB198" s="159"/>
      <c r="EC198" s="159"/>
      <c r="ED198" s="159"/>
      <c r="EE198" s="159"/>
      <c r="EF198" s="159"/>
      <c r="EG198" s="159"/>
      <c r="EH198" s="159"/>
      <c r="EI198" s="159"/>
      <c r="EJ198" s="159"/>
      <c r="EK198" s="159"/>
      <c r="EL198" s="159"/>
      <c r="EM198" s="159"/>
      <c r="EN198" s="159"/>
      <c r="EO198" s="159"/>
      <c r="EP198" s="159"/>
      <c r="EQ198" s="159"/>
      <c r="ER198" s="159"/>
      <c r="ES198" s="159"/>
      <c r="ET198" s="159"/>
      <c r="EU198" s="159"/>
      <c r="EV198" s="159"/>
      <c r="EW198" s="159"/>
      <c r="EX198" s="159"/>
      <c r="EY198" s="159"/>
      <c r="EZ198" s="159"/>
      <c r="FA198" s="159"/>
      <c r="FB198" s="159"/>
      <c r="FC198" s="159"/>
      <c r="FD198" s="159"/>
      <c r="FE198" s="159"/>
      <c r="FF198" s="159"/>
      <c r="FG198" s="159"/>
      <c r="FH198" s="159"/>
      <c r="FI198" s="159"/>
      <c r="FJ198" s="159"/>
      <c r="FK198" s="159"/>
      <c r="FL198" s="159"/>
      <c r="FM198" s="159"/>
      <c r="FN198" s="159"/>
      <c r="FO198" s="159"/>
      <c r="FP198" s="159"/>
      <c r="FQ198" s="159"/>
      <c r="FR198" s="159"/>
      <c r="FS198" s="159"/>
      <c r="FT198" s="159"/>
      <c r="FU198" s="159"/>
      <c r="FV198" s="159"/>
      <c r="FW198" s="159"/>
      <c r="FX198" s="159"/>
      <c r="FY198" s="159"/>
      <c r="FZ198" s="159"/>
      <c r="GA198" s="159"/>
      <c r="GB198" s="159"/>
      <c r="GC198" s="159"/>
      <c r="GD198" s="159"/>
      <c r="GE198" s="159"/>
      <c r="GF198" s="159"/>
      <c r="GG198" s="159"/>
      <c r="GH198" s="159"/>
      <c r="GI198" s="159"/>
      <c r="GJ198" s="159"/>
      <c r="GK198" s="159"/>
      <c r="GL198" s="159"/>
      <c r="GM198" s="159"/>
      <c r="GN198" s="159"/>
      <c r="GO198" s="159"/>
      <c r="GP198" s="159"/>
      <c r="GQ198" s="159"/>
      <c r="GR198" s="159"/>
      <c r="GS198" s="159"/>
      <c r="GT198" s="159"/>
      <c r="GU198" s="159"/>
      <c r="GV198" s="159"/>
      <c r="GW198" s="159"/>
      <c r="GX198" s="159"/>
      <c r="GY198" s="159"/>
      <c r="GZ198" s="159"/>
      <c r="HA198" s="159"/>
      <c r="HB198" s="159"/>
      <c r="HC198" s="159"/>
      <c r="HD198" s="159"/>
      <c r="HE198" s="159"/>
      <c r="HF198" s="159"/>
      <c r="HG198" s="159"/>
      <c r="HH198" s="159"/>
      <c r="HI198" s="159"/>
      <c r="HJ198" s="159"/>
      <c r="HK198" s="159"/>
      <c r="HL198" s="159"/>
      <c r="HM198" s="159"/>
      <c r="HN198" s="159"/>
      <c r="HO198" s="159"/>
      <c r="HP198" s="159"/>
      <c r="HQ198" s="159"/>
      <c r="HR198" s="159"/>
      <c r="HS198" s="159"/>
      <c r="HT198" s="159"/>
      <c r="HU198" s="159"/>
      <c r="HV198" s="159"/>
      <c r="HW198" s="159"/>
      <c r="HX198" s="159"/>
      <c r="HY198" s="159"/>
      <c r="HZ198" s="159"/>
      <c r="IA198" s="159"/>
      <c r="IB198" s="159"/>
      <c r="IC198" s="159"/>
      <c r="ID198" s="159"/>
      <c r="IE198" s="159"/>
      <c r="IF198" s="159"/>
      <c r="IG198" s="159"/>
      <c r="IH198" s="159"/>
      <c r="II198" s="159"/>
      <c r="IJ198" s="159"/>
      <c r="IK198" s="159"/>
      <c r="IL198" s="159"/>
      <c r="IM198" s="159"/>
      <c r="IN198" s="159"/>
      <c r="IO198" s="159"/>
      <c r="IP198" s="159"/>
      <c r="IQ198" s="159"/>
      <c r="IR198" s="159"/>
      <c r="IS198" s="159"/>
      <c r="IT198" s="159"/>
      <c r="IU198" s="159"/>
      <c r="IV198" s="159"/>
    </row>
    <row r="199" spans="1:256" x14ac:dyDescent="0.2">
      <c r="A199" s="175" t="s">
        <v>542</v>
      </c>
      <c r="B199" s="176" t="s">
        <v>407</v>
      </c>
      <c r="C199" s="176" t="s">
        <v>462</v>
      </c>
      <c r="D199" s="176"/>
      <c r="E199" s="176"/>
      <c r="F199" s="152">
        <f>SUM(F200)</f>
        <v>350</v>
      </c>
      <c r="G199" s="152" t="e">
        <f>SUM(G200)</f>
        <v>#REF!</v>
      </c>
    </row>
    <row r="200" spans="1:256" ht="13.5" x14ac:dyDescent="0.25">
      <c r="A200" s="153" t="s">
        <v>436</v>
      </c>
      <c r="B200" s="166" t="s">
        <v>407</v>
      </c>
      <c r="C200" s="166" t="s">
        <v>462</v>
      </c>
      <c r="D200" s="154" t="s">
        <v>437</v>
      </c>
      <c r="E200" s="154"/>
      <c r="F200" s="155">
        <f>SUM(F201)</f>
        <v>350</v>
      </c>
      <c r="G200" s="155" t="e">
        <f>SUM(G201)</f>
        <v>#REF!</v>
      </c>
      <c r="H200" s="163"/>
      <c r="I200" s="163"/>
      <c r="J200" s="163"/>
      <c r="K200" s="163"/>
      <c r="L200" s="163"/>
      <c r="M200" s="163"/>
      <c r="N200" s="163"/>
      <c r="O200" s="163"/>
      <c r="P200" s="163"/>
      <c r="Q200" s="163"/>
      <c r="R200" s="163"/>
      <c r="S200" s="163"/>
      <c r="T200" s="163"/>
      <c r="U200" s="163"/>
      <c r="V200" s="163"/>
      <c r="W200" s="163"/>
      <c r="X200" s="163"/>
      <c r="Y200" s="163"/>
      <c r="Z200" s="163"/>
      <c r="AA200" s="163"/>
      <c r="AB200" s="163"/>
      <c r="AC200" s="163"/>
      <c r="AD200" s="163"/>
      <c r="AE200" s="163"/>
      <c r="AF200" s="163"/>
      <c r="AG200" s="163"/>
      <c r="AH200" s="163"/>
      <c r="AI200" s="163"/>
      <c r="AJ200" s="163"/>
      <c r="AK200" s="163"/>
      <c r="AL200" s="163"/>
      <c r="AM200" s="163"/>
      <c r="AN200" s="163"/>
      <c r="AO200" s="163"/>
      <c r="AP200" s="163"/>
      <c r="AQ200" s="163"/>
      <c r="AR200" s="163"/>
      <c r="AS200" s="163"/>
      <c r="AT200" s="163"/>
      <c r="AU200" s="163"/>
      <c r="AV200" s="163"/>
      <c r="AW200" s="163"/>
      <c r="AX200" s="163"/>
      <c r="AY200" s="163"/>
      <c r="AZ200" s="163"/>
      <c r="BA200" s="163"/>
      <c r="BB200" s="163"/>
      <c r="BC200" s="163"/>
      <c r="BD200" s="163"/>
      <c r="BE200" s="163"/>
      <c r="BF200" s="163"/>
      <c r="BG200" s="163"/>
      <c r="BH200" s="163"/>
      <c r="BI200" s="163"/>
      <c r="BJ200" s="163"/>
      <c r="BK200" s="163"/>
      <c r="BL200" s="163"/>
      <c r="BM200" s="163"/>
      <c r="BN200" s="163"/>
      <c r="BO200" s="163"/>
      <c r="BP200" s="163"/>
      <c r="BQ200" s="163"/>
      <c r="BR200" s="163"/>
      <c r="BS200" s="163"/>
      <c r="BT200" s="163"/>
      <c r="BU200" s="163"/>
      <c r="BV200" s="163"/>
      <c r="BW200" s="163"/>
      <c r="BX200" s="163"/>
      <c r="BY200" s="163"/>
      <c r="BZ200" s="163"/>
      <c r="CA200" s="163"/>
      <c r="CB200" s="163"/>
      <c r="CC200" s="163"/>
      <c r="CD200" s="163"/>
      <c r="CE200" s="163"/>
      <c r="CF200" s="163"/>
      <c r="CG200" s="163"/>
      <c r="CH200" s="163"/>
      <c r="CI200" s="163"/>
      <c r="CJ200" s="163"/>
      <c r="CK200" s="163"/>
      <c r="CL200" s="163"/>
      <c r="CM200" s="163"/>
      <c r="CN200" s="163"/>
      <c r="CO200" s="163"/>
      <c r="CP200" s="163"/>
      <c r="CQ200" s="163"/>
      <c r="CR200" s="163"/>
      <c r="CS200" s="163"/>
      <c r="CT200" s="163"/>
      <c r="CU200" s="163"/>
      <c r="CV200" s="163"/>
      <c r="CW200" s="163"/>
      <c r="CX200" s="163"/>
      <c r="CY200" s="163"/>
      <c r="CZ200" s="163"/>
      <c r="DA200" s="163"/>
      <c r="DB200" s="163"/>
      <c r="DC200" s="163"/>
      <c r="DD200" s="163"/>
      <c r="DE200" s="163"/>
      <c r="DF200" s="163"/>
      <c r="DG200" s="163"/>
      <c r="DH200" s="163"/>
      <c r="DI200" s="163"/>
      <c r="DJ200" s="163"/>
      <c r="DK200" s="163"/>
      <c r="DL200" s="163"/>
      <c r="DM200" s="163"/>
      <c r="DN200" s="163"/>
      <c r="DO200" s="163"/>
      <c r="DP200" s="163"/>
      <c r="DQ200" s="163"/>
      <c r="DR200" s="163"/>
      <c r="DS200" s="163"/>
      <c r="DT200" s="163"/>
      <c r="DU200" s="163"/>
      <c r="DV200" s="163"/>
      <c r="DW200" s="163"/>
      <c r="DX200" s="163"/>
      <c r="DY200" s="163"/>
      <c r="DZ200" s="163"/>
      <c r="EA200" s="163"/>
      <c r="EB200" s="163"/>
      <c r="EC200" s="163"/>
      <c r="ED200" s="163"/>
      <c r="EE200" s="163"/>
      <c r="EF200" s="163"/>
      <c r="EG200" s="163"/>
      <c r="EH200" s="163"/>
      <c r="EI200" s="163"/>
      <c r="EJ200" s="163"/>
      <c r="EK200" s="163"/>
      <c r="EL200" s="163"/>
      <c r="EM200" s="163"/>
      <c r="EN200" s="163"/>
      <c r="EO200" s="163"/>
      <c r="EP200" s="163"/>
      <c r="EQ200" s="163"/>
      <c r="ER200" s="163"/>
      <c r="ES200" s="163"/>
      <c r="ET200" s="163"/>
      <c r="EU200" s="163"/>
      <c r="EV200" s="163"/>
      <c r="EW200" s="163"/>
      <c r="EX200" s="163"/>
      <c r="EY200" s="163"/>
      <c r="EZ200" s="163"/>
      <c r="FA200" s="163"/>
      <c r="FB200" s="163"/>
      <c r="FC200" s="163"/>
      <c r="FD200" s="163"/>
      <c r="FE200" s="163"/>
      <c r="FF200" s="163"/>
      <c r="FG200" s="163"/>
      <c r="FH200" s="163"/>
      <c r="FI200" s="163"/>
      <c r="FJ200" s="163"/>
      <c r="FK200" s="163"/>
      <c r="FL200" s="163"/>
      <c r="FM200" s="163"/>
      <c r="FN200" s="163"/>
      <c r="FO200" s="163"/>
      <c r="FP200" s="163"/>
      <c r="FQ200" s="163"/>
      <c r="FR200" s="163"/>
      <c r="FS200" s="163"/>
      <c r="FT200" s="163"/>
      <c r="FU200" s="163"/>
      <c r="FV200" s="163"/>
      <c r="FW200" s="163"/>
      <c r="FX200" s="163"/>
      <c r="FY200" s="163"/>
      <c r="FZ200" s="163"/>
      <c r="GA200" s="163"/>
      <c r="GB200" s="163"/>
      <c r="GC200" s="163"/>
      <c r="GD200" s="163"/>
      <c r="GE200" s="163"/>
      <c r="GF200" s="163"/>
      <c r="GG200" s="163"/>
      <c r="GH200" s="163"/>
      <c r="GI200" s="163"/>
      <c r="GJ200" s="163"/>
      <c r="GK200" s="163"/>
      <c r="GL200" s="163"/>
      <c r="GM200" s="163"/>
      <c r="GN200" s="163"/>
      <c r="GO200" s="163"/>
      <c r="GP200" s="163"/>
      <c r="GQ200" s="163"/>
      <c r="GR200" s="163"/>
      <c r="GS200" s="163"/>
      <c r="GT200" s="163"/>
      <c r="GU200" s="163"/>
      <c r="GV200" s="163"/>
      <c r="GW200" s="163"/>
      <c r="GX200" s="163"/>
      <c r="GY200" s="163"/>
      <c r="GZ200" s="163"/>
      <c r="HA200" s="163"/>
      <c r="HB200" s="163"/>
      <c r="HC200" s="163"/>
      <c r="HD200" s="163"/>
      <c r="HE200" s="163"/>
      <c r="HF200" s="163"/>
      <c r="HG200" s="163"/>
      <c r="HH200" s="163"/>
      <c r="HI200" s="163"/>
      <c r="HJ200" s="163"/>
      <c r="HK200" s="163"/>
      <c r="HL200" s="163"/>
      <c r="HM200" s="163"/>
      <c r="HN200" s="163"/>
      <c r="HO200" s="163"/>
      <c r="HP200" s="163"/>
      <c r="HQ200" s="163"/>
      <c r="HR200" s="163"/>
      <c r="HS200" s="163"/>
      <c r="HT200" s="163"/>
      <c r="HU200" s="163"/>
      <c r="HV200" s="163"/>
      <c r="HW200" s="163"/>
      <c r="HX200" s="163"/>
      <c r="HY200" s="163"/>
      <c r="HZ200" s="163"/>
      <c r="IA200" s="163"/>
      <c r="IB200" s="163"/>
      <c r="IC200" s="163"/>
      <c r="ID200" s="163"/>
      <c r="IE200" s="163"/>
      <c r="IF200" s="163"/>
      <c r="IG200" s="163"/>
      <c r="IH200" s="163"/>
      <c r="II200" s="163"/>
      <c r="IJ200" s="163"/>
      <c r="IK200" s="163"/>
      <c r="IL200" s="163"/>
      <c r="IM200" s="163"/>
      <c r="IN200" s="163"/>
      <c r="IO200" s="163"/>
      <c r="IP200" s="163"/>
      <c r="IQ200" s="163"/>
      <c r="IR200" s="163"/>
      <c r="IS200" s="163"/>
      <c r="IT200" s="163"/>
      <c r="IU200" s="163"/>
      <c r="IV200" s="163"/>
    </row>
    <row r="201" spans="1:256" ht="25.5" x14ac:dyDescent="0.2">
      <c r="A201" s="177" t="s">
        <v>513</v>
      </c>
      <c r="B201" s="169" t="s">
        <v>407</v>
      </c>
      <c r="C201" s="169" t="s">
        <v>462</v>
      </c>
      <c r="D201" s="169" t="s">
        <v>539</v>
      </c>
      <c r="E201" s="169"/>
      <c r="F201" s="162">
        <f>SUM(F202)</f>
        <v>350</v>
      </c>
      <c r="G201" s="162" t="e">
        <f>SUM(G202+#REF!)</f>
        <v>#REF!</v>
      </c>
    </row>
    <row r="202" spans="1:256" ht="25.5" x14ac:dyDescent="0.2">
      <c r="A202" s="156" t="s">
        <v>396</v>
      </c>
      <c r="B202" s="174" t="s">
        <v>407</v>
      </c>
      <c r="C202" s="174" t="s">
        <v>462</v>
      </c>
      <c r="D202" s="174" t="s">
        <v>539</v>
      </c>
      <c r="E202" s="174" t="s">
        <v>389</v>
      </c>
      <c r="F202" s="158">
        <v>350</v>
      </c>
      <c r="G202" s="158">
        <v>25.5</v>
      </c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  <c r="X202" s="159"/>
      <c r="Y202" s="159"/>
      <c r="Z202" s="159"/>
      <c r="AA202" s="159"/>
      <c r="AB202" s="159"/>
      <c r="AC202" s="159"/>
      <c r="AD202" s="159"/>
      <c r="AE202" s="159"/>
      <c r="AF202" s="159"/>
      <c r="AG202" s="159"/>
      <c r="AH202" s="159"/>
      <c r="AI202" s="159"/>
      <c r="AJ202" s="159"/>
      <c r="AK202" s="159"/>
      <c r="AL202" s="159"/>
      <c r="AM202" s="159"/>
      <c r="AN202" s="159"/>
      <c r="AO202" s="159"/>
      <c r="AP202" s="159"/>
      <c r="AQ202" s="159"/>
      <c r="AR202" s="159"/>
      <c r="AS202" s="159"/>
      <c r="AT202" s="159"/>
      <c r="AU202" s="159"/>
      <c r="AV202" s="159"/>
      <c r="AW202" s="159"/>
      <c r="AX202" s="159"/>
      <c r="AY202" s="159"/>
      <c r="AZ202" s="159"/>
      <c r="BA202" s="159"/>
      <c r="BB202" s="159"/>
      <c r="BC202" s="159"/>
      <c r="BD202" s="159"/>
      <c r="BE202" s="159"/>
      <c r="BF202" s="159"/>
      <c r="BG202" s="159"/>
      <c r="BH202" s="159"/>
      <c r="BI202" s="159"/>
      <c r="BJ202" s="159"/>
      <c r="BK202" s="159"/>
      <c r="BL202" s="159"/>
      <c r="BM202" s="159"/>
      <c r="BN202" s="159"/>
      <c r="BO202" s="159"/>
      <c r="BP202" s="159"/>
      <c r="BQ202" s="159"/>
      <c r="BR202" s="159"/>
      <c r="BS202" s="159"/>
      <c r="BT202" s="159"/>
      <c r="BU202" s="159"/>
      <c r="BV202" s="159"/>
      <c r="BW202" s="159"/>
      <c r="BX202" s="159"/>
      <c r="BY202" s="159"/>
      <c r="BZ202" s="159"/>
      <c r="CA202" s="159"/>
      <c r="CB202" s="159"/>
      <c r="CC202" s="159"/>
      <c r="CD202" s="159"/>
      <c r="CE202" s="159"/>
      <c r="CF202" s="159"/>
      <c r="CG202" s="159"/>
      <c r="CH202" s="159"/>
      <c r="CI202" s="159"/>
      <c r="CJ202" s="159"/>
      <c r="CK202" s="159"/>
      <c r="CL202" s="159"/>
      <c r="CM202" s="159"/>
      <c r="CN202" s="159"/>
      <c r="CO202" s="159"/>
      <c r="CP202" s="159"/>
      <c r="CQ202" s="159"/>
      <c r="CR202" s="159"/>
      <c r="CS202" s="159"/>
      <c r="CT202" s="159"/>
      <c r="CU202" s="159"/>
      <c r="CV202" s="159"/>
      <c r="CW202" s="159"/>
      <c r="CX202" s="159"/>
      <c r="CY202" s="159"/>
      <c r="CZ202" s="159"/>
      <c r="DA202" s="159"/>
      <c r="DB202" s="159"/>
      <c r="DC202" s="159"/>
      <c r="DD202" s="159"/>
      <c r="DE202" s="159"/>
      <c r="DF202" s="159"/>
      <c r="DG202" s="159"/>
      <c r="DH202" s="159"/>
      <c r="DI202" s="159"/>
      <c r="DJ202" s="159"/>
      <c r="DK202" s="159"/>
      <c r="DL202" s="159"/>
      <c r="DM202" s="159"/>
      <c r="DN202" s="159"/>
      <c r="DO202" s="159"/>
      <c r="DP202" s="159"/>
      <c r="DQ202" s="159"/>
      <c r="DR202" s="159"/>
      <c r="DS202" s="159"/>
      <c r="DT202" s="159"/>
      <c r="DU202" s="159"/>
      <c r="DV202" s="159"/>
      <c r="DW202" s="159"/>
      <c r="DX202" s="159"/>
      <c r="DY202" s="159"/>
      <c r="DZ202" s="159"/>
      <c r="EA202" s="159"/>
      <c r="EB202" s="159"/>
      <c r="EC202" s="159"/>
      <c r="ED202" s="159"/>
      <c r="EE202" s="159"/>
      <c r="EF202" s="159"/>
      <c r="EG202" s="159"/>
      <c r="EH202" s="159"/>
      <c r="EI202" s="159"/>
      <c r="EJ202" s="159"/>
      <c r="EK202" s="159"/>
      <c r="EL202" s="159"/>
      <c r="EM202" s="159"/>
      <c r="EN202" s="159"/>
      <c r="EO202" s="159"/>
      <c r="EP202" s="159"/>
      <c r="EQ202" s="159"/>
      <c r="ER202" s="159"/>
      <c r="ES202" s="159"/>
      <c r="ET202" s="159"/>
      <c r="EU202" s="159"/>
      <c r="EV202" s="159"/>
      <c r="EW202" s="159"/>
      <c r="EX202" s="159"/>
      <c r="EY202" s="159"/>
      <c r="EZ202" s="159"/>
      <c r="FA202" s="159"/>
      <c r="FB202" s="159"/>
      <c r="FC202" s="159"/>
      <c r="FD202" s="159"/>
      <c r="FE202" s="159"/>
      <c r="FF202" s="159"/>
      <c r="FG202" s="159"/>
      <c r="FH202" s="159"/>
      <c r="FI202" s="159"/>
      <c r="FJ202" s="159"/>
      <c r="FK202" s="159"/>
      <c r="FL202" s="159"/>
      <c r="FM202" s="159"/>
      <c r="FN202" s="159"/>
      <c r="FO202" s="159"/>
      <c r="FP202" s="159"/>
      <c r="FQ202" s="159"/>
      <c r="FR202" s="159"/>
      <c r="FS202" s="159"/>
      <c r="FT202" s="159"/>
      <c r="FU202" s="159"/>
      <c r="FV202" s="159"/>
      <c r="FW202" s="159"/>
      <c r="FX202" s="159"/>
      <c r="FY202" s="159"/>
      <c r="FZ202" s="159"/>
      <c r="GA202" s="159"/>
      <c r="GB202" s="159"/>
      <c r="GC202" s="159"/>
      <c r="GD202" s="159"/>
      <c r="GE202" s="159"/>
      <c r="GF202" s="159"/>
      <c r="GG202" s="159"/>
      <c r="GH202" s="159"/>
      <c r="GI202" s="159"/>
      <c r="GJ202" s="159"/>
      <c r="GK202" s="159"/>
      <c r="GL202" s="159"/>
      <c r="GM202" s="159"/>
      <c r="GN202" s="159"/>
      <c r="GO202" s="159"/>
      <c r="GP202" s="159"/>
      <c r="GQ202" s="159"/>
      <c r="GR202" s="159"/>
      <c r="GS202" s="159"/>
      <c r="GT202" s="159"/>
      <c r="GU202" s="159"/>
      <c r="GV202" s="159"/>
      <c r="GW202" s="159"/>
      <c r="GX202" s="159"/>
      <c r="GY202" s="159"/>
      <c r="GZ202" s="159"/>
      <c r="HA202" s="159"/>
      <c r="HB202" s="159"/>
      <c r="HC202" s="159"/>
      <c r="HD202" s="159"/>
      <c r="HE202" s="159"/>
      <c r="HF202" s="159"/>
      <c r="HG202" s="159"/>
      <c r="HH202" s="159"/>
      <c r="HI202" s="159"/>
      <c r="HJ202" s="159"/>
      <c r="HK202" s="159"/>
      <c r="HL202" s="159"/>
      <c r="HM202" s="159"/>
      <c r="HN202" s="159"/>
      <c r="HO202" s="159"/>
      <c r="HP202" s="159"/>
      <c r="HQ202" s="159"/>
      <c r="HR202" s="159"/>
      <c r="HS202" s="159"/>
      <c r="HT202" s="159"/>
      <c r="HU202" s="159"/>
      <c r="HV202" s="159"/>
      <c r="HW202" s="159"/>
      <c r="HX202" s="159"/>
      <c r="HY202" s="159"/>
      <c r="HZ202" s="159"/>
      <c r="IA202" s="159"/>
      <c r="IB202" s="159"/>
      <c r="IC202" s="159"/>
      <c r="ID202" s="159"/>
      <c r="IE202" s="159"/>
      <c r="IF202" s="159"/>
      <c r="IG202" s="159"/>
      <c r="IH202" s="159"/>
      <c r="II202" s="159"/>
      <c r="IJ202" s="159"/>
      <c r="IK202" s="159"/>
      <c r="IL202" s="159"/>
      <c r="IM202" s="159"/>
      <c r="IN202" s="159"/>
      <c r="IO202" s="159"/>
      <c r="IP202" s="159"/>
      <c r="IQ202" s="159"/>
      <c r="IR202" s="159"/>
      <c r="IS202" s="159"/>
      <c r="IT202" s="159"/>
      <c r="IU202" s="159"/>
      <c r="IV202" s="159"/>
    </row>
    <row r="203" spans="1:256" ht="15.75" x14ac:dyDescent="0.25">
      <c r="A203" s="147" t="s">
        <v>543</v>
      </c>
      <c r="B203" s="178" t="s">
        <v>457</v>
      </c>
      <c r="C203" s="178"/>
      <c r="D203" s="178"/>
      <c r="E203" s="178"/>
      <c r="F203" s="179">
        <f>SUM(F204+F216)</f>
        <v>47374.19</v>
      </c>
      <c r="G203" s="179" t="e">
        <f>SUM(G204+G216)</f>
        <v>#REF!</v>
      </c>
    </row>
    <row r="204" spans="1:256" ht="14.25" x14ac:dyDescent="0.2">
      <c r="A204" s="150" t="s">
        <v>544</v>
      </c>
      <c r="B204" s="148" t="s">
        <v>457</v>
      </c>
      <c r="C204" s="148" t="s">
        <v>376</v>
      </c>
      <c r="D204" s="148"/>
      <c r="E204" s="148"/>
      <c r="F204" s="149">
        <f>SUM(F209+F205+F207)</f>
        <v>37923.19</v>
      </c>
      <c r="G204" s="149" t="e">
        <f>SUM(G209+G205+G207)</f>
        <v>#REF!</v>
      </c>
    </row>
    <row r="205" spans="1:256" ht="13.5" x14ac:dyDescent="0.25">
      <c r="A205" s="153" t="s">
        <v>545</v>
      </c>
      <c r="B205" s="166" t="s">
        <v>457</v>
      </c>
      <c r="C205" s="166" t="s">
        <v>376</v>
      </c>
      <c r="D205" s="174" t="s">
        <v>546</v>
      </c>
      <c r="E205" s="166"/>
      <c r="F205" s="155">
        <f>SUM(F206)</f>
        <v>117.19</v>
      </c>
      <c r="G205" s="155" t="e">
        <f>SUM(#REF!+G206)</f>
        <v>#REF!</v>
      </c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  <c r="X205" s="159"/>
      <c r="Y205" s="159"/>
      <c r="Z205" s="159"/>
      <c r="AA205" s="159"/>
      <c r="AB205" s="159"/>
      <c r="AC205" s="159"/>
      <c r="AD205" s="159"/>
      <c r="AE205" s="159"/>
      <c r="AF205" s="159"/>
      <c r="AG205" s="159"/>
      <c r="AH205" s="159"/>
      <c r="AI205" s="159"/>
      <c r="AJ205" s="159"/>
      <c r="AK205" s="159"/>
      <c r="AL205" s="159"/>
      <c r="AM205" s="159"/>
      <c r="AN205" s="159"/>
      <c r="AO205" s="159"/>
      <c r="AP205" s="159"/>
      <c r="AQ205" s="159"/>
      <c r="AR205" s="159"/>
      <c r="AS205" s="159"/>
      <c r="AT205" s="159"/>
      <c r="AU205" s="159"/>
      <c r="AV205" s="159"/>
      <c r="AW205" s="159"/>
      <c r="AX205" s="159"/>
      <c r="AY205" s="159"/>
      <c r="AZ205" s="159"/>
      <c r="BA205" s="159"/>
      <c r="BB205" s="159"/>
      <c r="BC205" s="159"/>
      <c r="BD205" s="159"/>
      <c r="BE205" s="159"/>
      <c r="BF205" s="159"/>
      <c r="BG205" s="159"/>
      <c r="BH205" s="159"/>
      <c r="BI205" s="159"/>
      <c r="BJ205" s="159"/>
      <c r="BK205" s="159"/>
      <c r="BL205" s="159"/>
      <c r="BM205" s="159"/>
      <c r="BN205" s="159"/>
      <c r="BO205" s="159"/>
      <c r="BP205" s="159"/>
      <c r="BQ205" s="159"/>
      <c r="BR205" s="159"/>
      <c r="BS205" s="159"/>
      <c r="BT205" s="159"/>
      <c r="BU205" s="159"/>
      <c r="BV205" s="159"/>
      <c r="BW205" s="159"/>
      <c r="BX205" s="159"/>
      <c r="BY205" s="159"/>
      <c r="BZ205" s="159"/>
      <c r="CA205" s="159"/>
      <c r="CB205" s="159"/>
      <c r="CC205" s="159"/>
      <c r="CD205" s="159"/>
      <c r="CE205" s="159"/>
      <c r="CF205" s="159"/>
      <c r="CG205" s="159"/>
      <c r="CH205" s="159"/>
      <c r="CI205" s="159"/>
      <c r="CJ205" s="159"/>
      <c r="CK205" s="159"/>
      <c r="CL205" s="159"/>
      <c r="CM205" s="159"/>
      <c r="CN205" s="159"/>
      <c r="CO205" s="159"/>
      <c r="CP205" s="159"/>
      <c r="CQ205" s="159"/>
      <c r="CR205" s="159"/>
      <c r="CS205" s="159"/>
      <c r="CT205" s="159"/>
      <c r="CU205" s="159"/>
      <c r="CV205" s="159"/>
      <c r="CW205" s="159"/>
      <c r="CX205" s="159"/>
      <c r="CY205" s="159"/>
      <c r="CZ205" s="159"/>
      <c r="DA205" s="159"/>
      <c r="DB205" s="159"/>
      <c r="DC205" s="159"/>
      <c r="DD205" s="159"/>
      <c r="DE205" s="159"/>
      <c r="DF205" s="159"/>
      <c r="DG205" s="159"/>
      <c r="DH205" s="159"/>
      <c r="DI205" s="159"/>
      <c r="DJ205" s="159"/>
      <c r="DK205" s="159"/>
      <c r="DL205" s="159"/>
      <c r="DM205" s="159"/>
      <c r="DN205" s="159"/>
      <c r="DO205" s="159"/>
      <c r="DP205" s="159"/>
      <c r="DQ205" s="159"/>
      <c r="DR205" s="159"/>
      <c r="DS205" s="159"/>
      <c r="DT205" s="159"/>
      <c r="DU205" s="159"/>
      <c r="DV205" s="159"/>
      <c r="DW205" s="159"/>
      <c r="DX205" s="159"/>
      <c r="DY205" s="159"/>
      <c r="DZ205" s="159"/>
      <c r="EA205" s="159"/>
      <c r="EB205" s="159"/>
      <c r="EC205" s="159"/>
      <c r="ED205" s="159"/>
      <c r="EE205" s="159"/>
      <c r="EF205" s="159"/>
      <c r="EG205" s="159"/>
      <c r="EH205" s="159"/>
      <c r="EI205" s="159"/>
      <c r="EJ205" s="159"/>
      <c r="EK205" s="159"/>
      <c r="EL205" s="159"/>
      <c r="EM205" s="159"/>
      <c r="EN205" s="159"/>
      <c r="EO205" s="159"/>
      <c r="EP205" s="159"/>
      <c r="EQ205" s="159"/>
      <c r="ER205" s="159"/>
      <c r="ES205" s="159"/>
      <c r="ET205" s="159"/>
      <c r="EU205" s="159"/>
      <c r="EV205" s="159"/>
      <c r="EW205" s="159"/>
      <c r="EX205" s="159"/>
      <c r="EY205" s="159"/>
      <c r="EZ205" s="159"/>
      <c r="FA205" s="159"/>
      <c r="FB205" s="159"/>
      <c r="FC205" s="159"/>
      <c r="FD205" s="159"/>
      <c r="FE205" s="159"/>
      <c r="FF205" s="159"/>
      <c r="FG205" s="159"/>
      <c r="FH205" s="159"/>
      <c r="FI205" s="159"/>
      <c r="FJ205" s="159"/>
      <c r="FK205" s="159"/>
      <c r="FL205" s="159"/>
      <c r="FM205" s="159"/>
      <c r="FN205" s="159"/>
      <c r="FO205" s="159"/>
      <c r="FP205" s="159"/>
      <c r="FQ205" s="159"/>
      <c r="FR205" s="159"/>
      <c r="FS205" s="159"/>
      <c r="FT205" s="159"/>
      <c r="FU205" s="159"/>
      <c r="FV205" s="159"/>
      <c r="FW205" s="159"/>
      <c r="FX205" s="159"/>
      <c r="FY205" s="159"/>
      <c r="FZ205" s="159"/>
      <c r="GA205" s="159"/>
      <c r="GB205" s="159"/>
      <c r="GC205" s="159"/>
      <c r="GD205" s="159"/>
      <c r="GE205" s="159"/>
      <c r="GF205" s="159"/>
      <c r="GG205" s="159"/>
      <c r="GH205" s="159"/>
      <c r="GI205" s="159"/>
      <c r="GJ205" s="159"/>
      <c r="GK205" s="159"/>
      <c r="GL205" s="159"/>
      <c r="GM205" s="159"/>
      <c r="GN205" s="159"/>
      <c r="GO205" s="159"/>
      <c r="GP205" s="159"/>
      <c r="GQ205" s="159"/>
      <c r="GR205" s="159"/>
      <c r="GS205" s="159"/>
      <c r="GT205" s="159"/>
      <c r="GU205" s="159"/>
      <c r="GV205" s="159"/>
      <c r="GW205" s="159"/>
      <c r="GX205" s="159"/>
      <c r="GY205" s="159"/>
      <c r="GZ205" s="159"/>
      <c r="HA205" s="159"/>
      <c r="HB205" s="159"/>
      <c r="HC205" s="159"/>
      <c r="HD205" s="159"/>
      <c r="HE205" s="159"/>
      <c r="HF205" s="159"/>
      <c r="HG205" s="159"/>
      <c r="HH205" s="159"/>
      <c r="HI205" s="159"/>
      <c r="HJ205" s="159"/>
      <c r="HK205" s="159"/>
      <c r="HL205" s="159"/>
      <c r="HM205" s="159"/>
      <c r="HN205" s="159"/>
      <c r="HO205" s="159"/>
      <c r="HP205" s="159"/>
      <c r="HQ205" s="159"/>
      <c r="HR205" s="159"/>
      <c r="HS205" s="159"/>
      <c r="HT205" s="159"/>
      <c r="HU205" s="159"/>
      <c r="HV205" s="159"/>
      <c r="HW205" s="159"/>
      <c r="HX205" s="159"/>
      <c r="HY205" s="159"/>
      <c r="HZ205" s="159"/>
      <c r="IA205" s="159"/>
      <c r="IB205" s="159"/>
      <c r="IC205" s="159"/>
      <c r="ID205" s="159"/>
      <c r="IE205" s="159"/>
      <c r="IF205" s="159"/>
      <c r="IG205" s="159"/>
      <c r="IH205" s="159"/>
      <c r="II205" s="159"/>
      <c r="IJ205" s="159"/>
      <c r="IK205" s="159"/>
      <c r="IL205" s="159"/>
      <c r="IM205" s="159"/>
      <c r="IN205" s="159"/>
      <c r="IO205" s="159"/>
      <c r="IP205" s="159"/>
      <c r="IQ205" s="159"/>
      <c r="IR205" s="159"/>
      <c r="IS205" s="159"/>
      <c r="IT205" s="159"/>
      <c r="IU205" s="159"/>
      <c r="IV205" s="159"/>
    </row>
    <row r="206" spans="1:256" ht="25.5" x14ac:dyDescent="0.2">
      <c r="A206" s="156" t="s">
        <v>445</v>
      </c>
      <c r="B206" s="174" t="s">
        <v>457</v>
      </c>
      <c r="C206" s="174" t="s">
        <v>376</v>
      </c>
      <c r="D206" s="174" t="s">
        <v>546</v>
      </c>
      <c r="E206" s="174" t="s">
        <v>446</v>
      </c>
      <c r="F206" s="158">
        <v>117.19</v>
      </c>
      <c r="G206" s="158">
        <v>119.9</v>
      </c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  <c r="X206" s="159"/>
      <c r="Y206" s="159"/>
      <c r="Z206" s="159"/>
      <c r="AA206" s="159"/>
      <c r="AB206" s="159"/>
      <c r="AC206" s="159"/>
      <c r="AD206" s="159"/>
      <c r="AE206" s="159"/>
      <c r="AF206" s="159"/>
      <c r="AG206" s="159"/>
      <c r="AH206" s="159"/>
      <c r="AI206" s="159"/>
      <c r="AJ206" s="159"/>
      <c r="AK206" s="159"/>
      <c r="AL206" s="159"/>
      <c r="AM206" s="159"/>
      <c r="AN206" s="159"/>
      <c r="AO206" s="159"/>
      <c r="AP206" s="159"/>
      <c r="AQ206" s="159"/>
      <c r="AR206" s="159"/>
      <c r="AS206" s="159"/>
      <c r="AT206" s="159"/>
      <c r="AU206" s="159"/>
      <c r="AV206" s="159"/>
      <c r="AW206" s="159"/>
      <c r="AX206" s="159"/>
      <c r="AY206" s="159"/>
      <c r="AZ206" s="159"/>
      <c r="BA206" s="159"/>
      <c r="BB206" s="159"/>
      <c r="BC206" s="159"/>
      <c r="BD206" s="159"/>
      <c r="BE206" s="159"/>
      <c r="BF206" s="159"/>
      <c r="BG206" s="159"/>
      <c r="BH206" s="159"/>
      <c r="BI206" s="159"/>
      <c r="BJ206" s="159"/>
      <c r="BK206" s="159"/>
      <c r="BL206" s="159"/>
      <c r="BM206" s="159"/>
      <c r="BN206" s="159"/>
      <c r="BO206" s="159"/>
      <c r="BP206" s="159"/>
      <c r="BQ206" s="159"/>
      <c r="BR206" s="159"/>
      <c r="BS206" s="159"/>
      <c r="BT206" s="159"/>
      <c r="BU206" s="159"/>
      <c r="BV206" s="159"/>
      <c r="BW206" s="159"/>
      <c r="BX206" s="159"/>
      <c r="BY206" s="159"/>
      <c r="BZ206" s="159"/>
      <c r="CA206" s="159"/>
      <c r="CB206" s="159"/>
      <c r="CC206" s="159"/>
      <c r="CD206" s="159"/>
      <c r="CE206" s="159"/>
      <c r="CF206" s="159"/>
      <c r="CG206" s="159"/>
      <c r="CH206" s="159"/>
      <c r="CI206" s="159"/>
      <c r="CJ206" s="159"/>
      <c r="CK206" s="159"/>
      <c r="CL206" s="159"/>
      <c r="CM206" s="159"/>
      <c r="CN206" s="159"/>
      <c r="CO206" s="159"/>
      <c r="CP206" s="159"/>
      <c r="CQ206" s="159"/>
      <c r="CR206" s="159"/>
      <c r="CS206" s="159"/>
      <c r="CT206" s="159"/>
      <c r="CU206" s="159"/>
      <c r="CV206" s="159"/>
      <c r="CW206" s="159"/>
      <c r="CX206" s="159"/>
      <c r="CY206" s="159"/>
      <c r="CZ206" s="159"/>
      <c r="DA206" s="159"/>
      <c r="DB206" s="159"/>
      <c r="DC206" s="159"/>
      <c r="DD206" s="159"/>
      <c r="DE206" s="159"/>
      <c r="DF206" s="159"/>
      <c r="DG206" s="159"/>
      <c r="DH206" s="159"/>
      <c r="DI206" s="159"/>
      <c r="DJ206" s="159"/>
      <c r="DK206" s="159"/>
      <c r="DL206" s="159"/>
      <c r="DM206" s="159"/>
      <c r="DN206" s="159"/>
      <c r="DO206" s="159"/>
      <c r="DP206" s="159"/>
      <c r="DQ206" s="159"/>
      <c r="DR206" s="159"/>
      <c r="DS206" s="159"/>
      <c r="DT206" s="159"/>
      <c r="DU206" s="159"/>
      <c r="DV206" s="159"/>
      <c r="DW206" s="159"/>
      <c r="DX206" s="159"/>
      <c r="DY206" s="159"/>
      <c r="DZ206" s="159"/>
      <c r="EA206" s="159"/>
      <c r="EB206" s="159"/>
      <c r="EC206" s="159"/>
      <c r="ED206" s="159"/>
      <c r="EE206" s="159"/>
      <c r="EF206" s="159"/>
      <c r="EG206" s="159"/>
      <c r="EH206" s="159"/>
      <c r="EI206" s="159"/>
      <c r="EJ206" s="159"/>
      <c r="EK206" s="159"/>
      <c r="EL206" s="159"/>
      <c r="EM206" s="159"/>
      <c r="EN206" s="159"/>
      <c r="EO206" s="159"/>
      <c r="EP206" s="159"/>
      <c r="EQ206" s="159"/>
      <c r="ER206" s="159"/>
      <c r="ES206" s="159"/>
      <c r="ET206" s="159"/>
      <c r="EU206" s="159"/>
      <c r="EV206" s="159"/>
      <c r="EW206" s="159"/>
      <c r="EX206" s="159"/>
      <c r="EY206" s="159"/>
      <c r="EZ206" s="159"/>
      <c r="FA206" s="159"/>
      <c r="FB206" s="159"/>
      <c r="FC206" s="159"/>
      <c r="FD206" s="159"/>
      <c r="FE206" s="159"/>
      <c r="FF206" s="159"/>
      <c r="FG206" s="159"/>
      <c r="FH206" s="159"/>
      <c r="FI206" s="159"/>
      <c r="FJ206" s="159"/>
      <c r="FK206" s="159"/>
      <c r="FL206" s="159"/>
      <c r="FM206" s="159"/>
      <c r="FN206" s="159"/>
      <c r="FO206" s="159"/>
      <c r="FP206" s="159"/>
      <c r="FQ206" s="159"/>
      <c r="FR206" s="159"/>
      <c r="FS206" s="159"/>
      <c r="FT206" s="159"/>
      <c r="FU206" s="159"/>
      <c r="FV206" s="159"/>
      <c r="FW206" s="159"/>
      <c r="FX206" s="159"/>
      <c r="FY206" s="159"/>
      <c r="FZ206" s="159"/>
      <c r="GA206" s="159"/>
      <c r="GB206" s="159"/>
      <c r="GC206" s="159"/>
      <c r="GD206" s="159"/>
      <c r="GE206" s="159"/>
      <c r="GF206" s="159"/>
      <c r="GG206" s="159"/>
      <c r="GH206" s="159"/>
      <c r="GI206" s="159"/>
      <c r="GJ206" s="159"/>
      <c r="GK206" s="159"/>
      <c r="GL206" s="159"/>
      <c r="GM206" s="159"/>
      <c r="GN206" s="159"/>
      <c r="GO206" s="159"/>
      <c r="GP206" s="159"/>
      <c r="GQ206" s="159"/>
      <c r="GR206" s="159"/>
      <c r="GS206" s="159"/>
      <c r="GT206" s="159"/>
      <c r="GU206" s="159"/>
      <c r="GV206" s="159"/>
      <c r="GW206" s="159"/>
      <c r="GX206" s="159"/>
      <c r="GY206" s="159"/>
      <c r="GZ206" s="159"/>
      <c r="HA206" s="159"/>
      <c r="HB206" s="159"/>
      <c r="HC206" s="159"/>
      <c r="HD206" s="159"/>
      <c r="HE206" s="159"/>
      <c r="HF206" s="159"/>
      <c r="HG206" s="159"/>
      <c r="HH206" s="159"/>
      <c r="HI206" s="159"/>
      <c r="HJ206" s="159"/>
      <c r="HK206" s="159"/>
      <c r="HL206" s="159"/>
      <c r="HM206" s="159"/>
      <c r="HN206" s="159"/>
      <c r="HO206" s="159"/>
      <c r="HP206" s="159"/>
      <c r="HQ206" s="159"/>
      <c r="HR206" s="159"/>
      <c r="HS206" s="159"/>
      <c r="HT206" s="159"/>
      <c r="HU206" s="159"/>
      <c r="HV206" s="159"/>
      <c r="HW206" s="159"/>
      <c r="HX206" s="159"/>
      <c r="HY206" s="159"/>
      <c r="HZ206" s="159"/>
      <c r="IA206" s="159"/>
      <c r="IB206" s="159"/>
      <c r="IC206" s="159"/>
      <c r="ID206" s="159"/>
      <c r="IE206" s="159"/>
      <c r="IF206" s="159"/>
      <c r="IG206" s="159"/>
      <c r="IH206" s="159"/>
      <c r="II206" s="159"/>
      <c r="IJ206" s="159"/>
      <c r="IK206" s="159"/>
      <c r="IL206" s="159"/>
      <c r="IM206" s="159"/>
      <c r="IN206" s="159"/>
      <c r="IO206" s="159"/>
      <c r="IP206" s="159"/>
      <c r="IQ206" s="159"/>
      <c r="IR206" s="159"/>
      <c r="IS206" s="159"/>
      <c r="IT206" s="159"/>
      <c r="IU206" s="159"/>
      <c r="IV206" s="159"/>
    </row>
    <row r="207" spans="1:256" ht="25.5" x14ac:dyDescent="0.2">
      <c r="A207" s="156" t="s">
        <v>438</v>
      </c>
      <c r="B207" s="174" t="s">
        <v>457</v>
      </c>
      <c r="C207" s="174" t="s">
        <v>376</v>
      </c>
      <c r="D207" s="174" t="s">
        <v>439</v>
      </c>
      <c r="E207" s="174"/>
      <c r="F207" s="158">
        <f>SUM(F208)</f>
        <v>90</v>
      </c>
      <c r="G207" s="158">
        <f>SUM(G208)</f>
        <v>90</v>
      </c>
    </row>
    <row r="208" spans="1:256" ht="25.5" x14ac:dyDescent="0.2">
      <c r="A208" s="160" t="s">
        <v>445</v>
      </c>
      <c r="B208" s="174" t="s">
        <v>457</v>
      </c>
      <c r="C208" s="174" t="s">
        <v>376</v>
      </c>
      <c r="D208" s="174" t="s">
        <v>439</v>
      </c>
      <c r="E208" s="174" t="s">
        <v>446</v>
      </c>
      <c r="F208" s="158">
        <v>90</v>
      </c>
      <c r="G208" s="158">
        <v>90</v>
      </c>
    </row>
    <row r="209" spans="1:256" ht="40.5" x14ac:dyDescent="0.25">
      <c r="A209" s="153" t="s">
        <v>548</v>
      </c>
      <c r="B209" s="166" t="s">
        <v>549</v>
      </c>
      <c r="C209" s="166" t="s">
        <v>376</v>
      </c>
      <c r="D209" s="166" t="s">
        <v>550</v>
      </c>
      <c r="E209" s="166"/>
      <c r="F209" s="155">
        <f>SUM(F210+F212+F214)</f>
        <v>37716</v>
      </c>
      <c r="G209" s="155">
        <f>SUM(G210+G212+G214)</f>
        <v>37716</v>
      </c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  <c r="X209" s="159"/>
      <c r="Y209" s="159"/>
      <c r="Z209" s="159"/>
      <c r="AA209" s="159"/>
      <c r="AB209" s="159"/>
      <c r="AC209" s="159"/>
      <c r="AD209" s="159"/>
      <c r="AE209" s="159"/>
      <c r="AF209" s="159"/>
      <c r="AG209" s="159"/>
      <c r="AH209" s="159"/>
      <c r="AI209" s="159"/>
      <c r="AJ209" s="159"/>
      <c r="AK209" s="159"/>
      <c r="AL209" s="159"/>
      <c r="AM209" s="159"/>
      <c r="AN209" s="159"/>
      <c r="AO209" s="159"/>
      <c r="AP209" s="159"/>
      <c r="AQ209" s="159"/>
      <c r="AR209" s="159"/>
      <c r="AS209" s="159"/>
      <c r="AT209" s="159"/>
      <c r="AU209" s="159"/>
      <c r="AV209" s="159"/>
      <c r="AW209" s="159"/>
      <c r="AX209" s="159"/>
      <c r="AY209" s="159"/>
      <c r="AZ209" s="159"/>
      <c r="BA209" s="159"/>
      <c r="BB209" s="159"/>
      <c r="BC209" s="159"/>
      <c r="BD209" s="159"/>
      <c r="BE209" s="159"/>
      <c r="BF209" s="159"/>
      <c r="BG209" s="159"/>
      <c r="BH209" s="159"/>
      <c r="BI209" s="159"/>
      <c r="BJ209" s="159"/>
      <c r="BK209" s="159"/>
      <c r="BL209" s="159"/>
      <c r="BM209" s="159"/>
      <c r="BN209" s="159"/>
      <c r="BO209" s="159"/>
      <c r="BP209" s="159"/>
      <c r="BQ209" s="159"/>
      <c r="BR209" s="159"/>
      <c r="BS209" s="159"/>
      <c r="BT209" s="159"/>
      <c r="BU209" s="159"/>
      <c r="BV209" s="159"/>
      <c r="BW209" s="159"/>
      <c r="BX209" s="159"/>
      <c r="BY209" s="159"/>
      <c r="BZ209" s="159"/>
      <c r="CA209" s="159"/>
      <c r="CB209" s="159"/>
      <c r="CC209" s="159"/>
      <c r="CD209" s="159"/>
      <c r="CE209" s="159"/>
      <c r="CF209" s="159"/>
      <c r="CG209" s="159"/>
      <c r="CH209" s="159"/>
      <c r="CI209" s="159"/>
      <c r="CJ209" s="159"/>
      <c r="CK209" s="159"/>
      <c r="CL209" s="159"/>
      <c r="CM209" s="159"/>
      <c r="CN209" s="159"/>
      <c r="CO209" s="159"/>
      <c r="CP209" s="159"/>
      <c r="CQ209" s="159"/>
      <c r="CR209" s="159"/>
      <c r="CS209" s="159"/>
      <c r="CT209" s="159"/>
      <c r="CU209" s="159"/>
      <c r="CV209" s="159"/>
      <c r="CW209" s="159"/>
      <c r="CX209" s="159"/>
      <c r="CY209" s="159"/>
      <c r="CZ209" s="159"/>
      <c r="DA209" s="159"/>
      <c r="DB209" s="159"/>
      <c r="DC209" s="159"/>
      <c r="DD209" s="159"/>
      <c r="DE209" s="159"/>
      <c r="DF209" s="159"/>
      <c r="DG209" s="159"/>
      <c r="DH209" s="159"/>
      <c r="DI209" s="159"/>
      <c r="DJ209" s="159"/>
      <c r="DK209" s="159"/>
      <c r="DL209" s="159"/>
      <c r="DM209" s="159"/>
      <c r="DN209" s="159"/>
      <c r="DO209" s="159"/>
      <c r="DP209" s="159"/>
      <c r="DQ209" s="159"/>
      <c r="DR209" s="159"/>
      <c r="DS209" s="159"/>
      <c r="DT209" s="159"/>
      <c r="DU209" s="159"/>
      <c r="DV209" s="159"/>
      <c r="DW209" s="159"/>
      <c r="DX209" s="159"/>
      <c r="DY209" s="159"/>
      <c r="DZ209" s="159"/>
      <c r="EA209" s="159"/>
      <c r="EB209" s="159"/>
      <c r="EC209" s="159"/>
      <c r="ED209" s="159"/>
      <c r="EE209" s="159"/>
      <c r="EF209" s="159"/>
      <c r="EG209" s="159"/>
      <c r="EH209" s="159"/>
      <c r="EI209" s="159"/>
      <c r="EJ209" s="159"/>
      <c r="EK209" s="159"/>
      <c r="EL209" s="159"/>
      <c r="EM209" s="159"/>
      <c r="EN209" s="159"/>
      <c r="EO209" s="159"/>
      <c r="EP209" s="159"/>
      <c r="EQ209" s="159"/>
      <c r="ER209" s="159"/>
      <c r="ES209" s="159"/>
      <c r="ET209" s="159"/>
      <c r="EU209" s="159"/>
      <c r="EV209" s="159"/>
      <c r="EW209" s="159"/>
      <c r="EX209" s="159"/>
      <c r="EY209" s="159"/>
      <c r="EZ209" s="159"/>
      <c r="FA209" s="159"/>
      <c r="FB209" s="159"/>
      <c r="FC209" s="159"/>
      <c r="FD209" s="159"/>
      <c r="FE209" s="159"/>
      <c r="FF209" s="159"/>
      <c r="FG209" s="159"/>
      <c r="FH209" s="159"/>
      <c r="FI209" s="159"/>
      <c r="FJ209" s="159"/>
      <c r="FK209" s="159"/>
      <c r="FL209" s="159"/>
      <c r="FM209" s="159"/>
      <c r="FN209" s="159"/>
      <c r="FO209" s="159"/>
      <c r="FP209" s="159"/>
      <c r="FQ209" s="159"/>
      <c r="FR209" s="159"/>
      <c r="FS209" s="159"/>
      <c r="FT209" s="159"/>
      <c r="FU209" s="159"/>
      <c r="FV209" s="159"/>
      <c r="FW209" s="159"/>
      <c r="FX209" s="159"/>
      <c r="FY209" s="159"/>
      <c r="FZ209" s="159"/>
      <c r="GA209" s="159"/>
      <c r="GB209" s="159"/>
      <c r="GC209" s="159"/>
      <c r="GD209" s="159"/>
      <c r="GE209" s="159"/>
      <c r="GF209" s="159"/>
      <c r="GG209" s="159"/>
      <c r="GH209" s="159"/>
      <c r="GI209" s="159"/>
      <c r="GJ209" s="159"/>
      <c r="GK209" s="159"/>
      <c r="GL209" s="159"/>
      <c r="GM209" s="159"/>
      <c r="GN209" s="159"/>
      <c r="GO209" s="159"/>
      <c r="GP209" s="159"/>
      <c r="GQ209" s="159"/>
      <c r="GR209" s="159"/>
      <c r="GS209" s="159"/>
      <c r="GT209" s="159"/>
      <c r="GU209" s="159"/>
      <c r="GV209" s="159"/>
      <c r="GW209" s="159"/>
      <c r="GX209" s="159"/>
      <c r="GY209" s="159"/>
      <c r="GZ209" s="159"/>
      <c r="HA209" s="159"/>
      <c r="HB209" s="159"/>
      <c r="HC209" s="159"/>
      <c r="HD209" s="159"/>
      <c r="HE209" s="159"/>
      <c r="HF209" s="159"/>
      <c r="HG209" s="159"/>
      <c r="HH209" s="159"/>
      <c r="HI209" s="159"/>
      <c r="HJ209" s="159"/>
      <c r="HK209" s="159"/>
      <c r="HL209" s="159"/>
      <c r="HM209" s="159"/>
      <c r="HN209" s="159"/>
      <c r="HO209" s="159"/>
      <c r="HP209" s="159"/>
      <c r="HQ209" s="159"/>
      <c r="HR209" s="159"/>
      <c r="HS209" s="159"/>
      <c r="HT209" s="159"/>
      <c r="HU209" s="159"/>
      <c r="HV209" s="159"/>
      <c r="HW209" s="159"/>
      <c r="HX209" s="159"/>
      <c r="HY209" s="159"/>
      <c r="HZ209" s="159"/>
      <c r="IA209" s="159"/>
      <c r="IB209" s="159"/>
      <c r="IC209" s="159"/>
      <c r="ID209" s="159"/>
      <c r="IE209" s="159"/>
      <c r="IF209" s="159"/>
      <c r="IG209" s="159"/>
      <c r="IH209" s="159"/>
      <c r="II209" s="159"/>
      <c r="IJ209" s="159"/>
      <c r="IK209" s="159"/>
      <c r="IL209" s="159"/>
      <c r="IM209" s="159"/>
      <c r="IN209" s="159"/>
      <c r="IO209" s="159"/>
      <c r="IP209" s="159"/>
      <c r="IQ209" s="159"/>
      <c r="IR209" s="159"/>
      <c r="IS209" s="159"/>
      <c r="IT209" s="159"/>
      <c r="IU209" s="159"/>
      <c r="IV209" s="159"/>
    </row>
    <row r="210" spans="1:256" ht="13.5" x14ac:dyDescent="0.25">
      <c r="A210" s="153" t="s">
        <v>551</v>
      </c>
      <c r="B210" s="166" t="s">
        <v>457</v>
      </c>
      <c r="C210" s="166" t="s">
        <v>376</v>
      </c>
      <c r="D210" s="166" t="s">
        <v>552</v>
      </c>
      <c r="E210" s="166"/>
      <c r="F210" s="155">
        <f>SUM(F211)</f>
        <v>16900</v>
      </c>
      <c r="G210" s="155">
        <f>SUM(G211)</f>
        <v>16900</v>
      </c>
    </row>
    <row r="211" spans="1:256" ht="25.5" x14ac:dyDescent="0.2">
      <c r="A211" s="156" t="s">
        <v>445</v>
      </c>
      <c r="B211" s="174" t="s">
        <v>457</v>
      </c>
      <c r="C211" s="174" t="s">
        <v>376</v>
      </c>
      <c r="D211" s="174" t="s">
        <v>552</v>
      </c>
      <c r="E211" s="174" t="s">
        <v>446</v>
      </c>
      <c r="F211" s="158">
        <v>16900</v>
      </c>
      <c r="G211" s="158">
        <v>16900</v>
      </c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  <c r="X211" s="159"/>
      <c r="Y211" s="159"/>
      <c r="Z211" s="159"/>
      <c r="AA211" s="159"/>
      <c r="AB211" s="159"/>
      <c r="AC211" s="159"/>
      <c r="AD211" s="159"/>
      <c r="AE211" s="159"/>
      <c r="AF211" s="159"/>
      <c r="AG211" s="159"/>
      <c r="AH211" s="159"/>
      <c r="AI211" s="159"/>
      <c r="AJ211" s="159"/>
      <c r="AK211" s="159"/>
      <c r="AL211" s="159"/>
      <c r="AM211" s="159"/>
      <c r="AN211" s="159"/>
      <c r="AO211" s="159"/>
      <c r="AP211" s="159"/>
      <c r="AQ211" s="159"/>
      <c r="AR211" s="159"/>
      <c r="AS211" s="159"/>
      <c r="AT211" s="159"/>
      <c r="AU211" s="159"/>
      <c r="AV211" s="159"/>
      <c r="AW211" s="159"/>
      <c r="AX211" s="159"/>
      <c r="AY211" s="159"/>
      <c r="AZ211" s="159"/>
      <c r="BA211" s="159"/>
      <c r="BB211" s="159"/>
      <c r="BC211" s="159"/>
      <c r="BD211" s="159"/>
      <c r="BE211" s="159"/>
      <c r="BF211" s="159"/>
      <c r="BG211" s="159"/>
      <c r="BH211" s="159"/>
      <c r="BI211" s="159"/>
      <c r="BJ211" s="159"/>
      <c r="BK211" s="159"/>
      <c r="BL211" s="159"/>
      <c r="BM211" s="159"/>
      <c r="BN211" s="159"/>
      <c r="BO211" s="159"/>
      <c r="BP211" s="159"/>
      <c r="BQ211" s="159"/>
      <c r="BR211" s="159"/>
      <c r="BS211" s="159"/>
      <c r="BT211" s="159"/>
      <c r="BU211" s="159"/>
      <c r="BV211" s="159"/>
      <c r="BW211" s="159"/>
      <c r="BX211" s="159"/>
      <c r="BY211" s="159"/>
      <c r="BZ211" s="159"/>
      <c r="CA211" s="159"/>
      <c r="CB211" s="159"/>
      <c r="CC211" s="159"/>
      <c r="CD211" s="159"/>
      <c r="CE211" s="159"/>
      <c r="CF211" s="159"/>
      <c r="CG211" s="159"/>
      <c r="CH211" s="159"/>
      <c r="CI211" s="159"/>
      <c r="CJ211" s="159"/>
      <c r="CK211" s="159"/>
      <c r="CL211" s="159"/>
      <c r="CM211" s="159"/>
      <c r="CN211" s="159"/>
      <c r="CO211" s="159"/>
      <c r="CP211" s="159"/>
      <c r="CQ211" s="159"/>
      <c r="CR211" s="159"/>
      <c r="CS211" s="159"/>
      <c r="CT211" s="159"/>
      <c r="CU211" s="159"/>
      <c r="CV211" s="159"/>
      <c r="CW211" s="159"/>
      <c r="CX211" s="159"/>
      <c r="CY211" s="159"/>
      <c r="CZ211" s="159"/>
      <c r="DA211" s="159"/>
      <c r="DB211" s="159"/>
      <c r="DC211" s="159"/>
      <c r="DD211" s="159"/>
      <c r="DE211" s="159"/>
      <c r="DF211" s="159"/>
      <c r="DG211" s="159"/>
      <c r="DH211" s="159"/>
      <c r="DI211" s="159"/>
      <c r="DJ211" s="159"/>
      <c r="DK211" s="159"/>
      <c r="DL211" s="159"/>
      <c r="DM211" s="159"/>
      <c r="DN211" s="159"/>
      <c r="DO211" s="159"/>
      <c r="DP211" s="159"/>
      <c r="DQ211" s="159"/>
      <c r="DR211" s="159"/>
      <c r="DS211" s="159"/>
      <c r="DT211" s="159"/>
      <c r="DU211" s="159"/>
      <c r="DV211" s="159"/>
      <c r="DW211" s="159"/>
      <c r="DX211" s="159"/>
      <c r="DY211" s="159"/>
      <c r="DZ211" s="159"/>
      <c r="EA211" s="159"/>
      <c r="EB211" s="159"/>
      <c r="EC211" s="159"/>
      <c r="ED211" s="159"/>
      <c r="EE211" s="159"/>
      <c r="EF211" s="159"/>
      <c r="EG211" s="159"/>
      <c r="EH211" s="159"/>
      <c r="EI211" s="159"/>
      <c r="EJ211" s="159"/>
      <c r="EK211" s="159"/>
      <c r="EL211" s="159"/>
      <c r="EM211" s="159"/>
      <c r="EN211" s="159"/>
      <c r="EO211" s="159"/>
      <c r="EP211" s="159"/>
      <c r="EQ211" s="159"/>
      <c r="ER211" s="159"/>
      <c r="ES211" s="159"/>
      <c r="ET211" s="159"/>
      <c r="EU211" s="159"/>
      <c r="EV211" s="159"/>
      <c r="EW211" s="159"/>
      <c r="EX211" s="159"/>
      <c r="EY211" s="159"/>
      <c r="EZ211" s="159"/>
      <c r="FA211" s="159"/>
      <c r="FB211" s="159"/>
      <c r="FC211" s="159"/>
      <c r="FD211" s="159"/>
      <c r="FE211" s="159"/>
      <c r="FF211" s="159"/>
      <c r="FG211" s="159"/>
      <c r="FH211" s="159"/>
      <c r="FI211" s="159"/>
      <c r="FJ211" s="159"/>
      <c r="FK211" s="159"/>
      <c r="FL211" s="159"/>
      <c r="FM211" s="159"/>
      <c r="FN211" s="159"/>
      <c r="FO211" s="159"/>
      <c r="FP211" s="159"/>
      <c r="FQ211" s="159"/>
      <c r="FR211" s="159"/>
      <c r="FS211" s="159"/>
      <c r="FT211" s="159"/>
      <c r="FU211" s="159"/>
      <c r="FV211" s="159"/>
      <c r="FW211" s="159"/>
      <c r="FX211" s="159"/>
      <c r="FY211" s="159"/>
      <c r="FZ211" s="159"/>
      <c r="GA211" s="159"/>
      <c r="GB211" s="159"/>
      <c r="GC211" s="159"/>
      <c r="GD211" s="159"/>
      <c r="GE211" s="159"/>
      <c r="GF211" s="159"/>
      <c r="GG211" s="159"/>
      <c r="GH211" s="159"/>
      <c r="GI211" s="159"/>
      <c r="GJ211" s="159"/>
      <c r="GK211" s="159"/>
      <c r="GL211" s="159"/>
      <c r="GM211" s="159"/>
      <c r="GN211" s="159"/>
      <c r="GO211" s="159"/>
      <c r="GP211" s="159"/>
      <c r="GQ211" s="159"/>
      <c r="GR211" s="159"/>
      <c r="GS211" s="159"/>
      <c r="GT211" s="159"/>
      <c r="GU211" s="159"/>
      <c r="GV211" s="159"/>
      <c r="GW211" s="159"/>
      <c r="GX211" s="159"/>
      <c r="GY211" s="159"/>
      <c r="GZ211" s="159"/>
      <c r="HA211" s="159"/>
      <c r="HB211" s="159"/>
      <c r="HC211" s="159"/>
      <c r="HD211" s="159"/>
      <c r="HE211" s="159"/>
      <c r="HF211" s="159"/>
      <c r="HG211" s="159"/>
      <c r="HH211" s="159"/>
      <c r="HI211" s="159"/>
      <c r="HJ211" s="159"/>
      <c r="HK211" s="159"/>
      <c r="HL211" s="159"/>
      <c r="HM211" s="159"/>
      <c r="HN211" s="159"/>
      <c r="HO211" s="159"/>
      <c r="HP211" s="159"/>
      <c r="HQ211" s="159"/>
      <c r="HR211" s="159"/>
      <c r="HS211" s="159"/>
      <c r="HT211" s="159"/>
      <c r="HU211" s="159"/>
      <c r="HV211" s="159"/>
      <c r="HW211" s="159"/>
      <c r="HX211" s="159"/>
      <c r="HY211" s="159"/>
      <c r="HZ211" s="159"/>
      <c r="IA211" s="159"/>
      <c r="IB211" s="159"/>
      <c r="IC211" s="159"/>
      <c r="ID211" s="159"/>
      <c r="IE211" s="159"/>
      <c r="IF211" s="159"/>
      <c r="IG211" s="159"/>
      <c r="IH211" s="159"/>
      <c r="II211" s="159"/>
      <c r="IJ211" s="159"/>
      <c r="IK211" s="159"/>
      <c r="IL211" s="159"/>
      <c r="IM211" s="159"/>
      <c r="IN211" s="159"/>
      <c r="IO211" s="159"/>
      <c r="IP211" s="159"/>
      <c r="IQ211" s="159"/>
      <c r="IR211" s="159"/>
      <c r="IS211" s="159"/>
      <c r="IT211" s="159"/>
      <c r="IU211" s="159"/>
      <c r="IV211" s="159"/>
    </row>
    <row r="212" spans="1:256" ht="13.5" x14ac:dyDescent="0.25">
      <c r="A212" s="153" t="s">
        <v>553</v>
      </c>
      <c r="B212" s="166" t="s">
        <v>457</v>
      </c>
      <c r="C212" s="166" t="s">
        <v>376</v>
      </c>
      <c r="D212" s="166" t="s">
        <v>554</v>
      </c>
      <c r="E212" s="166"/>
      <c r="F212" s="155">
        <f>SUM(F213)</f>
        <v>3100</v>
      </c>
      <c r="G212" s="155">
        <f>SUM(G213)</f>
        <v>3100</v>
      </c>
    </row>
    <row r="213" spans="1:256" ht="25.5" x14ac:dyDescent="0.2">
      <c r="A213" s="156" t="s">
        <v>445</v>
      </c>
      <c r="B213" s="174" t="s">
        <v>457</v>
      </c>
      <c r="C213" s="174" t="s">
        <v>376</v>
      </c>
      <c r="D213" s="174" t="s">
        <v>554</v>
      </c>
      <c r="E213" s="174" t="s">
        <v>446</v>
      </c>
      <c r="F213" s="158">
        <v>3100</v>
      </c>
      <c r="G213" s="158">
        <v>3100</v>
      </c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  <c r="X213" s="159"/>
      <c r="Y213" s="159"/>
      <c r="Z213" s="159"/>
      <c r="AA213" s="159"/>
      <c r="AB213" s="159"/>
      <c r="AC213" s="159"/>
      <c r="AD213" s="159"/>
      <c r="AE213" s="159"/>
      <c r="AF213" s="159"/>
      <c r="AG213" s="159"/>
      <c r="AH213" s="159"/>
      <c r="AI213" s="159"/>
      <c r="AJ213" s="159"/>
      <c r="AK213" s="159"/>
      <c r="AL213" s="159"/>
      <c r="AM213" s="159"/>
      <c r="AN213" s="159"/>
      <c r="AO213" s="159"/>
      <c r="AP213" s="159"/>
      <c r="AQ213" s="159"/>
      <c r="AR213" s="159"/>
      <c r="AS213" s="159"/>
      <c r="AT213" s="159"/>
      <c r="AU213" s="159"/>
      <c r="AV213" s="159"/>
      <c r="AW213" s="159"/>
      <c r="AX213" s="159"/>
      <c r="AY213" s="159"/>
      <c r="AZ213" s="159"/>
      <c r="BA213" s="159"/>
      <c r="BB213" s="159"/>
      <c r="BC213" s="159"/>
      <c r="BD213" s="159"/>
      <c r="BE213" s="159"/>
      <c r="BF213" s="159"/>
      <c r="BG213" s="159"/>
      <c r="BH213" s="159"/>
      <c r="BI213" s="159"/>
      <c r="BJ213" s="159"/>
      <c r="BK213" s="159"/>
      <c r="BL213" s="159"/>
      <c r="BM213" s="159"/>
      <c r="BN213" s="159"/>
      <c r="BO213" s="159"/>
      <c r="BP213" s="159"/>
      <c r="BQ213" s="159"/>
      <c r="BR213" s="159"/>
      <c r="BS213" s="159"/>
      <c r="BT213" s="159"/>
      <c r="BU213" s="159"/>
      <c r="BV213" s="159"/>
      <c r="BW213" s="159"/>
      <c r="BX213" s="159"/>
      <c r="BY213" s="159"/>
      <c r="BZ213" s="159"/>
      <c r="CA213" s="159"/>
      <c r="CB213" s="159"/>
      <c r="CC213" s="159"/>
      <c r="CD213" s="159"/>
      <c r="CE213" s="159"/>
      <c r="CF213" s="159"/>
      <c r="CG213" s="159"/>
      <c r="CH213" s="159"/>
      <c r="CI213" s="159"/>
      <c r="CJ213" s="159"/>
      <c r="CK213" s="159"/>
      <c r="CL213" s="159"/>
      <c r="CM213" s="159"/>
      <c r="CN213" s="159"/>
      <c r="CO213" s="159"/>
      <c r="CP213" s="159"/>
      <c r="CQ213" s="159"/>
      <c r="CR213" s="159"/>
      <c r="CS213" s="159"/>
      <c r="CT213" s="159"/>
      <c r="CU213" s="159"/>
      <c r="CV213" s="159"/>
      <c r="CW213" s="159"/>
      <c r="CX213" s="159"/>
      <c r="CY213" s="159"/>
      <c r="CZ213" s="159"/>
      <c r="DA213" s="159"/>
      <c r="DB213" s="159"/>
      <c r="DC213" s="159"/>
      <c r="DD213" s="159"/>
      <c r="DE213" s="159"/>
      <c r="DF213" s="159"/>
      <c r="DG213" s="159"/>
      <c r="DH213" s="159"/>
      <c r="DI213" s="159"/>
      <c r="DJ213" s="159"/>
      <c r="DK213" s="159"/>
      <c r="DL213" s="159"/>
      <c r="DM213" s="159"/>
      <c r="DN213" s="159"/>
      <c r="DO213" s="159"/>
      <c r="DP213" s="159"/>
      <c r="DQ213" s="159"/>
      <c r="DR213" s="159"/>
      <c r="DS213" s="159"/>
      <c r="DT213" s="159"/>
      <c r="DU213" s="159"/>
      <c r="DV213" s="159"/>
      <c r="DW213" s="159"/>
      <c r="DX213" s="159"/>
      <c r="DY213" s="159"/>
      <c r="DZ213" s="159"/>
      <c r="EA213" s="159"/>
      <c r="EB213" s="159"/>
      <c r="EC213" s="159"/>
      <c r="ED213" s="159"/>
      <c r="EE213" s="159"/>
      <c r="EF213" s="159"/>
      <c r="EG213" s="159"/>
      <c r="EH213" s="159"/>
      <c r="EI213" s="159"/>
      <c r="EJ213" s="159"/>
      <c r="EK213" s="159"/>
      <c r="EL213" s="159"/>
      <c r="EM213" s="159"/>
      <c r="EN213" s="159"/>
      <c r="EO213" s="159"/>
      <c r="EP213" s="159"/>
      <c r="EQ213" s="159"/>
      <c r="ER213" s="159"/>
      <c r="ES213" s="159"/>
      <c r="ET213" s="159"/>
      <c r="EU213" s="159"/>
      <c r="EV213" s="159"/>
      <c r="EW213" s="159"/>
      <c r="EX213" s="159"/>
      <c r="EY213" s="159"/>
      <c r="EZ213" s="159"/>
      <c r="FA213" s="159"/>
      <c r="FB213" s="159"/>
      <c r="FC213" s="159"/>
      <c r="FD213" s="159"/>
      <c r="FE213" s="159"/>
      <c r="FF213" s="159"/>
      <c r="FG213" s="159"/>
      <c r="FH213" s="159"/>
      <c r="FI213" s="159"/>
      <c r="FJ213" s="159"/>
      <c r="FK213" s="159"/>
      <c r="FL213" s="159"/>
      <c r="FM213" s="159"/>
      <c r="FN213" s="159"/>
      <c r="FO213" s="159"/>
      <c r="FP213" s="159"/>
      <c r="FQ213" s="159"/>
      <c r="FR213" s="159"/>
      <c r="FS213" s="159"/>
      <c r="FT213" s="159"/>
      <c r="FU213" s="159"/>
      <c r="FV213" s="159"/>
      <c r="FW213" s="159"/>
      <c r="FX213" s="159"/>
      <c r="FY213" s="159"/>
      <c r="FZ213" s="159"/>
      <c r="GA213" s="159"/>
      <c r="GB213" s="159"/>
      <c r="GC213" s="159"/>
      <c r="GD213" s="159"/>
      <c r="GE213" s="159"/>
      <c r="GF213" s="159"/>
      <c r="GG213" s="159"/>
      <c r="GH213" s="159"/>
      <c r="GI213" s="159"/>
      <c r="GJ213" s="159"/>
      <c r="GK213" s="159"/>
      <c r="GL213" s="159"/>
      <c r="GM213" s="159"/>
      <c r="GN213" s="159"/>
      <c r="GO213" s="159"/>
      <c r="GP213" s="159"/>
      <c r="GQ213" s="159"/>
      <c r="GR213" s="159"/>
      <c r="GS213" s="159"/>
      <c r="GT213" s="159"/>
      <c r="GU213" s="159"/>
      <c r="GV213" s="159"/>
      <c r="GW213" s="159"/>
      <c r="GX213" s="159"/>
      <c r="GY213" s="159"/>
      <c r="GZ213" s="159"/>
      <c r="HA213" s="159"/>
      <c r="HB213" s="159"/>
      <c r="HC213" s="159"/>
      <c r="HD213" s="159"/>
      <c r="HE213" s="159"/>
      <c r="HF213" s="159"/>
      <c r="HG213" s="159"/>
      <c r="HH213" s="159"/>
      <c r="HI213" s="159"/>
      <c r="HJ213" s="159"/>
      <c r="HK213" s="159"/>
      <c r="HL213" s="159"/>
      <c r="HM213" s="159"/>
      <c r="HN213" s="159"/>
      <c r="HO213" s="159"/>
      <c r="HP213" s="159"/>
      <c r="HQ213" s="159"/>
      <c r="HR213" s="159"/>
      <c r="HS213" s="159"/>
      <c r="HT213" s="159"/>
      <c r="HU213" s="159"/>
      <c r="HV213" s="159"/>
      <c r="HW213" s="159"/>
      <c r="HX213" s="159"/>
      <c r="HY213" s="159"/>
      <c r="HZ213" s="159"/>
      <c r="IA213" s="159"/>
      <c r="IB213" s="159"/>
      <c r="IC213" s="159"/>
      <c r="ID213" s="159"/>
      <c r="IE213" s="159"/>
      <c r="IF213" s="159"/>
      <c r="IG213" s="159"/>
      <c r="IH213" s="159"/>
      <c r="II213" s="159"/>
      <c r="IJ213" s="159"/>
      <c r="IK213" s="159"/>
      <c r="IL213" s="159"/>
      <c r="IM213" s="159"/>
      <c r="IN213" s="159"/>
      <c r="IO213" s="159"/>
      <c r="IP213" s="159"/>
      <c r="IQ213" s="159"/>
      <c r="IR213" s="159"/>
      <c r="IS213" s="159"/>
      <c r="IT213" s="159"/>
      <c r="IU213" s="159"/>
      <c r="IV213" s="159"/>
    </row>
    <row r="214" spans="1:256" ht="13.5" x14ac:dyDescent="0.25">
      <c r="A214" s="153" t="s">
        <v>555</v>
      </c>
      <c r="B214" s="166" t="s">
        <v>457</v>
      </c>
      <c r="C214" s="166" t="s">
        <v>376</v>
      </c>
      <c r="D214" s="174" t="s">
        <v>556</v>
      </c>
      <c r="E214" s="166"/>
      <c r="F214" s="155">
        <f>SUM(F215)</f>
        <v>17716</v>
      </c>
      <c r="G214" s="155">
        <f>SUM(G215)</f>
        <v>17716</v>
      </c>
    </row>
    <row r="215" spans="1:256" ht="25.5" x14ac:dyDescent="0.2">
      <c r="A215" s="156" t="s">
        <v>445</v>
      </c>
      <c r="B215" s="174" t="s">
        <v>457</v>
      </c>
      <c r="C215" s="174" t="s">
        <v>376</v>
      </c>
      <c r="D215" s="174" t="s">
        <v>556</v>
      </c>
      <c r="E215" s="174" t="s">
        <v>446</v>
      </c>
      <c r="F215" s="158">
        <v>17716</v>
      </c>
      <c r="G215" s="158">
        <v>17716</v>
      </c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  <c r="X215" s="159"/>
      <c r="Y215" s="159"/>
      <c r="Z215" s="159"/>
      <c r="AA215" s="159"/>
      <c r="AB215" s="159"/>
      <c r="AC215" s="159"/>
      <c r="AD215" s="159"/>
      <c r="AE215" s="159"/>
      <c r="AF215" s="159"/>
      <c r="AG215" s="159"/>
      <c r="AH215" s="159"/>
      <c r="AI215" s="159"/>
      <c r="AJ215" s="159"/>
      <c r="AK215" s="159"/>
      <c r="AL215" s="159"/>
      <c r="AM215" s="159"/>
      <c r="AN215" s="159"/>
      <c r="AO215" s="159"/>
      <c r="AP215" s="159"/>
      <c r="AQ215" s="159"/>
      <c r="AR215" s="159"/>
      <c r="AS215" s="159"/>
      <c r="AT215" s="159"/>
      <c r="AU215" s="159"/>
      <c r="AV215" s="159"/>
      <c r="AW215" s="159"/>
      <c r="AX215" s="159"/>
      <c r="AY215" s="159"/>
      <c r="AZ215" s="159"/>
      <c r="BA215" s="159"/>
      <c r="BB215" s="159"/>
      <c r="BC215" s="159"/>
      <c r="BD215" s="159"/>
      <c r="BE215" s="159"/>
      <c r="BF215" s="159"/>
      <c r="BG215" s="159"/>
      <c r="BH215" s="159"/>
      <c r="BI215" s="159"/>
      <c r="BJ215" s="159"/>
      <c r="BK215" s="159"/>
      <c r="BL215" s="159"/>
      <c r="BM215" s="159"/>
      <c r="BN215" s="159"/>
      <c r="BO215" s="159"/>
      <c r="BP215" s="159"/>
      <c r="BQ215" s="159"/>
      <c r="BR215" s="159"/>
      <c r="BS215" s="159"/>
      <c r="BT215" s="159"/>
      <c r="BU215" s="159"/>
      <c r="BV215" s="159"/>
      <c r="BW215" s="159"/>
      <c r="BX215" s="159"/>
      <c r="BY215" s="159"/>
      <c r="BZ215" s="159"/>
      <c r="CA215" s="159"/>
      <c r="CB215" s="159"/>
      <c r="CC215" s="159"/>
      <c r="CD215" s="159"/>
      <c r="CE215" s="159"/>
      <c r="CF215" s="159"/>
      <c r="CG215" s="159"/>
      <c r="CH215" s="159"/>
      <c r="CI215" s="159"/>
      <c r="CJ215" s="159"/>
      <c r="CK215" s="159"/>
      <c r="CL215" s="159"/>
      <c r="CM215" s="159"/>
      <c r="CN215" s="159"/>
      <c r="CO215" s="159"/>
      <c r="CP215" s="159"/>
      <c r="CQ215" s="159"/>
      <c r="CR215" s="159"/>
      <c r="CS215" s="159"/>
      <c r="CT215" s="159"/>
      <c r="CU215" s="159"/>
      <c r="CV215" s="159"/>
      <c r="CW215" s="159"/>
      <c r="CX215" s="159"/>
      <c r="CY215" s="159"/>
      <c r="CZ215" s="159"/>
      <c r="DA215" s="159"/>
      <c r="DB215" s="159"/>
      <c r="DC215" s="159"/>
      <c r="DD215" s="159"/>
      <c r="DE215" s="159"/>
      <c r="DF215" s="159"/>
      <c r="DG215" s="159"/>
      <c r="DH215" s="159"/>
      <c r="DI215" s="159"/>
      <c r="DJ215" s="159"/>
      <c r="DK215" s="159"/>
      <c r="DL215" s="159"/>
      <c r="DM215" s="159"/>
      <c r="DN215" s="159"/>
      <c r="DO215" s="159"/>
      <c r="DP215" s="159"/>
      <c r="DQ215" s="159"/>
      <c r="DR215" s="159"/>
      <c r="DS215" s="159"/>
      <c r="DT215" s="159"/>
      <c r="DU215" s="159"/>
      <c r="DV215" s="159"/>
      <c r="DW215" s="159"/>
      <c r="DX215" s="159"/>
      <c r="DY215" s="159"/>
      <c r="DZ215" s="159"/>
      <c r="EA215" s="159"/>
      <c r="EB215" s="159"/>
      <c r="EC215" s="159"/>
      <c r="ED215" s="159"/>
      <c r="EE215" s="159"/>
      <c r="EF215" s="159"/>
      <c r="EG215" s="159"/>
      <c r="EH215" s="159"/>
      <c r="EI215" s="159"/>
      <c r="EJ215" s="159"/>
      <c r="EK215" s="159"/>
      <c r="EL215" s="159"/>
      <c r="EM215" s="159"/>
      <c r="EN215" s="159"/>
      <c r="EO215" s="159"/>
      <c r="EP215" s="159"/>
      <c r="EQ215" s="159"/>
      <c r="ER215" s="159"/>
      <c r="ES215" s="159"/>
      <c r="ET215" s="159"/>
      <c r="EU215" s="159"/>
      <c r="EV215" s="159"/>
      <c r="EW215" s="159"/>
      <c r="EX215" s="159"/>
      <c r="EY215" s="159"/>
      <c r="EZ215" s="159"/>
      <c r="FA215" s="159"/>
      <c r="FB215" s="159"/>
      <c r="FC215" s="159"/>
      <c r="FD215" s="159"/>
      <c r="FE215" s="159"/>
      <c r="FF215" s="159"/>
      <c r="FG215" s="159"/>
      <c r="FH215" s="159"/>
      <c r="FI215" s="159"/>
      <c r="FJ215" s="159"/>
      <c r="FK215" s="159"/>
      <c r="FL215" s="159"/>
      <c r="FM215" s="159"/>
      <c r="FN215" s="159"/>
      <c r="FO215" s="159"/>
      <c r="FP215" s="159"/>
      <c r="FQ215" s="159"/>
      <c r="FR215" s="159"/>
      <c r="FS215" s="159"/>
      <c r="FT215" s="159"/>
      <c r="FU215" s="159"/>
      <c r="FV215" s="159"/>
      <c r="FW215" s="159"/>
      <c r="FX215" s="159"/>
      <c r="FY215" s="159"/>
      <c r="FZ215" s="159"/>
      <c r="GA215" s="159"/>
      <c r="GB215" s="159"/>
      <c r="GC215" s="159"/>
      <c r="GD215" s="159"/>
      <c r="GE215" s="159"/>
      <c r="GF215" s="159"/>
      <c r="GG215" s="159"/>
      <c r="GH215" s="159"/>
      <c r="GI215" s="159"/>
      <c r="GJ215" s="159"/>
      <c r="GK215" s="159"/>
      <c r="GL215" s="159"/>
      <c r="GM215" s="159"/>
      <c r="GN215" s="159"/>
      <c r="GO215" s="159"/>
      <c r="GP215" s="159"/>
      <c r="GQ215" s="159"/>
      <c r="GR215" s="159"/>
      <c r="GS215" s="159"/>
      <c r="GT215" s="159"/>
      <c r="GU215" s="159"/>
      <c r="GV215" s="159"/>
      <c r="GW215" s="159"/>
      <c r="GX215" s="159"/>
      <c r="GY215" s="159"/>
      <c r="GZ215" s="159"/>
      <c r="HA215" s="159"/>
      <c r="HB215" s="159"/>
      <c r="HC215" s="159"/>
      <c r="HD215" s="159"/>
      <c r="HE215" s="159"/>
      <c r="HF215" s="159"/>
      <c r="HG215" s="159"/>
      <c r="HH215" s="159"/>
      <c r="HI215" s="159"/>
      <c r="HJ215" s="159"/>
      <c r="HK215" s="159"/>
      <c r="HL215" s="159"/>
      <c r="HM215" s="159"/>
      <c r="HN215" s="159"/>
      <c r="HO215" s="159"/>
      <c r="HP215" s="159"/>
      <c r="HQ215" s="159"/>
      <c r="HR215" s="159"/>
      <c r="HS215" s="159"/>
      <c r="HT215" s="159"/>
      <c r="HU215" s="159"/>
      <c r="HV215" s="159"/>
      <c r="HW215" s="159"/>
      <c r="HX215" s="159"/>
      <c r="HY215" s="159"/>
      <c r="HZ215" s="159"/>
      <c r="IA215" s="159"/>
      <c r="IB215" s="159"/>
      <c r="IC215" s="159"/>
      <c r="ID215" s="159"/>
      <c r="IE215" s="159"/>
      <c r="IF215" s="159"/>
      <c r="IG215" s="159"/>
      <c r="IH215" s="159"/>
      <c r="II215" s="159"/>
      <c r="IJ215" s="159"/>
      <c r="IK215" s="159"/>
      <c r="IL215" s="159"/>
      <c r="IM215" s="159"/>
      <c r="IN215" s="159"/>
      <c r="IO215" s="159"/>
      <c r="IP215" s="159"/>
      <c r="IQ215" s="159"/>
      <c r="IR215" s="159"/>
      <c r="IS215" s="159"/>
      <c r="IT215" s="159"/>
      <c r="IU215" s="159"/>
      <c r="IV215" s="159"/>
    </row>
    <row r="216" spans="1:256" ht="24.75" customHeight="1" x14ac:dyDescent="0.2">
      <c r="A216" s="219" t="s">
        <v>557</v>
      </c>
      <c r="B216" s="176" t="s">
        <v>457</v>
      </c>
      <c r="C216" s="176" t="s">
        <v>391</v>
      </c>
      <c r="D216" s="176"/>
      <c r="E216" s="176"/>
      <c r="F216" s="152">
        <f>SUM(F217)</f>
        <v>9451</v>
      </c>
      <c r="G216" s="152" t="e">
        <f>SUM(G217)</f>
        <v>#REF!</v>
      </c>
      <c r="H216" s="173"/>
      <c r="I216" s="173"/>
      <c r="J216" s="173"/>
      <c r="K216" s="173"/>
      <c r="L216" s="173"/>
      <c r="M216" s="173"/>
      <c r="N216" s="173"/>
      <c r="O216" s="173"/>
      <c r="P216" s="173"/>
      <c r="Q216" s="173"/>
      <c r="R216" s="173"/>
      <c r="S216" s="173"/>
      <c r="T216" s="173"/>
      <c r="U216" s="173"/>
      <c r="V216" s="173"/>
      <c r="W216" s="173"/>
      <c r="X216" s="173"/>
      <c r="Y216" s="173"/>
      <c r="Z216" s="173"/>
      <c r="AA216" s="173"/>
      <c r="AB216" s="173"/>
      <c r="AC216" s="173"/>
      <c r="AD216" s="173"/>
      <c r="AE216" s="173"/>
      <c r="AF216" s="173"/>
      <c r="AG216" s="173"/>
      <c r="AH216" s="173"/>
      <c r="AI216" s="173"/>
      <c r="AJ216" s="173"/>
      <c r="AK216" s="173"/>
      <c r="AL216" s="173"/>
      <c r="AM216" s="173"/>
      <c r="AN216" s="173"/>
      <c r="AO216" s="173"/>
      <c r="AP216" s="173"/>
      <c r="AQ216" s="173"/>
      <c r="AR216" s="173"/>
      <c r="AS216" s="173"/>
      <c r="AT216" s="173"/>
      <c r="AU216" s="173"/>
      <c r="AV216" s="173"/>
      <c r="AW216" s="173"/>
      <c r="AX216" s="173"/>
      <c r="AY216" s="173"/>
      <c r="AZ216" s="173"/>
      <c r="BA216" s="173"/>
      <c r="BB216" s="173"/>
      <c r="BC216" s="173"/>
      <c r="BD216" s="173"/>
      <c r="BE216" s="173"/>
      <c r="BF216" s="173"/>
      <c r="BG216" s="173"/>
      <c r="BH216" s="173"/>
      <c r="BI216" s="173"/>
      <c r="BJ216" s="173"/>
      <c r="BK216" s="173"/>
      <c r="BL216" s="173"/>
      <c r="BM216" s="173"/>
      <c r="BN216" s="173"/>
      <c r="BO216" s="173"/>
      <c r="BP216" s="173"/>
      <c r="BQ216" s="173"/>
      <c r="BR216" s="173"/>
      <c r="BS216" s="173"/>
      <c r="BT216" s="173"/>
      <c r="BU216" s="173"/>
      <c r="BV216" s="173"/>
      <c r="BW216" s="173"/>
      <c r="BX216" s="173"/>
      <c r="BY216" s="173"/>
      <c r="BZ216" s="173"/>
      <c r="CA216" s="173"/>
      <c r="CB216" s="173"/>
      <c r="CC216" s="173"/>
      <c r="CD216" s="173"/>
      <c r="CE216" s="173"/>
      <c r="CF216" s="173"/>
      <c r="CG216" s="173"/>
      <c r="CH216" s="173"/>
      <c r="CI216" s="173"/>
      <c r="CJ216" s="173"/>
      <c r="CK216" s="173"/>
      <c r="CL216" s="173"/>
      <c r="CM216" s="173"/>
      <c r="CN216" s="173"/>
      <c r="CO216" s="173"/>
      <c r="CP216" s="173"/>
      <c r="CQ216" s="173"/>
      <c r="CR216" s="173"/>
      <c r="CS216" s="173"/>
      <c r="CT216" s="173"/>
      <c r="CU216" s="173"/>
      <c r="CV216" s="173"/>
      <c r="CW216" s="173"/>
      <c r="CX216" s="173"/>
      <c r="CY216" s="173"/>
      <c r="CZ216" s="173"/>
      <c r="DA216" s="173"/>
      <c r="DB216" s="173"/>
      <c r="DC216" s="173"/>
      <c r="DD216" s="173"/>
      <c r="DE216" s="173"/>
      <c r="DF216" s="173"/>
      <c r="DG216" s="173"/>
      <c r="DH216" s="173"/>
      <c r="DI216" s="173"/>
      <c r="DJ216" s="173"/>
      <c r="DK216" s="173"/>
      <c r="DL216" s="173"/>
      <c r="DM216" s="173"/>
      <c r="DN216" s="173"/>
      <c r="DO216" s="173"/>
      <c r="DP216" s="173"/>
      <c r="DQ216" s="173"/>
      <c r="DR216" s="173"/>
      <c r="DS216" s="173"/>
      <c r="DT216" s="173"/>
      <c r="DU216" s="173"/>
      <c r="DV216" s="173"/>
      <c r="DW216" s="173"/>
      <c r="DX216" s="173"/>
      <c r="DY216" s="173"/>
      <c r="DZ216" s="173"/>
      <c r="EA216" s="173"/>
      <c r="EB216" s="173"/>
      <c r="EC216" s="173"/>
      <c r="ED216" s="173"/>
      <c r="EE216" s="173"/>
      <c r="EF216" s="173"/>
      <c r="EG216" s="173"/>
      <c r="EH216" s="173"/>
      <c r="EI216" s="173"/>
      <c r="EJ216" s="173"/>
      <c r="EK216" s="173"/>
      <c r="EL216" s="173"/>
      <c r="EM216" s="173"/>
      <c r="EN216" s="173"/>
      <c r="EO216" s="173"/>
      <c r="EP216" s="173"/>
      <c r="EQ216" s="173"/>
      <c r="ER216" s="173"/>
      <c r="ES216" s="173"/>
      <c r="ET216" s="173"/>
      <c r="EU216" s="173"/>
      <c r="EV216" s="173"/>
      <c r="EW216" s="173"/>
      <c r="EX216" s="173"/>
      <c r="EY216" s="173"/>
      <c r="EZ216" s="173"/>
      <c r="FA216" s="173"/>
      <c r="FB216" s="173"/>
      <c r="FC216" s="173"/>
      <c r="FD216" s="173"/>
      <c r="FE216" s="173"/>
      <c r="FF216" s="173"/>
      <c r="FG216" s="173"/>
      <c r="FH216" s="173"/>
      <c r="FI216" s="173"/>
      <c r="FJ216" s="173"/>
      <c r="FK216" s="173"/>
      <c r="FL216" s="173"/>
      <c r="FM216" s="173"/>
      <c r="FN216" s="173"/>
      <c r="FO216" s="173"/>
      <c r="FP216" s="173"/>
      <c r="FQ216" s="173"/>
      <c r="FR216" s="173"/>
      <c r="FS216" s="173"/>
      <c r="FT216" s="173"/>
      <c r="FU216" s="173"/>
      <c r="FV216" s="173"/>
      <c r="FW216" s="173"/>
      <c r="FX216" s="173"/>
      <c r="FY216" s="173"/>
      <c r="FZ216" s="173"/>
      <c r="GA216" s="173"/>
      <c r="GB216" s="173"/>
      <c r="GC216" s="173"/>
      <c r="GD216" s="173"/>
      <c r="GE216" s="173"/>
      <c r="GF216" s="173"/>
      <c r="GG216" s="173"/>
      <c r="GH216" s="173"/>
      <c r="GI216" s="173"/>
      <c r="GJ216" s="173"/>
      <c r="GK216" s="173"/>
      <c r="GL216" s="173"/>
      <c r="GM216" s="173"/>
      <c r="GN216" s="173"/>
      <c r="GO216" s="173"/>
      <c r="GP216" s="173"/>
      <c r="GQ216" s="173"/>
      <c r="GR216" s="173"/>
      <c r="GS216" s="173"/>
      <c r="GT216" s="173"/>
      <c r="GU216" s="173"/>
      <c r="GV216" s="173"/>
      <c r="GW216" s="173"/>
      <c r="GX216" s="173"/>
      <c r="GY216" s="173"/>
      <c r="GZ216" s="173"/>
      <c r="HA216" s="173"/>
      <c r="HB216" s="173"/>
      <c r="HC216" s="173"/>
      <c r="HD216" s="173"/>
      <c r="HE216" s="173"/>
      <c r="HF216" s="173"/>
      <c r="HG216" s="173"/>
      <c r="HH216" s="173"/>
      <c r="HI216" s="173"/>
      <c r="HJ216" s="173"/>
      <c r="HK216" s="173"/>
      <c r="HL216" s="173"/>
      <c r="HM216" s="173"/>
      <c r="HN216" s="173"/>
      <c r="HO216" s="173"/>
      <c r="HP216" s="173"/>
      <c r="HQ216" s="173"/>
      <c r="HR216" s="173"/>
      <c r="HS216" s="173"/>
      <c r="HT216" s="173"/>
      <c r="HU216" s="173"/>
      <c r="HV216" s="173"/>
      <c r="HW216" s="173"/>
      <c r="HX216" s="173"/>
      <c r="HY216" s="173"/>
      <c r="HZ216" s="173"/>
      <c r="IA216" s="173"/>
      <c r="IB216" s="173"/>
      <c r="IC216" s="173"/>
      <c r="ID216" s="173"/>
      <c r="IE216" s="173"/>
      <c r="IF216" s="173"/>
      <c r="IG216" s="173"/>
      <c r="IH216" s="173"/>
      <c r="II216" s="173"/>
      <c r="IJ216" s="173"/>
      <c r="IK216" s="173"/>
      <c r="IL216" s="173"/>
      <c r="IM216" s="173"/>
      <c r="IN216" s="173"/>
      <c r="IO216" s="173"/>
      <c r="IP216" s="173"/>
      <c r="IQ216" s="173"/>
      <c r="IR216" s="173"/>
      <c r="IS216" s="173"/>
      <c r="IT216" s="173"/>
      <c r="IU216" s="173"/>
      <c r="IV216" s="173"/>
    </row>
    <row r="217" spans="1:256" ht="13.5" x14ac:dyDescent="0.25">
      <c r="A217" s="153" t="s">
        <v>436</v>
      </c>
      <c r="B217" s="166" t="s">
        <v>457</v>
      </c>
      <c r="C217" s="166" t="s">
        <v>391</v>
      </c>
      <c r="D217" s="166" t="s">
        <v>437</v>
      </c>
      <c r="E217" s="166"/>
      <c r="F217" s="155">
        <f>SUM(F218)</f>
        <v>9451</v>
      </c>
      <c r="G217" s="155" t="e">
        <f>SUM(G218)</f>
        <v>#REF!</v>
      </c>
    </row>
    <row r="218" spans="1:256" ht="38.25" x14ac:dyDescent="0.2">
      <c r="A218" s="156" t="s">
        <v>548</v>
      </c>
      <c r="B218" s="174" t="s">
        <v>457</v>
      </c>
      <c r="C218" s="174" t="s">
        <v>391</v>
      </c>
      <c r="D218" s="174" t="s">
        <v>550</v>
      </c>
      <c r="E218" s="174"/>
      <c r="F218" s="158">
        <f>SUM(F219+F220+F221)</f>
        <v>9451</v>
      </c>
      <c r="G218" s="158" t="e">
        <f>SUM(G219+#REF!+G220)</f>
        <v>#REF!</v>
      </c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  <c r="X218" s="159"/>
      <c r="Y218" s="159"/>
      <c r="Z218" s="159"/>
      <c r="AA218" s="159"/>
      <c r="AB218" s="159"/>
      <c r="AC218" s="159"/>
      <c r="AD218" s="159"/>
      <c r="AE218" s="159"/>
      <c r="AF218" s="159"/>
      <c r="AG218" s="159"/>
      <c r="AH218" s="159"/>
      <c r="AI218" s="159"/>
      <c r="AJ218" s="159"/>
      <c r="AK218" s="159"/>
      <c r="AL218" s="159"/>
      <c r="AM218" s="159"/>
      <c r="AN218" s="159"/>
      <c r="AO218" s="159"/>
      <c r="AP218" s="159"/>
      <c r="AQ218" s="159"/>
      <c r="AR218" s="159"/>
      <c r="AS218" s="159"/>
      <c r="AT218" s="159"/>
      <c r="AU218" s="159"/>
      <c r="AV218" s="159"/>
      <c r="AW218" s="159"/>
      <c r="AX218" s="159"/>
      <c r="AY218" s="159"/>
      <c r="AZ218" s="159"/>
      <c r="BA218" s="159"/>
      <c r="BB218" s="159"/>
      <c r="BC218" s="159"/>
      <c r="BD218" s="159"/>
      <c r="BE218" s="159"/>
      <c r="BF218" s="159"/>
      <c r="BG218" s="159"/>
      <c r="BH218" s="159"/>
      <c r="BI218" s="159"/>
      <c r="BJ218" s="159"/>
      <c r="BK218" s="159"/>
      <c r="BL218" s="159"/>
      <c r="BM218" s="159"/>
      <c r="BN218" s="159"/>
      <c r="BO218" s="159"/>
      <c r="BP218" s="159"/>
      <c r="BQ218" s="159"/>
      <c r="BR218" s="159"/>
      <c r="BS218" s="159"/>
      <c r="BT218" s="159"/>
      <c r="BU218" s="159"/>
      <c r="BV218" s="159"/>
      <c r="BW218" s="159"/>
      <c r="BX218" s="159"/>
      <c r="BY218" s="159"/>
      <c r="BZ218" s="159"/>
      <c r="CA218" s="159"/>
      <c r="CB218" s="159"/>
      <c r="CC218" s="159"/>
      <c r="CD218" s="159"/>
      <c r="CE218" s="159"/>
      <c r="CF218" s="159"/>
      <c r="CG218" s="159"/>
      <c r="CH218" s="159"/>
      <c r="CI218" s="159"/>
      <c r="CJ218" s="159"/>
      <c r="CK218" s="159"/>
      <c r="CL218" s="159"/>
      <c r="CM218" s="159"/>
      <c r="CN218" s="159"/>
      <c r="CO218" s="159"/>
      <c r="CP218" s="159"/>
      <c r="CQ218" s="159"/>
      <c r="CR218" s="159"/>
      <c r="CS218" s="159"/>
      <c r="CT218" s="159"/>
      <c r="CU218" s="159"/>
      <c r="CV218" s="159"/>
      <c r="CW218" s="159"/>
      <c r="CX218" s="159"/>
      <c r="CY218" s="159"/>
      <c r="CZ218" s="159"/>
      <c r="DA218" s="159"/>
      <c r="DB218" s="159"/>
      <c r="DC218" s="159"/>
      <c r="DD218" s="159"/>
      <c r="DE218" s="159"/>
      <c r="DF218" s="159"/>
      <c r="DG218" s="159"/>
      <c r="DH218" s="159"/>
      <c r="DI218" s="159"/>
      <c r="DJ218" s="159"/>
      <c r="DK218" s="159"/>
      <c r="DL218" s="159"/>
      <c r="DM218" s="159"/>
      <c r="DN218" s="159"/>
      <c r="DO218" s="159"/>
      <c r="DP218" s="159"/>
      <c r="DQ218" s="159"/>
      <c r="DR218" s="159"/>
      <c r="DS218" s="159"/>
      <c r="DT218" s="159"/>
      <c r="DU218" s="159"/>
      <c r="DV218" s="159"/>
      <c r="DW218" s="159"/>
      <c r="DX218" s="159"/>
      <c r="DY218" s="159"/>
      <c r="DZ218" s="159"/>
      <c r="EA218" s="159"/>
      <c r="EB218" s="159"/>
      <c r="EC218" s="159"/>
      <c r="ED218" s="159"/>
      <c r="EE218" s="159"/>
      <c r="EF218" s="159"/>
      <c r="EG218" s="159"/>
      <c r="EH218" s="159"/>
      <c r="EI218" s="159"/>
      <c r="EJ218" s="159"/>
      <c r="EK218" s="159"/>
      <c r="EL218" s="159"/>
      <c r="EM218" s="159"/>
      <c r="EN218" s="159"/>
      <c r="EO218" s="159"/>
      <c r="EP218" s="159"/>
      <c r="EQ218" s="159"/>
      <c r="ER218" s="159"/>
      <c r="ES218" s="159"/>
      <c r="ET218" s="159"/>
      <c r="EU218" s="159"/>
      <c r="EV218" s="159"/>
      <c r="EW218" s="159"/>
      <c r="EX218" s="159"/>
      <c r="EY218" s="159"/>
      <c r="EZ218" s="159"/>
      <c r="FA218" s="159"/>
      <c r="FB218" s="159"/>
      <c r="FC218" s="159"/>
      <c r="FD218" s="159"/>
      <c r="FE218" s="159"/>
      <c r="FF218" s="159"/>
      <c r="FG218" s="159"/>
      <c r="FH218" s="159"/>
      <c r="FI218" s="159"/>
      <c r="FJ218" s="159"/>
      <c r="FK218" s="159"/>
      <c r="FL218" s="159"/>
      <c r="FM218" s="159"/>
      <c r="FN218" s="159"/>
      <c r="FO218" s="159"/>
      <c r="FP218" s="159"/>
      <c r="FQ218" s="159"/>
      <c r="FR218" s="159"/>
      <c r="FS218" s="159"/>
      <c r="FT218" s="159"/>
      <c r="FU218" s="159"/>
      <c r="FV218" s="159"/>
      <c r="FW218" s="159"/>
      <c r="FX218" s="159"/>
      <c r="FY218" s="159"/>
      <c r="FZ218" s="159"/>
      <c r="GA218" s="159"/>
      <c r="GB218" s="159"/>
      <c r="GC218" s="159"/>
      <c r="GD218" s="159"/>
      <c r="GE218" s="159"/>
      <c r="GF218" s="159"/>
      <c r="GG218" s="159"/>
      <c r="GH218" s="159"/>
      <c r="GI218" s="159"/>
      <c r="GJ218" s="159"/>
      <c r="GK218" s="159"/>
      <c r="GL218" s="159"/>
      <c r="GM218" s="159"/>
      <c r="GN218" s="159"/>
      <c r="GO218" s="159"/>
      <c r="GP218" s="159"/>
      <c r="GQ218" s="159"/>
      <c r="GR218" s="159"/>
      <c r="GS218" s="159"/>
      <c r="GT218" s="159"/>
      <c r="GU218" s="159"/>
      <c r="GV218" s="159"/>
      <c r="GW218" s="159"/>
      <c r="GX218" s="159"/>
      <c r="GY218" s="159"/>
      <c r="GZ218" s="159"/>
      <c r="HA218" s="159"/>
      <c r="HB218" s="159"/>
      <c r="HC218" s="159"/>
      <c r="HD218" s="159"/>
      <c r="HE218" s="159"/>
      <c r="HF218" s="159"/>
      <c r="HG218" s="159"/>
      <c r="HH218" s="159"/>
      <c r="HI218" s="159"/>
      <c r="HJ218" s="159"/>
      <c r="HK218" s="159"/>
      <c r="HL218" s="159"/>
      <c r="HM218" s="159"/>
      <c r="HN218" s="159"/>
      <c r="HO218" s="159"/>
      <c r="HP218" s="159"/>
      <c r="HQ218" s="159"/>
      <c r="HR218" s="159"/>
      <c r="HS218" s="159"/>
      <c r="HT218" s="159"/>
      <c r="HU218" s="159"/>
      <c r="HV218" s="159"/>
      <c r="HW218" s="159"/>
      <c r="HX218" s="159"/>
      <c r="HY218" s="159"/>
      <c r="HZ218" s="159"/>
      <c r="IA218" s="159"/>
      <c r="IB218" s="159"/>
      <c r="IC218" s="159"/>
      <c r="ID218" s="159"/>
      <c r="IE218" s="159"/>
      <c r="IF218" s="159"/>
      <c r="IG218" s="159"/>
      <c r="IH218" s="159"/>
      <c r="II218" s="159"/>
      <c r="IJ218" s="159"/>
      <c r="IK218" s="159"/>
      <c r="IL218" s="159"/>
      <c r="IM218" s="159"/>
      <c r="IN218" s="159"/>
      <c r="IO218" s="159"/>
      <c r="IP218" s="159"/>
      <c r="IQ218" s="159"/>
      <c r="IR218" s="159"/>
      <c r="IS218" s="159"/>
      <c r="IT218" s="159"/>
      <c r="IU218" s="159"/>
      <c r="IV218" s="159"/>
    </row>
    <row r="219" spans="1:256" ht="25.5" x14ac:dyDescent="0.2">
      <c r="A219" s="160" t="s">
        <v>396</v>
      </c>
      <c r="B219" s="169" t="s">
        <v>457</v>
      </c>
      <c r="C219" s="169" t="s">
        <v>391</v>
      </c>
      <c r="D219" s="169" t="s">
        <v>550</v>
      </c>
      <c r="E219" s="169" t="s">
        <v>389</v>
      </c>
      <c r="F219" s="162">
        <v>2300</v>
      </c>
      <c r="G219" s="162">
        <v>1699</v>
      </c>
    </row>
    <row r="220" spans="1:256" ht="25.5" x14ac:dyDescent="0.2">
      <c r="A220" s="160" t="s">
        <v>396</v>
      </c>
      <c r="B220" s="169" t="s">
        <v>457</v>
      </c>
      <c r="C220" s="169" t="s">
        <v>391</v>
      </c>
      <c r="D220" s="169" t="s">
        <v>558</v>
      </c>
      <c r="E220" s="169" t="s">
        <v>389</v>
      </c>
      <c r="F220" s="162">
        <v>3609</v>
      </c>
      <c r="G220" s="162">
        <v>5151</v>
      </c>
    </row>
    <row r="221" spans="1:256" ht="25.5" x14ac:dyDescent="0.2">
      <c r="A221" s="160" t="s">
        <v>396</v>
      </c>
      <c r="B221" s="169" t="s">
        <v>457</v>
      </c>
      <c r="C221" s="169" t="s">
        <v>391</v>
      </c>
      <c r="D221" s="169" t="s">
        <v>559</v>
      </c>
      <c r="E221" s="169" t="s">
        <v>389</v>
      </c>
      <c r="F221" s="162">
        <v>3542</v>
      </c>
      <c r="G221" s="162"/>
    </row>
    <row r="222" spans="1:256" ht="15.75" x14ac:dyDescent="0.25">
      <c r="A222" s="147" t="s">
        <v>560</v>
      </c>
      <c r="B222" s="178" t="s">
        <v>561</v>
      </c>
      <c r="C222" s="178"/>
      <c r="D222" s="178"/>
      <c r="E222" s="178"/>
      <c r="F222" s="179">
        <f>SUM(F223+F228+F232+F256+F265)</f>
        <v>52928.51</v>
      </c>
      <c r="G222" s="179" t="e">
        <f>SUM(G223+G228+G232+G256+G265)</f>
        <v>#REF!</v>
      </c>
    </row>
    <row r="223" spans="1:256" ht="14.25" x14ac:dyDescent="0.2">
      <c r="A223" s="150" t="s">
        <v>562</v>
      </c>
      <c r="B223" s="148" t="s">
        <v>561</v>
      </c>
      <c r="C223" s="148" t="s">
        <v>376</v>
      </c>
      <c r="D223" s="151" t="s">
        <v>563</v>
      </c>
      <c r="E223" s="148"/>
      <c r="F223" s="149">
        <f>SUM(F224)</f>
        <v>2100</v>
      </c>
      <c r="G223" s="149">
        <f>SUM(G224)</f>
        <v>2100</v>
      </c>
    </row>
    <row r="224" spans="1:256" ht="27" x14ac:dyDescent="0.25">
      <c r="A224" s="153" t="s">
        <v>564</v>
      </c>
      <c r="B224" s="166" t="s">
        <v>561</v>
      </c>
      <c r="C224" s="166" t="s">
        <v>376</v>
      </c>
      <c r="D224" s="154" t="s">
        <v>563</v>
      </c>
      <c r="E224" s="166"/>
      <c r="F224" s="155">
        <f>SUM(F225)</f>
        <v>2100</v>
      </c>
      <c r="G224" s="155">
        <f>SUM(G225)</f>
        <v>2100</v>
      </c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  <c r="X224" s="159"/>
      <c r="Y224" s="159"/>
      <c r="Z224" s="159"/>
      <c r="AA224" s="159"/>
      <c r="AB224" s="159"/>
      <c r="AC224" s="159"/>
      <c r="AD224" s="159"/>
      <c r="AE224" s="159"/>
      <c r="AF224" s="159"/>
      <c r="AG224" s="159"/>
      <c r="AH224" s="159"/>
      <c r="AI224" s="159"/>
      <c r="AJ224" s="159"/>
      <c r="AK224" s="159"/>
      <c r="AL224" s="159"/>
      <c r="AM224" s="159"/>
      <c r="AN224" s="159"/>
      <c r="AO224" s="159"/>
      <c r="AP224" s="159"/>
      <c r="AQ224" s="159"/>
      <c r="AR224" s="159"/>
      <c r="AS224" s="159"/>
      <c r="AT224" s="159"/>
      <c r="AU224" s="159"/>
      <c r="AV224" s="159"/>
      <c r="AW224" s="159"/>
      <c r="AX224" s="159"/>
      <c r="AY224" s="159"/>
      <c r="AZ224" s="159"/>
      <c r="BA224" s="159"/>
      <c r="BB224" s="159"/>
      <c r="BC224" s="159"/>
      <c r="BD224" s="159"/>
      <c r="BE224" s="159"/>
      <c r="BF224" s="159"/>
      <c r="BG224" s="159"/>
      <c r="BH224" s="159"/>
      <c r="BI224" s="159"/>
      <c r="BJ224" s="159"/>
      <c r="BK224" s="159"/>
      <c r="BL224" s="159"/>
      <c r="BM224" s="159"/>
      <c r="BN224" s="159"/>
      <c r="BO224" s="159"/>
      <c r="BP224" s="159"/>
      <c r="BQ224" s="159"/>
      <c r="BR224" s="159"/>
      <c r="BS224" s="159"/>
      <c r="BT224" s="159"/>
      <c r="BU224" s="159"/>
      <c r="BV224" s="159"/>
      <c r="BW224" s="159"/>
      <c r="BX224" s="159"/>
      <c r="BY224" s="159"/>
      <c r="BZ224" s="159"/>
      <c r="CA224" s="159"/>
      <c r="CB224" s="159"/>
      <c r="CC224" s="159"/>
      <c r="CD224" s="159"/>
      <c r="CE224" s="159"/>
      <c r="CF224" s="159"/>
      <c r="CG224" s="159"/>
      <c r="CH224" s="159"/>
      <c r="CI224" s="159"/>
      <c r="CJ224" s="159"/>
      <c r="CK224" s="159"/>
      <c r="CL224" s="159"/>
      <c r="CM224" s="159"/>
      <c r="CN224" s="159"/>
      <c r="CO224" s="159"/>
      <c r="CP224" s="159"/>
      <c r="CQ224" s="159"/>
      <c r="CR224" s="159"/>
      <c r="CS224" s="159"/>
      <c r="CT224" s="159"/>
      <c r="CU224" s="159"/>
      <c r="CV224" s="159"/>
      <c r="CW224" s="159"/>
      <c r="CX224" s="159"/>
      <c r="CY224" s="159"/>
      <c r="CZ224" s="159"/>
      <c r="DA224" s="159"/>
      <c r="DB224" s="159"/>
      <c r="DC224" s="159"/>
      <c r="DD224" s="159"/>
      <c r="DE224" s="159"/>
      <c r="DF224" s="159"/>
      <c r="DG224" s="159"/>
      <c r="DH224" s="159"/>
      <c r="DI224" s="159"/>
      <c r="DJ224" s="159"/>
      <c r="DK224" s="159"/>
      <c r="DL224" s="159"/>
      <c r="DM224" s="159"/>
      <c r="DN224" s="159"/>
      <c r="DO224" s="159"/>
      <c r="DP224" s="159"/>
      <c r="DQ224" s="159"/>
      <c r="DR224" s="159"/>
      <c r="DS224" s="159"/>
      <c r="DT224" s="159"/>
      <c r="DU224" s="159"/>
      <c r="DV224" s="159"/>
      <c r="DW224" s="159"/>
      <c r="DX224" s="159"/>
      <c r="DY224" s="159"/>
      <c r="DZ224" s="159"/>
      <c r="EA224" s="159"/>
      <c r="EB224" s="159"/>
      <c r="EC224" s="159"/>
      <c r="ED224" s="159"/>
      <c r="EE224" s="159"/>
      <c r="EF224" s="159"/>
      <c r="EG224" s="159"/>
      <c r="EH224" s="159"/>
      <c r="EI224" s="159"/>
      <c r="EJ224" s="159"/>
      <c r="EK224" s="159"/>
      <c r="EL224" s="159"/>
      <c r="EM224" s="159"/>
      <c r="EN224" s="159"/>
      <c r="EO224" s="159"/>
      <c r="EP224" s="159"/>
      <c r="EQ224" s="159"/>
      <c r="ER224" s="159"/>
      <c r="ES224" s="159"/>
      <c r="ET224" s="159"/>
      <c r="EU224" s="159"/>
      <c r="EV224" s="159"/>
      <c r="EW224" s="159"/>
      <c r="EX224" s="159"/>
      <c r="EY224" s="159"/>
      <c r="EZ224" s="159"/>
      <c r="FA224" s="159"/>
      <c r="FB224" s="159"/>
      <c r="FC224" s="159"/>
      <c r="FD224" s="159"/>
      <c r="FE224" s="159"/>
      <c r="FF224" s="159"/>
      <c r="FG224" s="159"/>
      <c r="FH224" s="159"/>
      <c r="FI224" s="159"/>
      <c r="FJ224" s="159"/>
      <c r="FK224" s="159"/>
      <c r="FL224" s="159"/>
      <c r="FM224" s="159"/>
      <c r="FN224" s="159"/>
      <c r="FO224" s="159"/>
      <c r="FP224" s="159"/>
      <c r="FQ224" s="159"/>
      <c r="FR224" s="159"/>
      <c r="FS224" s="159"/>
      <c r="FT224" s="159"/>
      <c r="FU224" s="159"/>
      <c r="FV224" s="159"/>
      <c r="FW224" s="159"/>
      <c r="FX224" s="159"/>
      <c r="FY224" s="159"/>
      <c r="FZ224" s="159"/>
      <c r="GA224" s="159"/>
      <c r="GB224" s="159"/>
      <c r="GC224" s="159"/>
      <c r="GD224" s="159"/>
      <c r="GE224" s="159"/>
      <c r="GF224" s="159"/>
      <c r="GG224" s="159"/>
      <c r="GH224" s="159"/>
      <c r="GI224" s="159"/>
      <c r="GJ224" s="159"/>
      <c r="GK224" s="159"/>
      <c r="GL224" s="159"/>
      <c r="GM224" s="159"/>
      <c r="GN224" s="159"/>
      <c r="GO224" s="159"/>
      <c r="GP224" s="159"/>
      <c r="GQ224" s="159"/>
      <c r="GR224" s="159"/>
      <c r="GS224" s="159"/>
      <c r="GT224" s="159"/>
      <c r="GU224" s="159"/>
      <c r="GV224" s="159"/>
      <c r="GW224" s="159"/>
      <c r="GX224" s="159"/>
      <c r="GY224" s="159"/>
      <c r="GZ224" s="159"/>
      <c r="HA224" s="159"/>
      <c r="HB224" s="159"/>
      <c r="HC224" s="159"/>
      <c r="HD224" s="159"/>
      <c r="HE224" s="159"/>
      <c r="HF224" s="159"/>
      <c r="HG224" s="159"/>
      <c r="HH224" s="159"/>
      <c r="HI224" s="159"/>
      <c r="HJ224" s="159"/>
      <c r="HK224" s="159"/>
      <c r="HL224" s="159"/>
      <c r="HM224" s="159"/>
      <c r="HN224" s="159"/>
      <c r="HO224" s="159"/>
      <c r="HP224" s="159"/>
      <c r="HQ224" s="159"/>
      <c r="HR224" s="159"/>
      <c r="HS224" s="159"/>
      <c r="HT224" s="159"/>
      <c r="HU224" s="159"/>
      <c r="HV224" s="159"/>
      <c r="HW224" s="159"/>
      <c r="HX224" s="159"/>
      <c r="HY224" s="159"/>
      <c r="HZ224" s="159"/>
      <c r="IA224" s="159"/>
      <c r="IB224" s="159"/>
      <c r="IC224" s="159"/>
      <c r="ID224" s="159"/>
      <c r="IE224" s="159"/>
      <c r="IF224" s="159"/>
      <c r="IG224" s="159"/>
      <c r="IH224" s="159"/>
      <c r="II224" s="159"/>
      <c r="IJ224" s="159"/>
      <c r="IK224" s="159"/>
      <c r="IL224" s="159"/>
      <c r="IM224" s="159"/>
      <c r="IN224" s="159"/>
      <c r="IO224" s="159"/>
      <c r="IP224" s="159"/>
      <c r="IQ224" s="159"/>
      <c r="IR224" s="159"/>
      <c r="IS224" s="159"/>
      <c r="IT224" s="159"/>
      <c r="IU224" s="159"/>
      <c r="IV224" s="159"/>
    </row>
    <row r="225" spans="1:256" ht="41.25" customHeight="1" x14ac:dyDescent="0.2">
      <c r="A225" s="220" t="s">
        <v>565</v>
      </c>
      <c r="B225" s="174" t="s">
        <v>561</v>
      </c>
      <c r="C225" s="174" t="s">
        <v>376</v>
      </c>
      <c r="D225" s="157" t="s">
        <v>563</v>
      </c>
      <c r="E225" s="174"/>
      <c r="F225" s="158">
        <f>SUM(F227+F226)</f>
        <v>2100</v>
      </c>
      <c r="G225" s="158">
        <f>SUM(G227+G226)</f>
        <v>2100</v>
      </c>
    </row>
    <row r="226" spans="1:256" ht="25.5" x14ac:dyDescent="0.2">
      <c r="A226" s="160" t="s">
        <v>396</v>
      </c>
      <c r="B226" s="169" t="s">
        <v>561</v>
      </c>
      <c r="C226" s="169" t="s">
        <v>376</v>
      </c>
      <c r="D226" s="161" t="s">
        <v>563</v>
      </c>
      <c r="E226" s="169" t="s">
        <v>389</v>
      </c>
      <c r="F226" s="162">
        <v>10</v>
      </c>
      <c r="G226" s="162">
        <v>10</v>
      </c>
    </row>
    <row r="227" spans="1:256" x14ac:dyDescent="0.2">
      <c r="A227" s="160" t="s">
        <v>397</v>
      </c>
      <c r="B227" s="161" t="s">
        <v>561</v>
      </c>
      <c r="C227" s="161" t="s">
        <v>376</v>
      </c>
      <c r="D227" s="161" t="s">
        <v>563</v>
      </c>
      <c r="E227" s="161" t="s">
        <v>398</v>
      </c>
      <c r="F227" s="162">
        <v>2090</v>
      </c>
      <c r="G227" s="162">
        <v>2090</v>
      </c>
    </row>
    <row r="228" spans="1:256" ht="14.25" x14ac:dyDescent="0.2">
      <c r="A228" s="150" t="s">
        <v>566</v>
      </c>
      <c r="B228" s="164" t="s">
        <v>561</v>
      </c>
      <c r="C228" s="164" t="s">
        <v>378</v>
      </c>
      <c r="D228" s="164"/>
      <c r="E228" s="164"/>
      <c r="F228" s="149">
        <f t="shared" ref="F228:G230" si="3">SUM(F229)</f>
        <v>9427.61</v>
      </c>
      <c r="G228" s="149">
        <f t="shared" si="3"/>
        <v>8537.74</v>
      </c>
    </row>
    <row r="229" spans="1:256" ht="13.5" x14ac:dyDescent="0.25">
      <c r="A229" s="153" t="s">
        <v>567</v>
      </c>
      <c r="B229" s="154" t="s">
        <v>561</v>
      </c>
      <c r="C229" s="154" t="s">
        <v>378</v>
      </c>
      <c r="D229" s="151" t="s">
        <v>568</v>
      </c>
      <c r="E229" s="154"/>
      <c r="F229" s="155">
        <f t="shared" si="3"/>
        <v>9427.61</v>
      </c>
      <c r="G229" s="155">
        <f t="shared" si="3"/>
        <v>8537.74</v>
      </c>
    </row>
    <row r="230" spans="1:256" x14ac:dyDescent="0.2">
      <c r="A230" s="160" t="s">
        <v>569</v>
      </c>
      <c r="B230" s="161" t="s">
        <v>561</v>
      </c>
      <c r="C230" s="161" t="s">
        <v>378</v>
      </c>
      <c r="D230" s="161" t="s">
        <v>568</v>
      </c>
      <c r="E230" s="161"/>
      <c r="F230" s="162">
        <f t="shared" si="3"/>
        <v>9427.61</v>
      </c>
      <c r="G230" s="162">
        <f t="shared" si="3"/>
        <v>8537.74</v>
      </c>
    </row>
    <row r="231" spans="1:256" ht="25.5" x14ac:dyDescent="0.2">
      <c r="A231" s="156" t="s">
        <v>445</v>
      </c>
      <c r="B231" s="157" t="s">
        <v>561</v>
      </c>
      <c r="C231" s="157" t="s">
        <v>378</v>
      </c>
      <c r="D231" s="157" t="s">
        <v>568</v>
      </c>
      <c r="E231" s="157" t="s">
        <v>446</v>
      </c>
      <c r="F231" s="158">
        <v>9427.61</v>
      </c>
      <c r="G231" s="158">
        <v>8537.74</v>
      </c>
    </row>
    <row r="232" spans="1:256" ht="14.25" x14ac:dyDescent="0.2">
      <c r="A232" s="221" t="s">
        <v>570</v>
      </c>
      <c r="B232" s="164" t="s">
        <v>561</v>
      </c>
      <c r="C232" s="164" t="s">
        <v>385</v>
      </c>
      <c r="D232" s="164"/>
      <c r="E232" s="164"/>
      <c r="F232" s="165">
        <f>SUM(F233)</f>
        <v>11187.24</v>
      </c>
      <c r="G232" s="165" t="e">
        <f>SUM(G233)</f>
        <v>#REF!</v>
      </c>
    </row>
    <row r="233" spans="1:256" ht="13.5" x14ac:dyDescent="0.25">
      <c r="A233" s="222" t="s">
        <v>571</v>
      </c>
      <c r="B233" s="154" t="s">
        <v>561</v>
      </c>
      <c r="C233" s="154" t="s">
        <v>385</v>
      </c>
      <c r="D233" s="154"/>
      <c r="E233" s="154"/>
      <c r="F233" s="187">
        <f>SUM(F234+F251)</f>
        <v>11187.24</v>
      </c>
      <c r="G233" s="187" t="e">
        <f>SUM(G234+G251+#REF!)</f>
        <v>#REF!</v>
      </c>
    </row>
    <row r="234" spans="1:256" ht="24.75" x14ac:dyDescent="0.25">
      <c r="A234" s="223" t="s">
        <v>564</v>
      </c>
      <c r="B234" s="154" t="s">
        <v>561</v>
      </c>
      <c r="C234" s="154" t="s">
        <v>385</v>
      </c>
      <c r="D234" s="154" t="s">
        <v>574</v>
      </c>
      <c r="E234" s="154"/>
      <c r="F234" s="187">
        <f>SUM(F235)</f>
        <v>1196.5999999999999</v>
      </c>
      <c r="G234" s="187" t="e">
        <f>SUM(G235)</f>
        <v>#REF!</v>
      </c>
    </row>
    <row r="235" spans="1:256" x14ac:dyDescent="0.2">
      <c r="A235" s="160" t="s">
        <v>397</v>
      </c>
      <c r="B235" s="161" t="s">
        <v>561</v>
      </c>
      <c r="C235" s="161" t="s">
        <v>385</v>
      </c>
      <c r="D235" s="161" t="s">
        <v>574</v>
      </c>
      <c r="E235" s="161"/>
      <c r="F235" s="193">
        <f>SUM(F239+F242+F236+F245+F248)</f>
        <v>1196.5999999999999</v>
      </c>
      <c r="G235" s="193" t="e">
        <f>SUM(G239+G242+G236+#REF!+G245+G248)</f>
        <v>#REF!</v>
      </c>
    </row>
    <row r="236" spans="1:256" ht="39" customHeight="1" x14ac:dyDescent="0.2">
      <c r="A236" s="218" t="s">
        <v>575</v>
      </c>
      <c r="B236" s="157" t="s">
        <v>561</v>
      </c>
      <c r="C236" s="157" t="s">
        <v>385</v>
      </c>
      <c r="D236" s="157" t="s">
        <v>576</v>
      </c>
      <c r="E236" s="157"/>
      <c r="F236" s="183">
        <f>SUM(F238+F237)</f>
        <v>120</v>
      </c>
      <c r="G236" s="183">
        <f>SUM(G238+G237)</f>
        <v>120</v>
      </c>
    </row>
    <row r="237" spans="1:256" ht="25.5" x14ac:dyDescent="0.2">
      <c r="A237" s="160" t="s">
        <v>396</v>
      </c>
      <c r="B237" s="161" t="s">
        <v>561</v>
      </c>
      <c r="C237" s="161" t="s">
        <v>385</v>
      </c>
      <c r="D237" s="161" t="s">
        <v>576</v>
      </c>
      <c r="E237" s="161" t="s">
        <v>389</v>
      </c>
      <c r="F237" s="193">
        <v>1</v>
      </c>
      <c r="G237" s="193">
        <v>1</v>
      </c>
    </row>
    <row r="238" spans="1:256" x14ac:dyDescent="0.2">
      <c r="A238" s="160" t="s">
        <v>397</v>
      </c>
      <c r="B238" s="161" t="s">
        <v>561</v>
      </c>
      <c r="C238" s="161" t="s">
        <v>385</v>
      </c>
      <c r="D238" s="161" t="s">
        <v>576</v>
      </c>
      <c r="E238" s="161" t="s">
        <v>398</v>
      </c>
      <c r="F238" s="193">
        <v>119</v>
      </c>
      <c r="G238" s="193">
        <v>119</v>
      </c>
    </row>
    <row r="239" spans="1:256" ht="38.25" x14ac:dyDescent="0.2">
      <c r="A239" s="218" t="s">
        <v>577</v>
      </c>
      <c r="B239" s="157" t="s">
        <v>561</v>
      </c>
      <c r="C239" s="157" t="s">
        <v>385</v>
      </c>
      <c r="D239" s="157" t="s">
        <v>578</v>
      </c>
      <c r="E239" s="157"/>
      <c r="F239" s="183">
        <f>SUM(F241+F240)</f>
        <v>274</v>
      </c>
      <c r="G239" s="183">
        <f>SUM(G241+G240)</f>
        <v>325</v>
      </c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  <c r="X239" s="159"/>
      <c r="Y239" s="159"/>
      <c r="Z239" s="159"/>
      <c r="AA239" s="159"/>
      <c r="AB239" s="159"/>
      <c r="AC239" s="159"/>
      <c r="AD239" s="159"/>
      <c r="AE239" s="159"/>
      <c r="AF239" s="159"/>
      <c r="AG239" s="159"/>
      <c r="AH239" s="159"/>
      <c r="AI239" s="159"/>
      <c r="AJ239" s="159"/>
      <c r="AK239" s="159"/>
      <c r="AL239" s="159"/>
      <c r="AM239" s="159"/>
      <c r="AN239" s="159"/>
      <c r="AO239" s="159"/>
      <c r="AP239" s="159"/>
      <c r="AQ239" s="159"/>
      <c r="AR239" s="159"/>
      <c r="AS239" s="159"/>
      <c r="AT239" s="159"/>
      <c r="AU239" s="159"/>
      <c r="AV239" s="159"/>
      <c r="AW239" s="159"/>
      <c r="AX239" s="159"/>
      <c r="AY239" s="159"/>
      <c r="AZ239" s="159"/>
      <c r="BA239" s="159"/>
      <c r="BB239" s="159"/>
      <c r="BC239" s="159"/>
      <c r="BD239" s="159"/>
      <c r="BE239" s="159"/>
      <c r="BF239" s="159"/>
      <c r="BG239" s="159"/>
      <c r="BH239" s="159"/>
      <c r="BI239" s="159"/>
      <c r="BJ239" s="159"/>
      <c r="BK239" s="159"/>
      <c r="BL239" s="159"/>
      <c r="BM239" s="159"/>
      <c r="BN239" s="159"/>
      <c r="BO239" s="159"/>
      <c r="BP239" s="159"/>
      <c r="BQ239" s="159"/>
      <c r="BR239" s="159"/>
      <c r="BS239" s="159"/>
      <c r="BT239" s="159"/>
      <c r="BU239" s="159"/>
      <c r="BV239" s="159"/>
      <c r="BW239" s="159"/>
      <c r="BX239" s="159"/>
      <c r="BY239" s="159"/>
      <c r="BZ239" s="159"/>
      <c r="CA239" s="159"/>
      <c r="CB239" s="159"/>
      <c r="CC239" s="159"/>
      <c r="CD239" s="159"/>
      <c r="CE239" s="159"/>
      <c r="CF239" s="159"/>
      <c r="CG239" s="159"/>
      <c r="CH239" s="159"/>
      <c r="CI239" s="159"/>
      <c r="CJ239" s="159"/>
      <c r="CK239" s="159"/>
      <c r="CL239" s="159"/>
      <c r="CM239" s="159"/>
      <c r="CN239" s="159"/>
      <c r="CO239" s="159"/>
      <c r="CP239" s="159"/>
      <c r="CQ239" s="159"/>
      <c r="CR239" s="159"/>
      <c r="CS239" s="159"/>
      <c r="CT239" s="159"/>
      <c r="CU239" s="159"/>
      <c r="CV239" s="159"/>
      <c r="CW239" s="159"/>
      <c r="CX239" s="159"/>
      <c r="CY239" s="159"/>
      <c r="CZ239" s="159"/>
      <c r="DA239" s="159"/>
      <c r="DB239" s="159"/>
      <c r="DC239" s="159"/>
      <c r="DD239" s="159"/>
      <c r="DE239" s="159"/>
      <c r="DF239" s="159"/>
      <c r="DG239" s="159"/>
      <c r="DH239" s="159"/>
      <c r="DI239" s="159"/>
      <c r="DJ239" s="159"/>
      <c r="DK239" s="159"/>
      <c r="DL239" s="159"/>
      <c r="DM239" s="159"/>
      <c r="DN239" s="159"/>
      <c r="DO239" s="159"/>
      <c r="DP239" s="159"/>
      <c r="DQ239" s="159"/>
      <c r="DR239" s="159"/>
      <c r="DS239" s="159"/>
      <c r="DT239" s="159"/>
      <c r="DU239" s="159"/>
      <c r="DV239" s="159"/>
      <c r="DW239" s="159"/>
      <c r="DX239" s="159"/>
      <c r="DY239" s="159"/>
      <c r="DZ239" s="159"/>
      <c r="EA239" s="159"/>
      <c r="EB239" s="159"/>
      <c r="EC239" s="159"/>
      <c r="ED239" s="159"/>
      <c r="EE239" s="159"/>
      <c r="EF239" s="159"/>
      <c r="EG239" s="159"/>
      <c r="EH239" s="159"/>
      <c r="EI239" s="159"/>
      <c r="EJ239" s="159"/>
      <c r="EK239" s="159"/>
      <c r="EL239" s="159"/>
      <c r="EM239" s="159"/>
      <c r="EN239" s="159"/>
      <c r="EO239" s="159"/>
      <c r="EP239" s="159"/>
      <c r="EQ239" s="159"/>
      <c r="ER239" s="159"/>
      <c r="ES239" s="159"/>
      <c r="ET239" s="159"/>
      <c r="EU239" s="159"/>
      <c r="EV239" s="159"/>
      <c r="EW239" s="159"/>
      <c r="EX239" s="159"/>
      <c r="EY239" s="159"/>
      <c r="EZ239" s="159"/>
      <c r="FA239" s="159"/>
      <c r="FB239" s="159"/>
      <c r="FC239" s="159"/>
      <c r="FD239" s="159"/>
      <c r="FE239" s="159"/>
      <c r="FF239" s="159"/>
      <c r="FG239" s="159"/>
      <c r="FH239" s="159"/>
      <c r="FI239" s="159"/>
      <c r="FJ239" s="159"/>
      <c r="FK239" s="159"/>
      <c r="FL239" s="159"/>
      <c r="FM239" s="159"/>
      <c r="FN239" s="159"/>
      <c r="FO239" s="159"/>
      <c r="FP239" s="159"/>
      <c r="FQ239" s="159"/>
      <c r="FR239" s="159"/>
      <c r="FS239" s="159"/>
      <c r="FT239" s="159"/>
      <c r="FU239" s="159"/>
      <c r="FV239" s="159"/>
      <c r="FW239" s="159"/>
      <c r="FX239" s="159"/>
      <c r="FY239" s="159"/>
      <c r="FZ239" s="159"/>
      <c r="GA239" s="159"/>
      <c r="GB239" s="159"/>
      <c r="GC239" s="159"/>
      <c r="GD239" s="159"/>
      <c r="GE239" s="159"/>
      <c r="GF239" s="159"/>
      <c r="GG239" s="159"/>
      <c r="GH239" s="159"/>
      <c r="GI239" s="159"/>
      <c r="GJ239" s="159"/>
      <c r="GK239" s="159"/>
      <c r="GL239" s="159"/>
      <c r="GM239" s="159"/>
      <c r="GN239" s="159"/>
      <c r="GO239" s="159"/>
      <c r="GP239" s="159"/>
      <c r="GQ239" s="159"/>
      <c r="GR239" s="159"/>
      <c r="GS239" s="159"/>
      <c r="GT239" s="159"/>
      <c r="GU239" s="159"/>
      <c r="GV239" s="159"/>
      <c r="GW239" s="159"/>
      <c r="GX239" s="159"/>
      <c r="GY239" s="159"/>
      <c r="GZ239" s="159"/>
      <c r="HA239" s="159"/>
      <c r="HB239" s="159"/>
      <c r="HC239" s="159"/>
      <c r="HD239" s="159"/>
      <c r="HE239" s="159"/>
      <c r="HF239" s="159"/>
      <c r="HG239" s="159"/>
      <c r="HH239" s="159"/>
      <c r="HI239" s="159"/>
      <c r="HJ239" s="159"/>
      <c r="HK239" s="159"/>
      <c r="HL239" s="159"/>
      <c r="HM239" s="159"/>
      <c r="HN239" s="159"/>
      <c r="HO239" s="159"/>
      <c r="HP239" s="159"/>
      <c r="HQ239" s="159"/>
      <c r="HR239" s="159"/>
      <c r="HS239" s="159"/>
      <c r="HT239" s="159"/>
      <c r="HU239" s="159"/>
      <c r="HV239" s="159"/>
      <c r="HW239" s="159"/>
      <c r="HX239" s="159"/>
      <c r="HY239" s="159"/>
      <c r="HZ239" s="159"/>
      <c r="IA239" s="159"/>
      <c r="IB239" s="159"/>
      <c r="IC239" s="159"/>
      <c r="ID239" s="159"/>
      <c r="IE239" s="159"/>
      <c r="IF239" s="159"/>
      <c r="IG239" s="159"/>
      <c r="IH239" s="159"/>
      <c r="II239" s="159"/>
      <c r="IJ239" s="159"/>
      <c r="IK239" s="159"/>
      <c r="IL239" s="159"/>
      <c r="IM239" s="159"/>
      <c r="IN239" s="159"/>
      <c r="IO239" s="159"/>
      <c r="IP239" s="159"/>
      <c r="IQ239" s="159"/>
      <c r="IR239" s="159"/>
      <c r="IS239" s="159"/>
      <c r="IT239" s="159"/>
      <c r="IU239" s="159"/>
      <c r="IV239" s="159"/>
    </row>
    <row r="240" spans="1:256" ht="25.5" x14ac:dyDescent="0.2">
      <c r="A240" s="160" t="s">
        <v>396</v>
      </c>
      <c r="B240" s="161" t="s">
        <v>561</v>
      </c>
      <c r="C240" s="161" t="s">
        <v>385</v>
      </c>
      <c r="D240" s="161" t="s">
        <v>578</v>
      </c>
      <c r="E240" s="161" t="s">
        <v>389</v>
      </c>
      <c r="F240" s="193">
        <v>1</v>
      </c>
      <c r="G240" s="193">
        <v>1</v>
      </c>
    </row>
    <row r="241" spans="1:256" x14ac:dyDescent="0.2">
      <c r="A241" s="160" t="s">
        <v>397</v>
      </c>
      <c r="B241" s="161" t="s">
        <v>561</v>
      </c>
      <c r="C241" s="161" t="s">
        <v>385</v>
      </c>
      <c r="D241" s="161" t="s">
        <v>578</v>
      </c>
      <c r="E241" s="161" t="s">
        <v>398</v>
      </c>
      <c r="F241" s="193">
        <v>273</v>
      </c>
      <c r="G241" s="193">
        <v>324</v>
      </c>
    </row>
    <row r="242" spans="1:256" ht="38.25" x14ac:dyDescent="0.2">
      <c r="A242" s="218" t="s">
        <v>579</v>
      </c>
      <c r="B242" s="157" t="s">
        <v>561</v>
      </c>
      <c r="C242" s="157" t="s">
        <v>385</v>
      </c>
      <c r="D242" s="157" t="s">
        <v>580</v>
      </c>
      <c r="E242" s="157"/>
      <c r="F242" s="183">
        <f>SUM(F244+F243)</f>
        <v>252.6</v>
      </c>
      <c r="G242" s="183">
        <f>SUM(G244+G243)</f>
        <v>252.6</v>
      </c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  <c r="X242" s="159"/>
      <c r="Y242" s="159"/>
      <c r="Z242" s="159"/>
      <c r="AA242" s="159"/>
      <c r="AB242" s="159"/>
      <c r="AC242" s="159"/>
      <c r="AD242" s="159"/>
      <c r="AE242" s="159"/>
      <c r="AF242" s="159"/>
      <c r="AG242" s="159"/>
      <c r="AH242" s="159"/>
      <c r="AI242" s="159"/>
      <c r="AJ242" s="159"/>
      <c r="AK242" s="159"/>
      <c r="AL242" s="159"/>
      <c r="AM242" s="159"/>
      <c r="AN242" s="159"/>
      <c r="AO242" s="159"/>
      <c r="AP242" s="159"/>
      <c r="AQ242" s="159"/>
      <c r="AR242" s="159"/>
      <c r="AS242" s="159"/>
      <c r="AT242" s="159"/>
      <c r="AU242" s="159"/>
      <c r="AV242" s="159"/>
      <c r="AW242" s="159"/>
      <c r="AX242" s="159"/>
      <c r="AY242" s="159"/>
      <c r="AZ242" s="159"/>
      <c r="BA242" s="159"/>
      <c r="BB242" s="159"/>
      <c r="BC242" s="159"/>
      <c r="BD242" s="159"/>
      <c r="BE242" s="159"/>
      <c r="BF242" s="159"/>
      <c r="BG242" s="159"/>
      <c r="BH242" s="159"/>
      <c r="BI242" s="159"/>
      <c r="BJ242" s="159"/>
      <c r="BK242" s="159"/>
      <c r="BL242" s="159"/>
      <c r="BM242" s="159"/>
      <c r="BN242" s="159"/>
      <c r="BO242" s="159"/>
      <c r="BP242" s="159"/>
      <c r="BQ242" s="159"/>
      <c r="BR242" s="159"/>
      <c r="BS242" s="159"/>
      <c r="BT242" s="159"/>
      <c r="BU242" s="159"/>
      <c r="BV242" s="159"/>
      <c r="BW242" s="159"/>
      <c r="BX242" s="159"/>
      <c r="BY242" s="159"/>
      <c r="BZ242" s="159"/>
      <c r="CA242" s="159"/>
      <c r="CB242" s="159"/>
      <c r="CC242" s="159"/>
      <c r="CD242" s="159"/>
      <c r="CE242" s="159"/>
      <c r="CF242" s="159"/>
      <c r="CG242" s="159"/>
      <c r="CH242" s="159"/>
      <c r="CI242" s="159"/>
      <c r="CJ242" s="159"/>
      <c r="CK242" s="159"/>
      <c r="CL242" s="159"/>
      <c r="CM242" s="159"/>
      <c r="CN242" s="159"/>
      <c r="CO242" s="159"/>
      <c r="CP242" s="159"/>
      <c r="CQ242" s="159"/>
      <c r="CR242" s="159"/>
      <c r="CS242" s="159"/>
      <c r="CT242" s="159"/>
      <c r="CU242" s="159"/>
      <c r="CV242" s="159"/>
      <c r="CW242" s="159"/>
      <c r="CX242" s="159"/>
      <c r="CY242" s="159"/>
      <c r="CZ242" s="159"/>
      <c r="DA242" s="159"/>
      <c r="DB242" s="159"/>
      <c r="DC242" s="159"/>
      <c r="DD242" s="159"/>
      <c r="DE242" s="159"/>
      <c r="DF242" s="159"/>
      <c r="DG242" s="159"/>
      <c r="DH242" s="159"/>
      <c r="DI242" s="159"/>
      <c r="DJ242" s="159"/>
      <c r="DK242" s="159"/>
      <c r="DL242" s="159"/>
      <c r="DM242" s="159"/>
      <c r="DN242" s="159"/>
      <c r="DO242" s="159"/>
      <c r="DP242" s="159"/>
      <c r="DQ242" s="159"/>
      <c r="DR242" s="159"/>
      <c r="DS242" s="159"/>
      <c r="DT242" s="159"/>
      <c r="DU242" s="159"/>
      <c r="DV242" s="159"/>
      <c r="DW242" s="159"/>
      <c r="DX242" s="159"/>
      <c r="DY242" s="159"/>
      <c r="DZ242" s="159"/>
      <c r="EA242" s="159"/>
      <c r="EB242" s="159"/>
      <c r="EC242" s="159"/>
      <c r="ED242" s="159"/>
      <c r="EE242" s="159"/>
      <c r="EF242" s="159"/>
      <c r="EG242" s="159"/>
      <c r="EH242" s="159"/>
      <c r="EI242" s="159"/>
      <c r="EJ242" s="159"/>
      <c r="EK242" s="159"/>
      <c r="EL242" s="159"/>
      <c r="EM242" s="159"/>
      <c r="EN242" s="159"/>
      <c r="EO242" s="159"/>
      <c r="EP242" s="159"/>
      <c r="EQ242" s="159"/>
      <c r="ER242" s="159"/>
      <c r="ES242" s="159"/>
      <c r="ET242" s="159"/>
      <c r="EU242" s="159"/>
      <c r="EV242" s="159"/>
      <c r="EW242" s="159"/>
      <c r="EX242" s="159"/>
      <c r="EY242" s="159"/>
      <c r="EZ242" s="159"/>
      <c r="FA242" s="159"/>
      <c r="FB242" s="159"/>
      <c r="FC242" s="159"/>
      <c r="FD242" s="159"/>
      <c r="FE242" s="159"/>
      <c r="FF242" s="159"/>
      <c r="FG242" s="159"/>
      <c r="FH242" s="159"/>
      <c r="FI242" s="159"/>
      <c r="FJ242" s="159"/>
      <c r="FK242" s="159"/>
      <c r="FL242" s="159"/>
      <c r="FM242" s="159"/>
      <c r="FN242" s="159"/>
      <c r="FO242" s="159"/>
      <c r="FP242" s="159"/>
      <c r="FQ242" s="159"/>
      <c r="FR242" s="159"/>
      <c r="FS242" s="159"/>
      <c r="FT242" s="159"/>
      <c r="FU242" s="159"/>
      <c r="FV242" s="159"/>
      <c r="FW242" s="159"/>
      <c r="FX242" s="159"/>
      <c r="FY242" s="159"/>
      <c r="FZ242" s="159"/>
      <c r="GA242" s="159"/>
      <c r="GB242" s="159"/>
      <c r="GC242" s="159"/>
      <c r="GD242" s="159"/>
      <c r="GE242" s="159"/>
      <c r="GF242" s="159"/>
      <c r="GG242" s="159"/>
      <c r="GH242" s="159"/>
      <c r="GI242" s="159"/>
      <c r="GJ242" s="159"/>
      <c r="GK242" s="159"/>
      <c r="GL242" s="159"/>
      <c r="GM242" s="159"/>
      <c r="GN242" s="159"/>
      <c r="GO242" s="159"/>
      <c r="GP242" s="159"/>
      <c r="GQ242" s="159"/>
      <c r="GR242" s="159"/>
      <c r="GS242" s="159"/>
      <c r="GT242" s="159"/>
      <c r="GU242" s="159"/>
      <c r="GV242" s="159"/>
      <c r="GW242" s="159"/>
      <c r="GX242" s="159"/>
      <c r="GY242" s="159"/>
      <c r="GZ242" s="159"/>
      <c r="HA242" s="159"/>
      <c r="HB242" s="159"/>
      <c r="HC242" s="159"/>
      <c r="HD242" s="159"/>
      <c r="HE242" s="159"/>
      <c r="HF242" s="159"/>
      <c r="HG242" s="159"/>
      <c r="HH242" s="159"/>
      <c r="HI242" s="159"/>
      <c r="HJ242" s="159"/>
      <c r="HK242" s="159"/>
      <c r="HL242" s="159"/>
      <c r="HM242" s="159"/>
      <c r="HN242" s="159"/>
      <c r="HO242" s="159"/>
      <c r="HP242" s="159"/>
      <c r="HQ242" s="159"/>
      <c r="HR242" s="159"/>
      <c r="HS242" s="159"/>
      <c r="HT242" s="159"/>
      <c r="HU242" s="159"/>
      <c r="HV242" s="159"/>
      <c r="HW242" s="159"/>
      <c r="HX242" s="159"/>
      <c r="HY242" s="159"/>
      <c r="HZ242" s="159"/>
      <c r="IA242" s="159"/>
      <c r="IB242" s="159"/>
      <c r="IC242" s="159"/>
      <c r="ID242" s="159"/>
      <c r="IE242" s="159"/>
      <c r="IF242" s="159"/>
      <c r="IG242" s="159"/>
      <c r="IH242" s="159"/>
      <c r="II242" s="159"/>
      <c r="IJ242" s="159"/>
      <c r="IK242" s="159"/>
      <c r="IL242" s="159"/>
      <c r="IM242" s="159"/>
      <c r="IN242" s="159"/>
      <c r="IO242" s="159"/>
      <c r="IP242" s="159"/>
      <c r="IQ242" s="159"/>
      <c r="IR242" s="159"/>
      <c r="IS242" s="159"/>
      <c r="IT242" s="159"/>
      <c r="IU242" s="159"/>
      <c r="IV242" s="159"/>
    </row>
    <row r="243" spans="1:256" ht="25.5" x14ac:dyDescent="0.2">
      <c r="A243" s="160" t="s">
        <v>396</v>
      </c>
      <c r="B243" s="161" t="s">
        <v>561</v>
      </c>
      <c r="C243" s="161" t="s">
        <v>385</v>
      </c>
      <c r="D243" s="161" t="s">
        <v>580</v>
      </c>
      <c r="E243" s="161" t="s">
        <v>389</v>
      </c>
      <c r="F243" s="193">
        <v>0.6</v>
      </c>
      <c r="G243" s="193">
        <v>0.6</v>
      </c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  <c r="X243" s="159"/>
      <c r="Y243" s="159"/>
      <c r="Z243" s="159"/>
      <c r="AA243" s="159"/>
      <c r="AB243" s="159"/>
      <c r="AC243" s="159"/>
      <c r="AD243" s="159"/>
      <c r="AE243" s="159"/>
      <c r="AF243" s="159"/>
      <c r="AG243" s="159"/>
      <c r="AH243" s="159"/>
      <c r="AI243" s="159"/>
      <c r="AJ243" s="159"/>
      <c r="AK243" s="159"/>
      <c r="AL243" s="159"/>
      <c r="AM243" s="159"/>
      <c r="AN243" s="159"/>
      <c r="AO243" s="159"/>
      <c r="AP243" s="159"/>
      <c r="AQ243" s="159"/>
      <c r="AR243" s="159"/>
      <c r="AS243" s="159"/>
      <c r="AT243" s="159"/>
      <c r="AU243" s="159"/>
      <c r="AV243" s="159"/>
      <c r="AW243" s="159"/>
      <c r="AX243" s="159"/>
      <c r="AY243" s="159"/>
      <c r="AZ243" s="159"/>
      <c r="BA243" s="159"/>
      <c r="BB243" s="159"/>
      <c r="BC243" s="159"/>
      <c r="BD243" s="159"/>
      <c r="BE243" s="159"/>
      <c r="BF243" s="159"/>
      <c r="BG243" s="159"/>
      <c r="BH243" s="159"/>
      <c r="BI243" s="159"/>
      <c r="BJ243" s="159"/>
      <c r="BK243" s="159"/>
      <c r="BL243" s="159"/>
      <c r="BM243" s="159"/>
      <c r="BN243" s="159"/>
      <c r="BO243" s="159"/>
      <c r="BP243" s="159"/>
      <c r="BQ243" s="159"/>
      <c r="BR243" s="159"/>
      <c r="BS243" s="159"/>
      <c r="BT243" s="159"/>
      <c r="BU243" s="159"/>
      <c r="BV243" s="159"/>
      <c r="BW243" s="159"/>
      <c r="BX243" s="159"/>
      <c r="BY243" s="159"/>
      <c r="BZ243" s="159"/>
      <c r="CA243" s="159"/>
      <c r="CB243" s="159"/>
      <c r="CC243" s="159"/>
      <c r="CD243" s="159"/>
      <c r="CE243" s="159"/>
      <c r="CF243" s="159"/>
      <c r="CG243" s="159"/>
      <c r="CH243" s="159"/>
      <c r="CI243" s="159"/>
      <c r="CJ243" s="159"/>
      <c r="CK243" s="159"/>
      <c r="CL243" s="159"/>
      <c r="CM243" s="159"/>
      <c r="CN243" s="159"/>
      <c r="CO243" s="159"/>
      <c r="CP243" s="159"/>
      <c r="CQ243" s="159"/>
      <c r="CR243" s="159"/>
      <c r="CS243" s="159"/>
      <c r="CT243" s="159"/>
      <c r="CU243" s="159"/>
      <c r="CV243" s="159"/>
      <c r="CW243" s="159"/>
      <c r="CX243" s="159"/>
      <c r="CY243" s="159"/>
      <c r="CZ243" s="159"/>
      <c r="DA243" s="159"/>
      <c r="DB243" s="159"/>
      <c r="DC243" s="159"/>
      <c r="DD243" s="159"/>
      <c r="DE243" s="159"/>
      <c r="DF243" s="159"/>
      <c r="DG243" s="159"/>
      <c r="DH243" s="159"/>
      <c r="DI243" s="159"/>
      <c r="DJ243" s="159"/>
      <c r="DK243" s="159"/>
      <c r="DL243" s="159"/>
      <c r="DM243" s="159"/>
      <c r="DN243" s="159"/>
      <c r="DO243" s="159"/>
      <c r="DP243" s="159"/>
      <c r="DQ243" s="159"/>
      <c r="DR243" s="159"/>
      <c r="DS243" s="159"/>
      <c r="DT243" s="159"/>
      <c r="DU243" s="159"/>
      <c r="DV243" s="159"/>
      <c r="DW243" s="159"/>
      <c r="DX243" s="159"/>
      <c r="DY243" s="159"/>
      <c r="DZ243" s="159"/>
      <c r="EA243" s="159"/>
      <c r="EB243" s="159"/>
      <c r="EC243" s="159"/>
      <c r="ED243" s="159"/>
      <c r="EE243" s="159"/>
      <c r="EF243" s="159"/>
      <c r="EG243" s="159"/>
      <c r="EH243" s="159"/>
      <c r="EI243" s="159"/>
      <c r="EJ243" s="159"/>
      <c r="EK243" s="159"/>
      <c r="EL243" s="159"/>
      <c r="EM243" s="159"/>
      <c r="EN243" s="159"/>
      <c r="EO243" s="159"/>
      <c r="EP243" s="159"/>
      <c r="EQ243" s="159"/>
      <c r="ER243" s="159"/>
      <c r="ES243" s="159"/>
      <c r="ET243" s="159"/>
      <c r="EU243" s="159"/>
      <c r="EV243" s="159"/>
      <c r="EW243" s="159"/>
      <c r="EX243" s="159"/>
      <c r="EY243" s="159"/>
      <c r="EZ243" s="159"/>
      <c r="FA243" s="159"/>
      <c r="FB243" s="159"/>
      <c r="FC243" s="159"/>
      <c r="FD243" s="159"/>
      <c r="FE243" s="159"/>
      <c r="FF243" s="159"/>
      <c r="FG243" s="159"/>
      <c r="FH243" s="159"/>
      <c r="FI243" s="159"/>
      <c r="FJ243" s="159"/>
      <c r="FK243" s="159"/>
      <c r="FL243" s="159"/>
      <c r="FM243" s="159"/>
      <c r="FN243" s="159"/>
      <c r="FO243" s="159"/>
      <c r="FP243" s="159"/>
      <c r="FQ243" s="159"/>
      <c r="FR243" s="159"/>
      <c r="FS243" s="159"/>
      <c r="FT243" s="159"/>
      <c r="FU243" s="159"/>
      <c r="FV243" s="159"/>
      <c r="FW243" s="159"/>
      <c r="FX243" s="159"/>
      <c r="FY243" s="159"/>
      <c r="FZ243" s="159"/>
      <c r="GA243" s="159"/>
      <c r="GB243" s="159"/>
      <c r="GC243" s="159"/>
      <c r="GD243" s="159"/>
      <c r="GE243" s="159"/>
      <c r="GF243" s="159"/>
      <c r="GG243" s="159"/>
      <c r="GH243" s="159"/>
      <c r="GI243" s="159"/>
      <c r="GJ243" s="159"/>
      <c r="GK243" s="159"/>
      <c r="GL243" s="159"/>
      <c r="GM243" s="159"/>
      <c r="GN243" s="159"/>
      <c r="GO243" s="159"/>
      <c r="GP243" s="159"/>
      <c r="GQ243" s="159"/>
      <c r="GR243" s="159"/>
      <c r="GS243" s="159"/>
      <c r="GT243" s="159"/>
      <c r="GU243" s="159"/>
      <c r="GV243" s="159"/>
      <c r="GW243" s="159"/>
      <c r="GX243" s="159"/>
      <c r="GY243" s="159"/>
      <c r="GZ243" s="159"/>
      <c r="HA243" s="159"/>
      <c r="HB243" s="159"/>
      <c r="HC243" s="159"/>
      <c r="HD243" s="159"/>
      <c r="HE243" s="159"/>
      <c r="HF243" s="159"/>
      <c r="HG243" s="159"/>
      <c r="HH243" s="159"/>
      <c r="HI243" s="159"/>
      <c r="HJ243" s="159"/>
      <c r="HK243" s="159"/>
      <c r="HL243" s="159"/>
      <c r="HM243" s="159"/>
      <c r="HN243" s="159"/>
      <c r="HO243" s="159"/>
      <c r="HP243" s="159"/>
      <c r="HQ243" s="159"/>
      <c r="HR243" s="159"/>
      <c r="HS243" s="159"/>
      <c r="HT243" s="159"/>
      <c r="HU243" s="159"/>
      <c r="HV243" s="159"/>
      <c r="HW243" s="159"/>
      <c r="HX243" s="159"/>
      <c r="HY243" s="159"/>
      <c r="HZ243" s="159"/>
      <c r="IA243" s="159"/>
      <c r="IB243" s="159"/>
      <c r="IC243" s="159"/>
      <c r="ID243" s="159"/>
      <c r="IE243" s="159"/>
      <c r="IF243" s="159"/>
      <c r="IG243" s="159"/>
      <c r="IH243" s="159"/>
      <c r="II243" s="159"/>
      <c r="IJ243" s="159"/>
      <c r="IK243" s="159"/>
      <c r="IL243" s="159"/>
      <c r="IM243" s="159"/>
      <c r="IN243" s="159"/>
      <c r="IO243" s="159"/>
      <c r="IP243" s="159"/>
      <c r="IQ243" s="159"/>
      <c r="IR243" s="159"/>
      <c r="IS243" s="159"/>
      <c r="IT243" s="159"/>
      <c r="IU243" s="159"/>
      <c r="IV243" s="159"/>
    </row>
    <row r="244" spans="1:256" x14ac:dyDescent="0.2">
      <c r="A244" s="160" t="s">
        <v>397</v>
      </c>
      <c r="B244" s="161" t="s">
        <v>561</v>
      </c>
      <c r="C244" s="161" t="s">
        <v>385</v>
      </c>
      <c r="D244" s="161" t="s">
        <v>580</v>
      </c>
      <c r="E244" s="161" t="s">
        <v>398</v>
      </c>
      <c r="F244" s="193">
        <v>252</v>
      </c>
      <c r="G244" s="193">
        <v>252</v>
      </c>
    </row>
    <row r="245" spans="1:256" ht="58.15" customHeight="1" x14ac:dyDescent="0.2">
      <c r="A245" s="218" t="s">
        <v>581</v>
      </c>
      <c r="B245" s="157" t="s">
        <v>561</v>
      </c>
      <c r="C245" s="157" t="s">
        <v>385</v>
      </c>
      <c r="D245" s="157" t="s">
        <v>582</v>
      </c>
      <c r="E245" s="157"/>
      <c r="F245" s="193">
        <f>SUM(F246:F247)</f>
        <v>500</v>
      </c>
      <c r="G245" s="193">
        <f>SUM(G246:G247)</f>
        <v>500</v>
      </c>
    </row>
    <row r="246" spans="1:256" ht="25.5" x14ac:dyDescent="0.2">
      <c r="A246" s="160" t="s">
        <v>396</v>
      </c>
      <c r="B246" s="161" t="s">
        <v>561</v>
      </c>
      <c r="C246" s="161" t="s">
        <v>385</v>
      </c>
      <c r="D246" s="161" t="s">
        <v>582</v>
      </c>
      <c r="E246" s="161" t="s">
        <v>389</v>
      </c>
      <c r="F246" s="193">
        <v>2</v>
      </c>
      <c r="G246" s="193">
        <v>2</v>
      </c>
    </row>
    <row r="247" spans="1:256" x14ac:dyDescent="0.2">
      <c r="A247" s="160" t="s">
        <v>397</v>
      </c>
      <c r="B247" s="161" t="s">
        <v>561</v>
      </c>
      <c r="C247" s="161" t="s">
        <v>385</v>
      </c>
      <c r="D247" s="161" t="s">
        <v>582</v>
      </c>
      <c r="E247" s="161" t="s">
        <v>398</v>
      </c>
      <c r="F247" s="193">
        <v>498</v>
      </c>
      <c r="G247" s="193">
        <v>498</v>
      </c>
    </row>
    <row r="248" spans="1:256" ht="76.5" x14ac:dyDescent="0.2">
      <c r="A248" s="224" t="s">
        <v>583</v>
      </c>
      <c r="B248" s="157" t="s">
        <v>561</v>
      </c>
      <c r="C248" s="157" t="s">
        <v>385</v>
      </c>
      <c r="D248" s="157" t="s">
        <v>584</v>
      </c>
      <c r="E248" s="157"/>
      <c r="F248" s="183">
        <f>SUM(F249:F250)</f>
        <v>50</v>
      </c>
      <c r="G248" s="183">
        <f>SUM(G249:G250)</f>
        <v>50</v>
      </c>
    </row>
    <row r="249" spans="1:256" ht="25.5" x14ac:dyDescent="0.2">
      <c r="A249" s="160" t="s">
        <v>396</v>
      </c>
      <c r="B249" s="161" t="s">
        <v>561</v>
      </c>
      <c r="C249" s="161" t="s">
        <v>385</v>
      </c>
      <c r="D249" s="161" t="s">
        <v>584</v>
      </c>
      <c r="E249" s="161" t="s">
        <v>389</v>
      </c>
      <c r="F249" s="193">
        <v>1</v>
      </c>
      <c r="G249" s="193">
        <v>1</v>
      </c>
    </row>
    <row r="250" spans="1:256" x14ac:dyDescent="0.2">
      <c r="A250" s="160" t="s">
        <v>397</v>
      </c>
      <c r="B250" s="161" t="s">
        <v>561</v>
      </c>
      <c r="C250" s="161" t="s">
        <v>385</v>
      </c>
      <c r="D250" s="161" t="s">
        <v>584</v>
      </c>
      <c r="E250" s="161" t="s">
        <v>398</v>
      </c>
      <c r="F250" s="193">
        <v>49</v>
      </c>
      <c r="G250" s="193">
        <v>49</v>
      </c>
    </row>
    <row r="251" spans="1:256" ht="13.5" x14ac:dyDescent="0.25">
      <c r="A251" s="153" t="s">
        <v>436</v>
      </c>
      <c r="B251" s="154" t="s">
        <v>561</v>
      </c>
      <c r="C251" s="154" t="s">
        <v>385</v>
      </c>
      <c r="D251" s="154" t="s">
        <v>437</v>
      </c>
      <c r="E251" s="154"/>
      <c r="F251" s="187">
        <f>SUM(F252+F254)</f>
        <v>9990.64</v>
      </c>
      <c r="G251" s="187">
        <f>SUM(G252+G254)</f>
        <v>11097</v>
      </c>
    </row>
    <row r="252" spans="1:256" ht="63.75" x14ac:dyDescent="0.2">
      <c r="A252" s="160" t="s">
        <v>585</v>
      </c>
      <c r="B252" s="161" t="s">
        <v>561</v>
      </c>
      <c r="C252" s="161" t="s">
        <v>385</v>
      </c>
      <c r="D252" s="161" t="s">
        <v>586</v>
      </c>
      <c r="E252" s="161"/>
      <c r="F252" s="193">
        <f>SUM(F253)</f>
        <v>9590.64</v>
      </c>
      <c r="G252" s="193">
        <f>SUM(G253)</f>
        <v>10647</v>
      </c>
      <c r="H252" s="188"/>
      <c r="I252" s="188"/>
      <c r="J252" s="188"/>
      <c r="K252" s="188"/>
      <c r="L252" s="188"/>
      <c r="M252" s="188"/>
      <c r="N252" s="188"/>
      <c r="O252" s="188"/>
      <c r="P252" s="188"/>
      <c r="Q252" s="188"/>
      <c r="R252" s="188"/>
      <c r="S252" s="188"/>
      <c r="T252" s="188"/>
      <c r="U252" s="188"/>
      <c r="V252" s="188"/>
      <c r="W252" s="188"/>
      <c r="X252" s="188"/>
      <c r="Y252" s="188"/>
      <c r="Z252" s="188"/>
      <c r="AA252" s="188"/>
      <c r="AB252" s="188"/>
      <c r="AC252" s="188"/>
      <c r="AD252" s="188"/>
      <c r="AE252" s="188"/>
      <c r="AF252" s="188"/>
      <c r="AG252" s="188"/>
      <c r="AH252" s="188"/>
      <c r="AI252" s="188"/>
      <c r="AJ252" s="188"/>
      <c r="AK252" s="188"/>
      <c r="AL252" s="188"/>
      <c r="AM252" s="188"/>
      <c r="AN252" s="188"/>
      <c r="AO252" s="188"/>
      <c r="AP252" s="188"/>
      <c r="AQ252" s="188"/>
      <c r="AR252" s="188"/>
      <c r="AS252" s="188"/>
      <c r="AT252" s="188"/>
      <c r="AU252" s="188"/>
      <c r="AV252" s="188"/>
      <c r="AW252" s="188"/>
      <c r="AX252" s="188"/>
      <c r="AY252" s="188"/>
      <c r="AZ252" s="188"/>
      <c r="BA252" s="188"/>
      <c r="BB252" s="188"/>
      <c r="BC252" s="188"/>
      <c r="BD252" s="188"/>
      <c r="BE252" s="188"/>
      <c r="BF252" s="188"/>
      <c r="BG252" s="188"/>
      <c r="BH252" s="188"/>
      <c r="BI252" s="188"/>
      <c r="BJ252" s="188"/>
      <c r="BK252" s="188"/>
      <c r="BL252" s="188"/>
      <c r="BM252" s="188"/>
      <c r="BN252" s="188"/>
      <c r="BO252" s="188"/>
      <c r="BP252" s="188"/>
      <c r="BQ252" s="188"/>
      <c r="BR252" s="188"/>
      <c r="BS252" s="188"/>
      <c r="BT252" s="188"/>
      <c r="BU252" s="188"/>
      <c r="BV252" s="188"/>
      <c r="BW252" s="188"/>
      <c r="BX252" s="188"/>
      <c r="BY252" s="188"/>
      <c r="BZ252" s="188"/>
      <c r="CA252" s="188"/>
      <c r="CB252" s="188"/>
      <c r="CC252" s="188"/>
      <c r="CD252" s="188"/>
      <c r="CE252" s="188"/>
      <c r="CF252" s="188"/>
      <c r="CG252" s="188"/>
      <c r="CH252" s="188"/>
      <c r="CI252" s="188"/>
      <c r="CJ252" s="188"/>
      <c r="CK252" s="188"/>
      <c r="CL252" s="188"/>
      <c r="CM252" s="188"/>
      <c r="CN252" s="188"/>
      <c r="CO252" s="188"/>
      <c r="CP252" s="188"/>
      <c r="CQ252" s="188"/>
      <c r="CR252" s="188"/>
      <c r="CS252" s="188"/>
      <c r="CT252" s="188"/>
      <c r="CU252" s="188"/>
      <c r="CV252" s="188"/>
      <c r="CW252" s="188"/>
      <c r="CX252" s="188"/>
      <c r="CY252" s="188"/>
      <c r="CZ252" s="188"/>
      <c r="DA252" s="188"/>
      <c r="DB252" s="188"/>
      <c r="DC252" s="188"/>
      <c r="DD252" s="188"/>
      <c r="DE252" s="188"/>
      <c r="DF252" s="188"/>
      <c r="DG252" s="188"/>
      <c r="DH252" s="188"/>
      <c r="DI252" s="188"/>
      <c r="DJ252" s="188"/>
      <c r="DK252" s="188"/>
      <c r="DL252" s="188"/>
      <c r="DM252" s="188"/>
      <c r="DN252" s="188"/>
      <c r="DO252" s="188"/>
      <c r="DP252" s="188"/>
      <c r="DQ252" s="188"/>
      <c r="DR252" s="188"/>
      <c r="DS252" s="188"/>
      <c r="DT252" s="188"/>
      <c r="DU252" s="188"/>
      <c r="DV252" s="188"/>
      <c r="DW252" s="188"/>
      <c r="DX252" s="188"/>
      <c r="DY252" s="188"/>
      <c r="DZ252" s="188"/>
      <c r="EA252" s="188"/>
      <c r="EB252" s="188"/>
      <c r="EC252" s="188"/>
      <c r="ED252" s="188"/>
      <c r="EE252" s="188"/>
      <c r="EF252" s="188"/>
      <c r="EG252" s="188"/>
      <c r="EH252" s="188"/>
      <c r="EI252" s="188"/>
      <c r="EJ252" s="188"/>
      <c r="EK252" s="188"/>
      <c r="EL252" s="188"/>
      <c r="EM252" s="188"/>
      <c r="EN252" s="188"/>
      <c r="EO252" s="188"/>
      <c r="EP252" s="188"/>
      <c r="EQ252" s="188"/>
      <c r="ER252" s="188"/>
      <c r="ES252" s="188"/>
      <c r="ET252" s="188"/>
      <c r="EU252" s="188"/>
      <c r="EV252" s="188"/>
      <c r="EW252" s="188"/>
      <c r="EX252" s="188"/>
      <c r="EY252" s="188"/>
      <c r="EZ252" s="188"/>
      <c r="FA252" s="188"/>
      <c r="FB252" s="188"/>
      <c r="FC252" s="188"/>
      <c r="FD252" s="188"/>
      <c r="FE252" s="188"/>
      <c r="FF252" s="188"/>
      <c r="FG252" s="188"/>
      <c r="FH252" s="188"/>
      <c r="FI252" s="188"/>
      <c r="FJ252" s="188"/>
      <c r="FK252" s="188"/>
      <c r="FL252" s="188"/>
      <c r="FM252" s="188"/>
      <c r="FN252" s="188"/>
      <c r="FO252" s="188"/>
      <c r="FP252" s="188"/>
      <c r="FQ252" s="188"/>
      <c r="FR252" s="188"/>
      <c r="FS252" s="188"/>
      <c r="FT252" s="188"/>
      <c r="FU252" s="188"/>
      <c r="FV252" s="188"/>
      <c r="FW252" s="188"/>
      <c r="FX252" s="188"/>
      <c r="FY252" s="188"/>
      <c r="FZ252" s="188"/>
      <c r="GA252" s="188"/>
      <c r="GB252" s="188"/>
      <c r="GC252" s="188"/>
      <c r="GD252" s="188"/>
      <c r="GE252" s="188"/>
      <c r="GF252" s="188"/>
      <c r="GG252" s="188"/>
      <c r="GH252" s="188"/>
      <c r="GI252" s="188"/>
      <c r="GJ252" s="188"/>
      <c r="GK252" s="188"/>
      <c r="GL252" s="188"/>
      <c r="GM252" s="188"/>
      <c r="GN252" s="188"/>
      <c r="GO252" s="188"/>
      <c r="GP252" s="188"/>
      <c r="GQ252" s="188"/>
      <c r="GR252" s="188"/>
      <c r="GS252" s="188"/>
      <c r="GT252" s="188"/>
      <c r="GU252" s="188"/>
      <c r="GV252" s="188"/>
      <c r="GW252" s="188"/>
      <c r="GX252" s="188"/>
      <c r="GY252" s="188"/>
      <c r="GZ252" s="188"/>
      <c r="HA252" s="188"/>
      <c r="HB252" s="188"/>
      <c r="HC252" s="188"/>
      <c r="HD252" s="188"/>
      <c r="HE252" s="188"/>
      <c r="HF252" s="188"/>
      <c r="HG252" s="188"/>
      <c r="HH252" s="188"/>
      <c r="HI252" s="188"/>
      <c r="HJ252" s="188"/>
      <c r="HK252" s="188"/>
      <c r="HL252" s="188"/>
      <c r="HM252" s="188"/>
      <c r="HN252" s="188"/>
      <c r="HO252" s="188"/>
      <c r="HP252" s="188"/>
      <c r="HQ252" s="188"/>
      <c r="HR252" s="188"/>
      <c r="HS252" s="188"/>
      <c r="HT252" s="188"/>
      <c r="HU252" s="188"/>
      <c r="HV252" s="188"/>
      <c r="HW252" s="188"/>
      <c r="HX252" s="188"/>
      <c r="HY252" s="188"/>
      <c r="HZ252" s="188"/>
      <c r="IA252" s="188"/>
      <c r="IB252" s="188"/>
      <c r="IC252" s="188"/>
      <c r="ID252" s="188"/>
      <c r="IE252" s="188"/>
      <c r="IF252" s="188"/>
      <c r="IG252" s="188"/>
      <c r="IH252" s="188"/>
      <c r="II252" s="188"/>
      <c r="IJ252" s="188"/>
      <c r="IK252" s="188"/>
      <c r="IL252" s="188"/>
      <c r="IM252" s="188"/>
      <c r="IN252" s="188"/>
      <c r="IO252" s="188"/>
      <c r="IP252" s="188"/>
      <c r="IQ252" s="188"/>
      <c r="IR252" s="188"/>
      <c r="IS252" s="188"/>
      <c r="IT252" s="188"/>
      <c r="IU252" s="188"/>
      <c r="IV252" s="188"/>
    </row>
    <row r="253" spans="1:256" ht="21" customHeight="1" x14ac:dyDescent="0.2">
      <c r="A253" s="156" t="s">
        <v>397</v>
      </c>
      <c r="B253" s="157" t="s">
        <v>561</v>
      </c>
      <c r="C253" s="157" t="s">
        <v>385</v>
      </c>
      <c r="D253" s="157" t="s">
        <v>586</v>
      </c>
      <c r="E253" s="157" t="s">
        <v>398</v>
      </c>
      <c r="F253" s="183">
        <v>9590.64</v>
      </c>
      <c r="G253" s="183">
        <v>10647</v>
      </c>
      <c r="H253" s="189"/>
      <c r="I253" s="189"/>
      <c r="J253" s="189"/>
      <c r="K253" s="189"/>
      <c r="L253" s="189"/>
      <c r="M253" s="189"/>
      <c r="N253" s="189"/>
      <c r="O253" s="189"/>
      <c r="P253" s="189"/>
      <c r="Q253" s="189"/>
      <c r="R253" s="189"/>
      <c r="S253" s="189"/>
      <c r="T253" s="189"/>
      <c r="U253" s="189"/>
      <c r="V253" s="189"/>
      <c r="W253" s="189"/>
      <c r="X253" s="189"/>
      <c r="Y253" s="189"/>
      <c r="Z253" s="189"/>
      <c r="AA253" s="189"/>
      <c r="AB253" s="189"/>
      <c r="AC253" s="189"/>
      <c r="AD253" s="189"/>
      <c r="AE253" s="189"/>
      <c r="AF253" s="189"/>
      <c r="AG253" s="189"/>
      <c r="AH253" s="189"/>
      <c r="AI253" s="189"/>
      <c r="AJ253" s="189"/>
      <c r="AK253" s="189"/>
      <c r="AL253" s="189"/>
      <c r="AM253" s="189"/>
      <c r="AN253" s="189"/>
      <c r="AO253" s="189"/>
      <c r="AP253" s="189"/>
      <c r="AQ253" s="189"/>
      <c r="AR253" s="189"/>
      <c r="AS253" s="189"/>
      <c r="AT253" s="189"/>
      <c r="AU253" s="189"/>
      <c r="AV253" s="189"/>
      <c r="AW253" s="189"/>
      <c r="AX253" s="189"/>
      <c r="AY253" s="189"/>
      <c r="AZ253" s="189"/>
      <c r="BA253" s="189"/>
      <c r="BB253" s="189"/>
      <c r="BC253" s="189"/>
      <c r="BD253" s="189"/>
      <c r="BE253" s="189"/>
      <c r="BF253" s="189"/>
      <c r="BG253" s="189"/>
      <c r="BH253" s="189"/>
      <c r="BI253" s="189"/>
      <c r="BJ253" s="189"/>
      <c r="BK253" s="189"/>
      <c r="BL253" s="189"/>
      <c r="BM253" s="189"/>
      <c r="BN253" s="189"/>
      <c r="BO253" s="189"/>
      <c r="BP253" s="189"/>
      <c r="BQ253" s="189"/>
      <c r="BR253" s="189"/>
      <c r="BS253" s="189"/>
      <c r="BT253" s="189"/>
      <c r="BU253" s="189"/>
      <c r="BV253" s="189"/>
      <c r="BW253" s="189"/>
      <c r="BX253" s="189"/>
      <c r="BY253" s="189"/>
      <c r="BZ253" s="189"/>
      <c r="CA253" s="189"/>
      <c r="CB253" s="189"/>
      <c r="CC253" s="189"/>
      <c r="CD253" s="189"/>
      <c r="CE253" s="189"/>
      <c r="CF253" s="189"/>
      <c r="CG253" s="189"/>
      <c r="CH253" s="189"/>
      <c r="CI253" s="189"/>
      <c r="CJ253" s="189"/>
      <c r="CK253" s="189"/>
      <c r="CL253" s="189"/>
      <c r="CM253" s="189"/>
      <c r="CN253" s="189"/>
      <c r="CO253" s="189"/>
      <c r="CP253" s="189"/>
      <c r="CQ253" s="189"/>
      <c r="CR253" s="189"/>
      <c r="CS253" s="189"/>
      <c r="CT253" s="189"/>
      <c r="CU253" s="189"/>
      <c r="CV253" s="189"/>
      <c r="CW253" s="189"/>
      <c r="CX253" s="189"/>
      <c r="CY253" s="189"/>
      <c r="CZ253" s="189"/>
      <c r="DA253" s="189"/>
      <c r="DB253" s="189"/>
      <c r="DC253" s="189"/>
      <c r="DD253" s="189"/>
      <c r="DE253" s="189"/>
      <c r="DF253" s="189"/>
      <c r="DG253" s="189"/>
      <c r="DH253" s="189"/>
      <c r="DI253" s="189"/>
      <c r="DJ253" s="189"/>
      <c r="DK253" s="189"/>
      <c r="DL253" s="189"/>
      <c r="DM253" s="189"/>
      <c r="DN253" s="189"/>
      <c r="DO253" s="189"/>
      <c r="DP253" s="189"/>
      <c r="DQ253" s="189"/>
      <c r="DR253" s="189"/>
      <c r="DS253" s="189"/>
      <c r="DT253" s="189"/>
      <c r="DU253" s="189"/>
      <c r="DV253" s="189"/>
      <c r="DW253" s="189"/>
      <c r="DX253" s="189"/>
      <c r="DY253" s="189"/>
      <c r="DZ253" s="189"/>
      <c r="EA253" s="189"/>
      <c r="EB253" s="189"/>
      <c r="EC253" s="189"/>
      <c r="ED253" s="189"/>
      <c r="EE253" s="189"/>
      <c r="EF253" s="189"/>
      <c r="EG253" s="189"/>
      <c r="EH253" s="189"/>
      <c r="EI253" s="189"/>
      <c r="EJ253" s="189"/>
      <c r="EK253" s="189"/>
      <c r="EL253" s="189"/>
      <c r="EM253" s="189"/>
      <c r="EN253" s="189"/>
      <c r="EO253" s="189"/>
      <c r="EP253" s="189"/>
      <c r="EQ253" s="189"/>
      <c r="ER253" s="189"/>
      <c r="ES253" s="189"/>
      <c r="ET253" s="189"/>
      <c r="EU253" s="189"/>
      <c r="EV253" s="189"/>
      <c r="EW253" s="189"/>
      <c r="EX253" s="189"/>
      <c r="EY253" s="189"/>
      <c r="EZ253" s="189"/>
      <c r="FA253" s="189"/>
      <c r="FB253" s="189"/>
      <c r="FC253" s="189"/>
      <c r="FD253" s="189"/>
      <c r="FE253" s="189"/>
      <c r="FF253" s="189"/>
      <c r="FG253" s="189"/>
      <c r="FH253" s="189"/>
      <c r="FI253" s="189"/>
      <c r="FJ253" s="189"/>
      <c r="FK253" s="189"/>
      <c r="FL253" s="189"/>
      <c r="FM253" s="189"/>
      <c r="FN253" s="189"/>
      <c r="FO253" s="189"/>
      <c r="FP253" s="189"/>
      <c r="FQ253" s="189"/>
      <c r="FR253" s="189"/>
      <c r="FS253" s="189"/>
      <c r="FT253" s="189"/>
      <c r="FU253" s="189"/>
      <c r="FV253" s="189"/>
      <c r="FW253" s="189"/>
      <c r="FX253" s="189"/>
      <c r="FY253" s="189"/>
      <c r="FZ253" s="189"/>
      <c r="GA253" s="189"/>
      <c r="GB253" s="189"/>
      <c r="GC253" s="189"/>
      <c r="GD253" s="189"/>
      <c r="GE253" s="189"/>
      <c r="GF253" s="189"/>
      <c r="GG253" s="189"/>
      <c r="GH253" s="189"/>
      <c r="GI253" s="189"/>
      <c r="GJ253" s="189"/>
      <c r="GK253" s="189"/>
      <c r="GL253" s="189"/>
      <c r="GM253" s="189"/>
      <c r="GN253" s="189"/>
      <c r="GO253" s="189"/>
      <c r="GP253" s="189"/>
      <c r="GQ253" s="189"/>
      <c r="GR253" s="189"/>
      <c r="GS253" s="189"/>
      <c r="GT253" s="189"/>
      <c r="GU253" s="189"/>
      <c r="GV253" s="189"/>
      <c r="GW253" s="189"/>
      <c r="GX253" s="189"/>
      <c r="GY253" s="189"/>
      <c r="GZ253" s="189"/>
      <c r="HA253" s="189"/>
      <c r="HB253" s="189"/>
      <c r="HC253" s="189"/>
      <c r="HD253" s="189"/>
      <c r="HE253" s="189"/>
      <c r="HF253" s="189"/>
      <c r="HG253" s="189"/>
      <c r="HH253" s="189"/>
      <c r="HI253" s="189"/>
      <c r="HJ253" s="189"/>
      <c r="HK253" s="189"/>
      <c r="HL253" s="189"/>
      <c r="HM253" s="189"/>
      <c r="HN253" s="189"/>
      <c r="HO253" s="189"/>
      <c r="HP253" s="189"/>
      <c r="HQ253" s="189"/>
      <c r="HR253" s="189"/>
      <c r="HS253" s="189"/>
      <c r="HT253" s="189"/>
      <c r="HU253" s="189"/>
      <c r="HV253" s="189"/>
      <c r="HW253" s="189"/>
      <c r="HX253" s="189"/>
      <c r="HY253" s="189"/>
      <c r="HZ253" s="189"/>
      <c r="IA253" s="189"/>
      <c r="IB253" s="189"/>
      <c r="IC253" s="189"/>
      <c r="ID253" s="189"/>
      <c r="IE253" s="189"/>
      <c r="IF253" s="189"/>
      <c r="IG253" s="189"/>
      <c r="IH253" s="189"/>
      <c r="II253" s="189"/>
      <c r="IJ253" s="189"/>
      <c r="IK253" s="189"/>
      <c r="IL253" s="189"/>
      <c r="IM253" s="189"/>
      <c r="IN253" s="189"/>
      <c r="IO253" s="189"/>
      <c r="IP253" s="189"/>
      <c r="IQ253" s="189"/>
      <c r="IR253" s="189"/>
      <c r="IS253" s="189"/>
      <c r="IT253" s="189"/>
      <c r="IU253" s="189"/>
      <c r="IV253" s="189"/>
    </row>
    <row r="254" spans="1:256" ht="76.5" x14ac:dyDescent="0.2">
      <c r="A254" s="177" t="s">
        <v>587</v>
      </c>
      <c r="B254" s="169" t="s">
        <v>561</v>
      </c>
      <c r="C254" s="169" t="s">
        <v>385</v>
      </c>
      <c r="D254" s="169" t="s">
        <v>588</v>
      </c>
      <c r="E254" s="169"/>
      <c r="F254" s="162">
        <f>SUM(F255)</f>
        <v>400</v>
      </c>
      <c r="G254" s="162">
        <f>SUM(G255)</f>
        <v>450</v>
      </c>
    </row>
    <row r="255" spans="1:256" ht="25.5" x14ac:dyDescent="0.2">
      <c r="A255" s="156" t="s">
        <v>396</v>
      </c>
      <c r="B255" s="174" t="s">
        <v>561</v>
      </c>
      <c r="C255" s="174" t="s">
        <v>385</v>
      </c>
      <c r="D255" s="174" t="s">
        <v>588</v>
      </c>
      <c r="E255" s="174" t="s">
        <v>389</v>
      </c>
      <c r="F255" s="158">
        <v>400</v>
      </c>
      <c r="G255" s="158">
        <v>450</v>
      </c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  <c r="X255" s="159"/>
      <c r="Y255" s="159"/>
      <c r="Z255" s="159"/>
      <c r="AA255" s="159"/>
      <c r="AB255" s="159"/>
      <c r="AC255" s="159"/>
      <c r="AD255" s="159"/>
      <c r="AE255" s="159"/>
      <c r="AF255" s="159"/>
      <c r="AG255" s="159"/>
      <c r="AH255" s="159"/>
      <c r="AI255" s="159"/>
      <c r="AJ255" s="159"/>
      <c r="AK255" s="159"/>
      <c r="AL255" s="159"/>
      <c r="AM255" s="159"/>
      <c r="AN255" s="159"/>
      <c r="AO255" s="159"/>
      <c r="AP255" s="159"/>
      <c r="AQ255" s="159"/>
      <c r="AR255" s="159"/>
      <c r="AS255" s="159"/>
      <c r="AT255" s="159"/>
      <c r="AU255" s="159"/>
      <c r="AV255" s="159"/>
      <c r="AW255" s="159"/>
      <c r="AX255" s="159"/>
      <c r="AY255" s="159"/>
      <c r="AZ255" s="159"/>
      <c r="BA255" s="159"/>
      <c r="BB255" s="159"/>
      <c r="BC255" s="159"/>
      <c r="BD255" s="159"/>
      <c r="BE255" s="159"/>
      <c r="BF255" s="159"/>
      <c r="BG255" s="159"/>
      <c r="BH255" s="159"/>
      <c r="BI255" s="159"/>
      <c r="BJ255" s="159"/>
      <c r="BK255" s="159"/>
      <c r="BL255" s="159"/>
      <c r="BM255" s="159"/>
      <c r="BN255" s="159"/>
      <c r="BO255" s="159"/>
      <c r="BP255" s="159"/>
      <c r="BQ255" s="159"/>
      <c r="BR255" s="159"/>
      <c r="BS255" s="159"/>
      <c r="BT255" s="159"/>
      <c r="BU255" s="159"/>
      <c r="BV255" s="159"/>
      <c r="BW255" s="159"/>
      <c r="BX255" s="159"/>
      <c r="BY255" s="159"/>
      <c r="BZ255" s="159"/>
      <c r="CA255" s="159"/>
      <c r="CB255" s="159"/>
      <c r="CC255" s="159"/>
      <c r="CD255" s="159"/>
      <c r="CE255" s="159"/>
      <c r="CF255" s="159"/>
      <c r="CG255" s="159"/>
      <c r="CH255" s="159"/>
      <c r="CI255" s="159"/>
      <c r="CJ255" s="159"/>
      <c r="CK255" s="159"/>
      <c r="CL255" s="159"/>
      <c r="CM255" s="159"/>
      <c r="CN255" s="159"/>
      <c r="CO255" s="159"/>
      <c r="CP255" s="159"/>
      <c r="CQ255" s="159"/>
      <c r="CR255" s="159"/>
      <c r="CS255" s="159"/>
      <c r="CT255" s="159"/>
      <c r="CU255" s="159"/>
      <c r="CV255" s="159"/>
      <c r="CW255" s="159"/>
      <c r="CX255" s="159"/>
      <c r="CY255" s="159"/>
      <c r="CZ255" s="159"/>
      <c r="DA255" s="159"/>
      <c r="DB255" s="159"/>
      <c r="DC255" s="159"/>
      <c r="DD255" s="159"/>
      <c r="DE255" s="159"/>
      <c r="DF255" s="159"/>
      <c r="DG255" s="159"/>
      <c r="DH255" s="159"/>
      <c r="DI255" s="159"/>
      <c r="DJ255" s="159"/>
      <c r="DK255" s="159"/>
      <c r="DL255" s="159"/>
      <c r="DM255" s="159"/>
      <c r="DN255" s="159"/>
      <c r="DO255" s="159"/>
      <c r="DP255" s="159"/>
      <c r="DQ255" s="159"/>
      <c r="DR255" s="159"/>
      <c r="DS255" s="159"/>
      <c r="DT255" s="159"/>
      <c r="DU255" s="159"/>
      <c r="DV255" s="159"/>
      <c r="DW255" s="159"/>
      <c r="DX255" s="159"/>
      <c r="DY255" s="159"/>
      <c r="DZ255" s="159"/>
      <c r="EA255" s="159"/>
      <c r="EB255" s="159"/>
      <c r="EC255" s="159"/>
      <c r="ED255" s="159"/>
      <c r="EE255" s="159"/>
      <c r="EF255" s="159"/>
      <c r="EG255" s="159"/>
      <c r="EH255" s="159"/>
      <c r="EI255" s="159"/>
      <c r="EJ255" s="159"/>
      <c r="EK255" s="159"/>
      <c r="EL255" s="159"/>
      <c r="EM255" s="159"/>
      <c r="EN255" s="159"/>
      <c r="EO255" s="159"/>
      <c r="EP255" s="159"/>
      <c r="EQ255" s="159"/>
      <c r="ER255" s="159"/>
      <c r="ES255" s="159"/>
      <c r="ET255" s="159"/>
      <c r="EU255" s="159"/>
      <c r="EV255" s="159"/>
      <c r="EW255" s="159"/>
      <c r="EX255" s="159"/>
      <c r="EY255" s="159"/>
      <c r="EZ255" s="159"/>
      <c r="FA255" s="159"/>
      <c r="FB255" s="159"/>
      <c r="FC255" s="159"/>
      <c r="FD255" s="159"/>
      <c r="FE255" s="159"/>
      <c r="FF255" s="159"/>
      <c r="FG255" s="159"/>
      <c r="FH255" s="159"/>
      <c r="FI255" s="159"/>
      <c r="FJ255" s="159"/>
      <c r="FK255" s="159"/>
      <c r="FL255" s="159"/>
      <c r="FM255" s="159"/>
      <c r="FN255" s="159"/>
      <c r="FO255" s="159"/>
      <c r="FP255" s="159"/>
      <c r="FQ255" s="159"/>
      <c r="FR255" s="159"/>
      <c r="FS255" s="159"/>
      <c r="FT255" s="159"/>
      <c r="FU255" s="159"/>
      <c r="FV255" s="159"/>
      <c r="FW255" s="159"/>
      <c r="FX255" s="159"/>
      <c r="FY255" s="159"/>
      <c r="FZ255" s="159"/>
      <c r="GA255" s="159"/>
      <c r="GB255" s="159"/>
      <c r="GC255" s="159"/>
      <c r="GD255" s="159"/>
      <c r="GE255" s="159"/>
      <c r="GF255" s="159"/>
      <c r="GG255" s="159"/>
      <c r="GH255" s="159"/>
      <c r="GI255" s="159"/>
      <c r="GJ255" s="159"/>
      <c r="GK255" s="159"/>
      <c r="GL255" s="159"/>
      <c r="GM255" s="159"/>
      <c r="GN255" s="159"/>
      <c r="GO255" s="159"/>
      <c r="GP255" s="159"/>
      <c r="GQ255" s="159"/>
      <c r="GR255" s="159"/>
      <c r="GS255" s="159"/>
      <c r="GT255" s="159"/>
      <c r="GU255" s="159"/>
      <c r="GV255" s="159"/>
      <c r="GW255" s="159"/>
      <c r="GX255" s="159"/>
      <c r="GY255" s="159"/>
      <c r="GZ255" s="159"/>
      <c r="HA255" s="159"/>
      <c r="HB255" s="159"/>
      <c r="HC255" s="159"/>
      <c r="HD255" s="159"/>
      <c r="HE255" s="159"/>
      <c r="HF255" s="159"/>
      <c r="HG255" s="159"/>
      <c r="HH255" s="159"/>
      <c r="HI255" s="159"/>
      <c r="HJ255" s="159"/>
      <c r="HK255" s="159"/>
      <c r="HL255" s="159"/>
      <c r="HM255" s="159"/>
      <c r="HN255" s="159"/>
      <c r="HO255" s="159"/>
      <c r="HP255" s="159"/>
      <c r="HQ255" s="159"/>
      <c r="HR255" s="159"/>
      <c r="HS255" s="159"/>
      <c r="HT255" s="159"/>
      <c r="HU255" s="159"/>
      <c r="HV255" s="159"/>
      <c r="HW255" s="159"/>
      <c r="HX255" s="159"/>
      <c r="HY255" s="159"/>
      <c r="HZ255" s="159"/>
      <c r="IA255" s="159"/>
      <c r="IB255" s="159"/>
      <c r="IC255" s="159"/>
      <c r="ID255" s="159"/>
      <c r="IE255" s="159"/>
      <c r="IF255" s="159"/>
      <c r="IG255" s="159"/>
      <c r="IH255" s="159"/>
      <c r="II255" s="159"/>
      <c r="IJ255" s="159"/>
      <c r="IK255" s="159"/>
      <c r="IL255" s="159"/>
      <c r="IM255" s="159"/>
      <c r="IN255" s="159"/>
      <c r="IO255" s="159"/>
      <c r="IP255" s="159"/>
      <c r="IQ255" s="159"/>
      <c r="IR255" s="159"/>
      <c r="IS255" s="159"/>
      <c r="IT255" s="159"/>
      <c r="IU255" s="159"/>
      <c r="IV255" s="159"/>
    </row>
    <row r="256" spans="1:256" ht="21" customHeight="1" x14ac:dyDescent="0.2">
      <c r="A256" s="221" t="s">
        <v>589</v>
      </c>
      <c r="B256" s="164" t="s">
        <v>561</v>
      </c>
      <c r="C256" s="164" t="s">
        <v>391</v>
      </c>
      <c r="D256" s="164"/>
      <c r="E256" s="164"/>
      <c r="F256" s="165">
        <f>SUM(F257)</f>
        <v>23245</v>
      </c>
      <c r="G256" s="165">
        <f>SUM(G257)</f>
        <v>23393</v>
      </c>
    </row>
    <row r="257" spans="1:256" ht="28.5" x14ac:dyDescent="0.2">
      <c r="A257" s="221" t="s">
        <v>590</v>
      </c>
      <c r="B257" s="164" t="s">
        <v>561</v>
      </c>
      <c r="C257" s="164" t="s">
        <v>391</v>
      </c>
      <c r="D257" s="164"/>
      <c r="E257" s="164"/>
      <c r="F257" s="165">
        <f>SUM(F258)</f>
        <v>23245</v>
      </c>
      <c r="G257" s="165">
        <f>SUM(G258)</f>
        <v>23393</v>
      </c>
    </row>
    <row r="258" spans="1:256" ht="13.5" x14ac:dyDescent="0.25">
      <c r="A258" s="222" t="s">
        <v>591</v>
      </c>
      <c r="B258" s="154" t="s">
        <v>561</v>
      </c>
      <c r="C258" s="154" t="s">
        <v>391</v>
      </c>
      <c r="D258" s="154"/>
      <c r="E258" s="154"/>
      <c r="F258" s="187">
        <f>SUM(F259+F261+F263)</f>
        <v>23245</v>
      </c>
      <c r="G258" s="187">
        <f>SUM(G259+G261+G263)</f>
        <v>23393</v>
      </c>
      <c r="H258" s="173"/>
      <c r="I258" s="173"/>
      <c r="J258" s="173"/>
      <c r="K258" s="173"/>
      <c r="L258" s="173"/>
      <c r="M258" s="173"/>
      <c r="N258" s="173"/>
      <c r="O258" s="173"/>
      <c r="P258" s="173"/>
      <c r="Q258" s="173"/>
      <c r="R258" s="173"/>
      <c r="S258" s="173"/>
      <c r="T258" s="173"/>
      <c r="U258" s="173"/>
      <c r="V258" s="173"/>
      <c r="W258" s="173"/>
      <c r="X258" s="173"/>
      <c r="Y258" s="173"/>
      <c r="Z258" s="173"/>
      <c r="AA258" s="173"/>
      <c r="AB258" s="173"/>
      <c r="AC258" s="173"/>
      <c r="AD258" s="173"/>
      <c r="AE258" s="173"/>
      <c r="AF258" s="173"/>
      <c r="AG258" s="173"/>
      <c r="AH258" s="173"/>
      <c r="AI258" s="173"/>
      <c r="AJ258" s="173"/>
      <c r="AK258" s="173"/>
      <c r="AL258" s="173"/>
      <c r="AM258" s="173"/>
      <c r="AN258" s="173"/>
      <c r="AO258" s="173"/>
      <c r="AP258" s="173"/>
      <c r="AQ258" s="173"/>
      <c r="AR258" s="173"/>
      <c r="AS258" s="173"/>
      <c r="AT258" s="173"/>
      <c r="AU258" s="173"/>
      <c r="AV258" s="173"/>
      <c r="AW258" s="173"/>
      <c r="AX258" s="173"/>
      <c r="AY258" s="173"/>
      <c r="AZ258" s="173"/>
      <c r="BA258" s="173"/>
      <c r="BB258" s="173"/>
      <c r="BC258" s="173"/>
      <c r="BD258" s="173"/>
      <c r="BE258" s="173"/>
      <c r="BF258" s="173"/>
      <c r="BG258" s="173"/>
      <c r="BH258" s="173"/>
      <c r="BI258" s="173"/>
      <c r="BJ258" s="173"/>
      <c r="BK258" s="173"/>
      <c r="BL258" s="173"/>
      <c r="BM258" s="173"/>
      <c r="BN258" s="173"/>
      <c r="BO258" s="173"/>
      <c r="BP258" s="173"/>
      <c r="BQ258" s="173"/>
      <c r="BR258" s="173"/>
      <c r="BS258" s="173"/>
      <c r="BT258" s="173"/>
      <c r="BU258" s="173"/>
      <c r="BV258" s="173"/>
      <c r="BW258" s="173"/>
      <c r="BX258" s="173"/>
      <c r="BY258" s="173"/>
      <c r="BZ258" s="173"/>
      <c r="CA258" s="173"/>
      <c r="CB258" s="173"/>
      <c r="CC258" s="173"/>
      <c r="CD258" s="173"/>
      <c r="CE258" s="173"/>
      <c r="CF258" s="173"/>
      <c r="CG258" s="173"/>
      <c r="CH258" s="173"/>
      <c r="CI258" s="173"/>
      <c r="CJ258" s="173"/>
      <c r="CK258" s="173"/>
      <c r="CL258" s="173"/>
      <c r="CM258" s="173"/>
      <c r="CN258" s="173"/>
      <c r="CO258" s="173"/>
      <c r="CP258" s="173"/>
      <c r="CQ258" s="173"/>
      <c r="CR258" s="173"/>
      <c r="CS258" s="173"/>
      <c r="CT258" s="173"/>
      <c r="CU258" s="173"/>
      <c r="CV258" s="173"/>
      <c r="CW258" s="173"/>
      <c r="CX258" s="173"/>
      <c r="CY258" s="173"/>
      <c r="CZ258" s="173"/>
      <c r="DA258" s="173"/>
      <c r="DB258" s="173"/>
      <c r="DC258" s="173"/>
      <c r="DD258" s="173"/>
      <c r="DE258" s="173"/>
      <c r="DF258" s="173"/>
      <c r="DG258" s="173"/>
      <c r="DH258" s="173"/>
      <c r="DI258" s="173"/>
      <c r="DJ258" s="173"/>
      <c r="DK258" s="173"/>
      <c r="DL258" s="173"/>
      <c r="DM258" s="173"/>
      <c r="DN258" s="173"/>
      <c r="DO258" s="173"/>
      <c r="DP258" s="173"/>
      <c r="DQ258" s="173"/>
      <c r="DR258" s="173"/>
      <c r="DS258" s="173"/>
      <c r="DT258" s="173"/>
      <c r="DU258" s="173"/>
      <c r="DV258" s="173"/>
      <c r="DW258" s="173"/>
      <c r="DX258" s="173"/>
      <c r="DY258" s="173"/>
      <c r="DZ258" s="173"/>
      <c r="EA258" s="173"/>
      <c r="EB258" s="173"/>
      <c r="EC258" s="173"/>
      <c r="ED258" s="173"/>
      <c r="EE258" s="173"/>
      <c r="EF258" s="173"/>
      <c r="EG258" s="173"/>
      <c r="EH258" s="173"/>
      <c r="EI258" s="173"/>
      <c r="EJ258" s="173"/>
      <c r="EK258" s="173"/>
      <c r="EL258" s="173"/>
      <c r="EM258" s="173"/>
      <c r="EN258" s="173"/>
      <c r="EO258" s="173"/>
      <c r="EP258" s="173"/>
      <c r="EQ258" s="173"/>
      <c r="ER258" s="173"/>
      <c r="ES258" s="173"/>
      <c r="ET258" s="173"/>
      <c r="EU258" s="173"/>
      <c r="EV258" s="173"/>
      <c r="EW258" s="173"/>
      <c r="EX258" s="173"/>
      <c r="EY258" s="173"/>
      <c r="EZ258" s="173"/>
      <c r="FA258" s="173"/>
      <c r="FB258" s="173"/>
      <c r="FC258" s="173"/>
      <c r="FD258" s="173"/>
      <c r="FE258" s="173"/>
      <c r="FF258" s="173"/>
      <c r="FG258" s="173"/>
      <c r="FH258" s="173"/>
      <c r="FI258" s="173"/>
      <c r="FJ258" s="173"/>
      <c r="FK258" s="173"/>
      <c r="FL258" s="173"/>
      <c r="FM258" s="173"/>
      <c r="FN258" s="173"/>
      <c r="FO258" s="173"/>
      <c r="FP258" s="173"/>
      <c r="FQ258" s="173"/>
      <c r="FR258" s="173"/>
      <c r="FS258" s="173"/>
      <c r="FT258" s="173"/>
      <c r="FU258" s="173"/>
      <c r="FV258" s="173"/>
      <c r="FW258" s="173"/>
      <c r="FX258" s="173"/>
      <c r="FY258" s="173"/>
      <c r="FZ258" s="173"/>
      <c r="GA258" s="173"/>
      <c r="GB258" s="173"/>
      <c r="GC258" s="173"/>
      <c r="GD258" s="173"/>
      <c r="GE258" s="173"/>
      <c r="GF258" s="173"/>
      <c r="GG258" s="173"/>
      <c r="GH258" s="173"/>
      <c r="GI258" s="173"/>
      <c r="GJ258" s="173"/>
      <c r="GK258" s="173"/>
      <c r="GL258" s="173"/>
      <c r="GM258" s="173"/>
      <c r="GN258" s="173"/>
      <c r="GO258" s="173"/>
      <c r="GP258" s="173"/>
      <c r="GQ258" s="173"/>
      <c r="GR258" s="173"/>
      <c r="GS258" s="173"/>
      <c r="GT258" s="173"/>
      <c r="GU258" s="173"/>
      <c r="GV258" s="173"/>
      <c r="GW258" s="173"/>
      <c r="GX258" s="173"/>
      <c r="GY258" s="173"/>
      <c r="GZ258" s="173"/>
      <c r="HA258" s="173"/>
      <c r="HB258" s="173"/>
      <c r="HC258" s="173"/>
      <c r="HD258" s="173"/>
      <c r="HE258" s="173"/>
      <c r="HF258" s="173"/>
      <c r="HG258" s="173"/>
      <c r="HH258" s="173"/>
      <c r="HI258" s="173"/>
      <c r="HJ258" s="173"/>
      <c r="HK258" s="173"/>
      <c r="HL258" s="173"/>
      <c r="HM258" s="173"/>
      <c r="HN258" s="173"/>
      <c r="HO258" s="173"/>
      <c r="HP258" s="173"/>
      <c r="HQ258" s="173"/>
      <c r="HR258" s="173"/>
      <c r="HS258" s="173"/>
      <c r="HT258" s="173"/>
      <c r="HU258" s="173"/>
      <c r="HV258" s="173"/>
      <c r="HW258" s="173"/>
      <c r="HX258" s="173"/>
      <c r="HY258" s="173"/>
      <c r="HZ258" s="173"/>
      <c r="IA258" s="173"/>
      <c r="IB258" s="173"/>
      <c r="IC258" s="173"/>
      <c r="ID258" s="173"/>
      <c r="IE258" s="173"/>
      <c r="IF258" s="173"/>
      <c r="IG258" s="173"/>
      <c r="IH258" s="173"/>
      <c r="II258" s="173"/>
      <c r="IJ258" s="173"/>
      <c r="IK258" s="173"/>
      <c r="IL258" s="173"/>
      <c r="IM258" s="173"/>
      <c r="IN258" s="173"/>
      <c r="IO258" s="173"/>
      <c r="IP258" s="173"/>
      <c r="IQ258" s="173"/>
      <c r="IR258" s="173"/>
      <c r="IS258" s="173"/>
      <c r="IT258" s="173"/>
      <c r="IU258" s="173"/>
      <c r="IV258" s="173"/>
    </row>
    <row r="259" spans="1:256" ht="18" customHeight="1" x14ac:dyDescent="0.2">
      <c r="A259" s="218" t="s">
        <v>592</v>
      </c>
      <c r="B259" s="157" t="s">
        <v>561</v>
      </c>
      <c r="C259" s="157" t="s">
        <v>391</v>
      </c>
      <c r="D259" s="157" t="s">
        <v>593</v>
      </c>
      <c r="E259" s="157"/>
      <c r="F259" s="183">
        <f>SUM(F260)</f>
        <v>6000</v>
      </c>
      <c r="G259" s="183">
        <f>SUM(G260)</f>
        <v>6000</v>
      </c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  <c r="X259" s="159"/>
      <c r="Y259" s="159"/>
      <c r="Z259" s="159"/>
      <c r="AA259" s="159"/>
      <c r="AB259" s="159"/>
      <c r="AC259" s="159"/>
      <c r="AD259" s="159"/>
      <c r="AE259" s="159"/>
      <c r="AF259" s="159"/>
      <c r="AG259" s="159"/>
      <c r="AH259" s="159"/>
      <c r="AI259" s="159"/>
      <c r="AJ259" s="159"/>
      <c r="AK259" s="159"/>
      <c r="AL259" s="159"/>
      <c r="AM259" s="159"/>
      <c r="AN259" s="159"/>
      <c r="AO259" s="159"/>
      <c r="AP259" s="159"/>
      <c r="AQ259" s="159"/>
      <c r="AR259" s="159"/>
      <c r="AS259" s="159"/>
      <c r="AT259" s="159"/>
      <c r="AU259" s="159"/>
      <c r="AV259" s="159"/>
      <c r="AW259" s="159"/>
      <c r="AX259" s="159"/>
      <c r="AY259" s="159"/>
      <c r="AZ259" s="159"/>
      <c r="BA259" s="159"/>
      <c r="BB259" s="159"/>
      <c r="BC259" s="159"/>
      <c r="BD259" s="159"/>
      <c r="BE259" s="159"/>
      <c r="BF259" s="159"/>
      <c r="BG259" s="159"/>
      <c r="BH259" s="159"/>
      <c r="BI259" s="159"/>
      <c r="BJ259" s="159"/>
      <c r="BK259" s="159"/>
      <c r="BL259" s="159"/>
      <c r="BM259" s="159"/>
      <c r="BN259" s="159"/>
      <c r="BO259" s="159"/>
      <c r="BP259" s="159"/>
      <c r="BQ259" s="159"/>
      <c r="BR259" s="159"/>
      <c r="BS259" s="159"/>
      <c r="BT259" s="159"/>
      <c r="BU259" s="159"/>
      <c r="BV259" s="159"/>
      <c r="BW259" s="159"/>
      <c r="BX259" s="159"/>
      <c r="BY259" s="159"/>
      <c r="BZ259" s="159"/>
      <c r="CA259" s="159"/>
      <c r="CB259" s="159"/>
      <c r="CC259" s="159"/>
      <c r="CD259" s="159"/>
      <c r="CE259" s="159"/>
      <c r="CF259" s="159"/>
      <c r="CG259" s="159"/>
      <c r="CH259" s="159"/>
      <c r="CI259" s="159"/>
      <c r="CJ259" s="159"/>
      <c r="CK259" s="159"/>
      <c r="CL259" s="159"/>
      <c r="CM259" s="159"/>
      <c r="CN259" s="159"/>
      <c r="CO259" s="159"/>
      <c r="CP259" s="159"/>
      <c r="CQ259" s="159"/>
      <c r="CR259" s="159"/>
      <c r="CS259" s="159"/>
      <c r="CT259" s="159"/>
      <c r="CU259" s="159"/>
      <c r="CV259" s="159"/>
      <c r="CW259" s="159"/>
      <c r="CX259" s="159"/>
      <c r="CY259" s="159"/>
      <c r="CZ259" s="159"/>
      <c r="DA259" s="159"/>
      <c r="DB259" s="159"/>
      <c r="DC259" s="159"/>
      <c r="DD259" s="159"/>
      <c r="DE259" s="159"/>
      <c r="DF259" s="159"/>
      <c r="DG259" s="159"/>
      <c r="DH259" s="159"/>
      <c r="DI259" s="159"/>
      <c r="DJ259" s="159"/>
      <c r="DK259" s="159"/>
      <c r="DL259" s="159"/>
      <c r="DM259" s="159"/>
      <c r="DN259" s="159"/>
      <c r="DO259" s="159"/>
      <c r="DP259" s="159"/>
      <c r="DQ259" s="159"/>
      <c r="DR259" s="159"/>
      <c r="DS259" s="159"/>
      <c r="DT259" s="159"/>
      <c r="DU259" s="159"/>
      <c r="DV259" s="159"/>
      <c r="DW259" s="159"/>
      <c r="DX259" s="159"/>
      <c r="DY259" s="159"/>
      <c r="DZ259" s="159"/>
      <c r="EA259" s="159"/>
      <c r="EB259" s="159"/>
      <c r="EC259" s="159"/>
      <c r="ED259" s="159"/>
      <c r="EE259" s="159"/>
      <c r="EF259" s="159"/>
      <c r="EG259" s="159"/>
      <c r="EH259" s="159"/>
      <c r="EI259" s="159"/>
      <c r="EJ259" s="159"/>
      <c r="EK259" s="159"/>
      <c r="EL259" s="159"/>
      <c r="EM259" s="159"/>
      <c r="EN259" s="159"/>
      <c r="EO259" s="159"/>
      <c r="EP259" s="159"/>
      <c r="EQ259" s="159"/>
      <c r="ER259" s="159"/>
      <c r="ES259" s="159"/>
      <c r="ET259" s="159"/>
      <c r="EU259" s="159"/>
      <c r="EV259" s="159"/>
      <c r="EW259" s="159"/>
      <c r="EX259" s="159"/>
      <c r="EY259" s="159"/>
      <c r="EZ259" s="159"/>
      <c r="FA259" s="159"/>
      <c r="FB259" s="159"/>
      <c r="FC259" s="159"/>
      <c r="FD259" s="159"/>
      <c r="FE259" s="159"/>
      <c r="FF259" s="159"/>
      <c r="FG259" s="159"/>
      <c r="FH259" s="159"/>
      <c r="FI259" s="159"/>
      <c r="FJ259" s="159"/>
      <c r="FK259" s="159"/>
      <c r="FL259" s="159"/>
      <c r="FM259" s="159"/>
      <c r="FN259" s="159"/>
      <c r="FO259" s="159"/>
      <c r="FP259" s="159"/>
      <c r="FQ259" s="159"/>
      <c r="FR259" s="159"/>
      <c r="FS259" s="159"/>
      <c r="FT259" s="159"/>
      <c r="FU259" s="159"/>
      <c r="FV259" s="159"/>
      <c r="FW259" s="159"/>
      <c r="FX259" s="159"/>
      <c r="FY259" s="159"/>
      <c r="FZ259" s="159"/>
      <c r="GA259" s="159"/>
      <c r="GB259" s="159"/>
      <c r="GC259" s="159"/>
      <c r="GD259" s="159"/>
      <c r="GE259" s="159"/>
      <c r="GF259" s="159"/>
      <c r="GG259" s="159"/>
      <c r="GH259" s="159"/>
      <c r="GI259" s="159"/>
      <c r="GJ259" s="159"/>
      <c r="GK259" s="159"/>
      <c r="GL259" s="159"/>
      <c r="GM259" s="159"/>
      <c r="GN259" s="159"/>
      <c r="GO259" s="159"/>
      <c r="GP259" s="159"/>
      <c r="GQ259" s="159"/>
      <c r="GR259" s="159"/>
      <c r="GS259" s="159"/>
      <c r="GT259" s="159"/>
      <c r="GU259" s="159"/>
      <c r="GV259" s="159"/>
      <c r="GW259" s="159"/>
      <c r="GX259" s="159"/>
      <c r="GY259" s="159"/>
      <c r="GZ259" s="159"/>
      <c r="HA259" s="159"/>
      <c r="HB259" s="159"/>
      <c r="HC259" s="159"/>
      <c r="HD259" s="159"/>
      <c r="HE259" s="159"/>
      <c r="HF259" s="159"/>
      <c r="HG259" s="159"/>
      <c r="HH259" s="159"/>
      <c r="HI259" s="159"/>
      <c r="HJ259" s="159"/>
      <c r="HK259" s="159"/>
      <c r="HL259" s="159"/>
      <c r="HM259" s="159"/>
      <c r="HN259" s="159"/>
      <c r="HO259" s="159"/>
      <c r="HP259" s="159"/>
      <c r="HQ259" s="159"/>
      <c r="HR259" s="159"/>
      <c r="HS259" s="159"/>
      <c r="HT259" s="159"/>
      <c r="HU259" s="159"/>
      <c r="HV259" s="159"/>
      <c r="HW259" s="159"/>
      <c r="HX259" s="159"/>
      <c r="HY259" s="159"/>
      <c r="HZ259" s="159"/>
      <c r="IA259" s="159"/>
      <c r="IB259" s="159"/>
      <c r="IC259" s="159"/>
      <c r="ID259" s="159"/>
      <c r="IE259" s="159"/>
      <c r="IF259" s="159"/>
      <c r="IG259" s="159"/>
      <c r="IH259" s="159"/>
      <c r="II259" s="159"/>
      <c r="IJ259" s="159"/>
      <c r="IK259" s="159"/>
      <c r="IL259" s="159"/>
      <c r="IM259" s="159"/>
      <c r="IN259" s="159"/>
      <c r="IO259" s="159"/>
      <c r="IP259" s="159"/>
      <c r="IQ259" s="159"/>
      <c r="IR259" s="159"/>
      <c r="IS259" s="159"/>
      <c r="IT259" s="159"/>
      <c r="IU259" s="159"/>
      <c r="IV259" s="159"/>
    </row>
    <row r="260" spans="1:256" x14ac:dyDescent="0.2">
      <c r="A260" s="160" t="s">
        <v>397</v>
      </c>
      <c r="B260" s="161" t="s">
        <v>561</v>
      </c>
      <c r="C260" s="161" t="s">
        <v>391</v>
      </c>
      <c r="D260" s="161" t="s">
        <v>593</v>
      </c>
      <c r="E260" s="161" t="s">
        <v>398</v>
      </c>
      <c r="F260" s="193">
        <v>6000</v>
      </c>
      <c r="G260" s="193">
        <v>6000</v>
      </c>
    </row>
    <row r="261" spans="1:256" x14ac:dyDescent="0.2">
      <c r="A261" s="218" t="s">
        <v>594</v>
      </c>
      <c r="B261" s="157" t="s">
        <v>561</v>
      </c>
      <c r="C261" s="157" t="s">
        <v>391</v>
      </c>
      <c r="D261" s="161" t="s">
        <v>595</v>
      </c>
      <c r="E261" s="157"/>
      <c r="F261" s="183">
        <f>SUM(F262)</f>
        <v>5750</v>
      </c>
      <c r="G261" s="183">
        <f>SUM(G262)</f>
        <v>5750</v>
      </c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  <c r="X261" s="159"/>
      <c r="Y261" s="159"/>
      <c r="Z261" s="159"/>
      <c r="AA261" s="159"/>
      <c r="AB261" s="159"/>
      <c r="AC261" s="159"/>
      <c r="AD261" s="159"/>
      <c r="AE261" s="159"/>
      <c r="AF261" s="159"/>
      <c r="AG261" s="159"/>
      <c r="AH261" s="159"/>
      <c r="AI261" s="159"/>
      <c r="AJ261" s="159"/>
      <c r="AK261" s="159"/>
      <c r="AL261" s="159"/>
      <c r="AM261" s="159"/>
      <c r="AN261" s="159"/>
      <c r="AO261" s="159"/>
      <c r="AP261" s="159"/>
      <c r="AQ261" s="159"/>
      <c r="AR261" s="159"/>
      <c r="AS261" s="159"/>
      <c r="AT261" s="159"/>
      <c r="AU261" s="159"/>
      <c r="AV261" s="159"/>
      <c r="AW261" s="159"/>
      <c r="AX261" s="159"/>
      <c r="AY261" s="159"/>
      <c r="AZ261" s="159"/>
      <c r="BA261" s="159"/>
      <c r="BB261" s="159"/>
      <c r="BC261" s="159"/>
      <c r="BD261" s="159"/>
      <c r="BE261" s="159"/>
      <c r="BF261" s="159"/>
      <c r="BG261" s="159"/>
      <c r="BH261" s="159"/>
      <c r="BI261" s="159"/>
      <c r="BJ261" s="159"/>
      <c r="BK261" s="159"/>
      <c r="BL261" s="159"/>
      <c r="BM261" s="159"/>
      <c r="BN261" s="159"/>
      <c r="BO261" s="159"/>
      <c r="BP261" s="159"/>
      <c r="BQ261" s="159"/>
      <c r="BR261" s="159"/>
      <c r="BS261" s="159"/>
      <c r="BT261" s="159"/>
      <c r="BU261" s="159"/>
      <c r="BV261" s="159"/>
      <c r="BW261" s="159"/>
      <c r="BX261" s="159"/>
      <c r="BY261" s="159"/>
      <c r="BZ261" s="159"/>
      <c r="CA261" s="159"/>
      <c r="CB261" s="159"/>
      <c r="CC261" s="159"/>
      <c r="CD261" s="159"/>
      <c r="CE261" s="159"/>
      <c r="CF261" s="159"/>
      <c r="CG261" s="159"/>
      <c r="CH261" s="159"/>
      <c r="CI261" s="159"/>
      <c r="CJ261" s="159"/>
      <c r="CK261" s="159"/>
      <c r="CL261" s="159"/>
      <c r="CM261" s="159"/>
      <c r="CN261" s="159"/>
      <c r="CO261" s="159"/>
      <c r="CP261" s="159"/>
      <c r="CQ261" s="159"/>
      <c r="CR261" s="159"/>
      <c r="CS261" s="159"/>
      <c r="CT261" s="159"/>
      <c r="CU261" s="159"/>
      <c r="CV261" s="159"/>
      <c r="CW261" s="159"/>
      <c r="CX261" s="159"/>
      <c r="CY261" s="159"/>
      <c r="CZ261" s="159"/>
      <c r="DA261" s="159"/>
      <c r="DB261" s="159"/>
      <c r="DC261" s="159"/>
      <c r="DD261" s="159"/>
      <c r="DE261" s="159"/>
      <c r="DF261" s="159"/>
      <c r="DG261" s="159"/>
      <c r="DH261" s="159"/>
      <c r="DI261" s="159"/>
      <c r="DJ261" s="159"/>
      <c r="DK261" s="159"/>
      <c r="DL261" s="159"/>
      <c r="DM261" s="159"/>
      <c r="DN261" s="159"/>
      <c r="DO261" s="159"/>
      <c r="DP261" s="159"/>
      <c r="DQ261" s="159"/>
      <c r="DR261" s="159"/>
      <c r="DS261" s="159"/>
      <c r="DT261" s="159"/>
      <c r="DU261" s="159"/>
      <c r="DV261" s="159"/>
      <c r="DW261" s="159"/>
      <c r="DX261" s="159"/>
      <c r="DY261" s="159"/>
      <c r="DZ261" s="159"/>
      <c r="EA261" s="159"/>
      <c r="EB261" s="159"/>
      <c r="EC261" s="159"/>
      <c r="ED261" s="159"/>
      <c r="EE261" s="159"/>
      <c r="EF261" s="159"/>
      <c r="EG261" s="159"/>
      <c r="EH261" s="159"/>
      <c r="EI261" s="159"/>
      <c r="EJ261" s="159"/>
      <c r="EK261" s="159"/>
      <c r="EL261" s="159"/>
      <c r="EM261" s="159"/>
      <c r="EN261" s="159"/>
      <c r="EO261" s="159"/>
      <c r="EP261" s="159"/>
      <c r="EQ261" s="159"/>
      <c r="ER261" s="159"/>
      <c r="ES261" s="159"/>
      <c r="ET261" s="159"/>
      <c r="EU261" s="159"/>
      <c r="EV261" s="159"/>
      <c r="EW261" s="159"/>
      <c r="EX261" s="159"/>
      <c r="EY261" s="159"/>
      <c r="EZ261" s="159"/>
      <c r="FA261" s="159"/>
      <c r="FB261" s="159"/>
      <c r="FC261" s="159"/>
      <c r="FD261" s="159"/>
      <c r="FE261" s="159"/>
      <c r="FF261" s="159"/>
      <c r="FG261" s="159"/>
      <c r="FH261" s="159"/>
      <c r="FI261" s="159"/>
      <c r="FJ261" s="159"/>
      <c r="FK261" s="159"/>
      <c r="FL261" s="159"/>
      <c r="FM261" s="159"/>
      <c r="FN261" s="159"/>
      <c r="FO261" s="159"/>
      <c r="FP261" s="159"/>
      <c r="FQ261" s="159"/>
      <c r="FR261" s="159"/>
      <c r="FS261" s="159"/>
      <c r="FT261" s="159"/>
      <c r="FU261" s="159"/>
      <c r="FV261" s="159"/>
      <c r="FW261" s="159"/>
      <c r="FX261" s="159"/>
      <c r="FY261" s="159"/>
      <c r="FZ261" s="159"/>
      <c r="GA261" s="159"/>
      <c r="GB261" s="159"/>
      <c r="GC261" s="159"/>
      <c r="GD261" s="159"/>
      <c r="GE261" s="159"/>
      <c r="GF261" s="159"/>
      <c r="GG261" s="159"/>
      <c r="GH261" s="159"/>
      <c r="GI261" s="159"/>
      <c r="GJ261" s="159"/>
      <c r="GK261" s="159"/>
      <c r="GL261" s="159"/>
      <c r="GM261" s="159"/>
      <c r="GN261" s="159"/>
      <c r="GO261" s="159"/>
      <c r="GP261" s="159"/>
      <c r="GQ261" s="159"/>
      <c r="GR261" s="159"/>
      <c r="GS261" s="159"/>
      <c r="GT261" s="159"/>
      <c r="GU261" s="159"/>
      <c r="GV261" s="159"/>
      <c r="GW261" s="159"/>
      <c r="GX261" s="159"/>
      <c r="GY261" s="159"/>
      <c r="GZ261" s="159"/>
      <c r="HA261" s="159"/>
      <c r="HB261" s="159"/>
      <c r="HC261" s="159"/>
      <c r="HD261" s="159"/>
      <c r="HE261" s="159"/>
      <c r="HF261" s="159"/>
      <c r="HG261" s="159"/>
      <c r="HH261" s="159"/>
      <c r="HI261" s="159"/>
      <c r="HJ261" s="159"/>
      <c r="HK261" s="159"/>
      <c r="HL261" s="159"/>
      <c r="HM261" s="159"/>
      <c r="HN261" s="159"/>
      <c r="HO261" s="159"/>
      <c r="HP261" s="159"/>
      <c r="HQ261" s="159"/>
      <c r="HR261" s="159"/>
      <c r="HS261" s="159"/>
      <c r="HT261" s="159"/>
      <c r="HU261" s="159"/>
      <c r="HV261" s="159"/>
      <c r="HW261" s="159"/>
      <c r="HX261" s="159"/>
      <c r="HY261" s="159"/>
      <c r="HZ261" s="159"/>
      <c r="IA261" s="159"/>
      <c r="IB261" s="159"/>
      <c r="IC261" s="159"/>
      <c r="ID261" s="159"/>
      <c r="IE261" s="159"/>
      <c r="IF261" s="159"/>
      <c r="IG261" s="159"/>
      <c r="IH261" s="159"/>
      <c r="II261" s="159"/>
      <c r="IJ261" s="159"/>
      <c r="IK261" s="159"/>
      <c r="IL261" s="159"/>
      <c r="IM261" s="159"/>
      <c r="IN261" s="159"/>
      <c r="IO261" s="159"/>
      <c r="IP261" s="159"/>
      <c r="IQ261" s="159"/>
      <c r="IR261" s="159"/>
      <c r="IS261" s="159"/>
      <c r="IT261" s="159"/>
      <c r="IU261" s="159"/>
      <c r="IV261" s="159"/>
    </row>
    <row r="262" spans="1:256" x14ac:dyDescent="0.2">
      <c r="A262" s="156" t="s">
        <v>397</v>
      </c>
      <c r="B262" s="157" t="s">
        <v>561</v>
      </c>
      <c r="C262" s="157" t="s">
        <v>391</v>
      </c>
      <c r="D262" s="157" t="s">
        <v>595</v>
      </c>
      <c r="E262" s="157" t="s">
        <v>398</v>
      </c>
      <c r="F262" s="183">
        <v>5750</v>
      </c>
      <c r="G262" s="183">
        <v>5750</v>
      </c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  <c r="X262" s="159"/>
      <c r="Y262" s="159"/>
      <c r="Z262" s="159"/>
      <c r="AA262" s="159"/>
      <c r="AB262" s="159"/>
      <c r="AC262" s="159"/>
      <c r="AD262" s="159"/>
      <c r="AE262" s="159"/>
      <c r="AF262" s="159"/>
      <c r="AG262" s="159"/>
      <c r="AH262" s="159"/>
      <c r="AI262" s="159"/>
      <c r="AJ262" s="159"/>
      <c r="AK262" s="159"/>
      <c r="AL262" s="159"/>
      <c r="AM262" s="159"/>
      <c r="AN262" s="159"/>
      <c r="AO262" s="159"/>
      <c r="AP262" s="159"/>
      <c r="AQ262" s="159"/>
      <c r="AR262" s="159"/>
      <c r="AS262" s="159"/>
      <c r="AT262" s="159"/>
      <c r="AU262" s="159"/>
      <c r="AV262" s="159"/>
      <c r="AW262" s="159"/>
      <c r="AX262" s="159"/>
      <c r="AY262" s="159"/>
      <c r="AZ262" s="159"/>
      <c r="BA262" s="159"/>
      <c r="BB262" s="159"/>
      <c r="BC262" s="159"/>
      <c r="BD262" s="159"/>
      <c r="BE262" s="159"/>
      <c r="BF262" s="159"/>
      <c r="BG262" s="159"/>
      <c r="BH262" s="159"/>
      <c r="BI262" s="159"/>
      <c r="BJ262" s="159"/>
      <c r="BK262" s="159"/>
      <c r="BL262" s="159"/>
      <c r="BM262" s="159"/>
      <c r="BN262" s="159"/>
      <c r="BO262" s="159"/>
      <c r="BP262" s="159"/>
      <c r="BQ262" s="159"/>
      <c r="BR262" s="159"/>
      <c r="BS262" s="159"/>
      <c r="BT262" s="159"/>
      <c r="BU262" s="159"/>
      <c r="BV262" s="159"/>
      <c r="BW262" s="159"/>
      <c r="BX262" s="159"/>
      <c r="BY262" s="159"/>
      <c r="BZ262" s="159"/>
      <c r="CA262" s="159"/>
      <c r="CB262" s="159"/>
      <c r="CC262" s="159"/>
      <c r="CD262" s="159"/>
      <c r="CE262" s="159"/>
      <c r="CF262" s="159"/>
      <c r="CG262" s="159"/>
      <c r="CH262" s="159"/>
      <c r="CI262" s="159"/>
      <c r="CJ262" s="159"/>
      <c r="CK262" s="159"/>
      <c r="CL262" s="159"/>
      <c r="CM262" s="159"/>
      <c r="CN262" s="159"/>
      <c r="CO262" s="159"/>
      <c r="CP262" s="159"/>
      <c r="CQ262" s="159"/>
      <c r="CR262" s="159"/>
      <c r="CS262" s="159"/>
      <c r="CT262" s="159"/>
      <c r="CU262" s="159"/>
      <c r="CV262" s="159"/>
      <c r="CW262" s="159"/>
      <c r="CX262" s="159"/>
      <c r="CY262" s="159"/>
      <c r="CZ262" s="159"/>
      <c r="DA262" s="159"/>
      <c r="DB262" s="159"/>
      <c r="DC262" s="159"/>
      <c r="DD262" s="159"/>
      <c r="DE262" s="159"/>
      <c r="DF262" s="159"/>
      <c r="DG262" s="159"/>
      <c r="DH262" s="159"/>
      <c r="DI262" s="159"/>
      <c r="DJ262" s="159"/>
      <c r="DK262" s="159"/>
      <c r="DL262" s="159"/>
      <c r="DM262" s="159"/>
      <c r="DN262" s="159"/>
      <c r="DO262" s="159"/>
      <c r="DP262" s="159"/>
      <c r="DQ262" s="159"/>
      <c r="DR262" s="159"/>
      <c r="DS262" s="159"/>
      <c r="DT262" s="159"/>
      <c r="DU262" s="159"/>
      <c r="DV262" s="159"/>
      <c r="DW262" s="159"/>
      <c r="DX262" s="159"/>
      <c r="DY262" s="159"/>
      <c r="DZ262" s="159"/>
      <c r="EA262" s="159"/>
      <c r="EB262" s="159"/>
      <c r="EC262" s="159"/>
      <c r="ED262" s="159"/>
      <c r="EE262" s="159"/>
      <c r="EF262" s="159"/>
      <c r="EG262" s="159"/>
      <c r="EH262" s="159"/>
      <c r="EI262" s="159"/>
      <c r="EJ262" s="159"/>
      <c r="EK262" s="159"/>
      <c r="EL262" s="159"/>
      <c r="EM262" s="159"/>
      <c r="EN262" s="159"/>
      <c r="EO262" s="159"/>
      <c r="EP262" s="159"/>
      <c r="EQ262" s="159"/>
      <c r="ER262" s="159"/>
      <c r="ES262" s="159"/>
      <c r="ET262" s="159"/>
      <c r="EU262" s="159"/>
      <c r="EV262" s="159"/>
      <c r="EW262" s="159"/>
      <c r="EX262" s="159"/>
      <c r="EY262" s="159"/>
      <c r="EZ262" s="159"/>
      <c r="FA262" s="159"/>
      <c r="FB262" s="159"/>
      <c r="FC262" s="159"/>
      <c r="FD262" s="159"/>
      <c r="FE262" s="159"/>
      <c r="FF262" s="159"/>
      <c r="FG262" s="159"/>
      <c r="FH262" s="159"/>
      <c r="FI262" s="159"/>
      <c r="FJ262" s="159"/>
      <c r="FK262" s="159"/>
      <c r="FL262" s="159"/>
      <c r="FM262" s="159"/>
      <c r="FN262" s="159"/>
      <c r="FO262" s="159"/>
      <c r="FP262" s="159"/>
      <c r="FQ262" s="159"/>
      <c r="FR262" s="159"/>
      <c r="FS262" s="159"/>
      <c r="FT262" s="159"/>
      <c r="FU262" s="159"/>
      <c r="FV262" s="159"/>
      <c r="FW262" s="159"/>
      <c r="FX262" s="159"/>
      <c r="FY262" s="159"/>
      <c r="FZ262" s="159"/>
      <c r="GA262" s="159"/>
      <c r="GB262" s="159"/>
      <c r="GC262" s="159"/>
      <c r="GD262" s="159"/>
      <c r="GE262" s="159"/>
      <c r="GF262" s="159"/>
      <c r="GG262" s="159"/>
      <c r="GH262" s="159"/>
      <c r="GI262" s="159"/>
      <c r="GJ262" s="159"/>
      <c r="GK262" s="159"/>
      <c r="GL262" s="159"/>
      <c r="GM262" s="159"/>
      <c r="GN262" s="159"/>
      <c r="GO262" s="159"/>
      <c r="GP262" s="159"/>
      <c r="GQ262" s="159"/>
      <c r="GR262" s="159"/>
      <c r="GS262" s="159"/>
      <c r="GT262" s="159"/>
      <c r="GU262" s="159"/>
      <c r="GV262" s="159"/>
      <c r="GW262" s="159"/>
      <c r="GX262" s="159"/>
      <c r="GY262" s="159"/>
      <c r="GZ262" s="159"/>
      <c r="HA262" s="159"/>
      <c r="HB262" s="159"/>
      <c r="HC262" s="159"/>
      <c r="HD262" s="159"/>
      <c r="HE262" s="159"/>
      <c r="HF262" s="159"/>
      <c r="HG262" s="159"/>
      <c r="HH262" s="159"/>
      <c r="HI262" s="159"/>
      <c r="HJ262" s="159"/>
      <c r="HK262" s="159"/>
      <c r="HL262" s="159"/>
      <c r="HM262" s="159"/>
      <c r="HN262" s="159"/>
      <c r="HO262" s="159"/>
      <c r="HP262" s="159"/>
      <c r="HQ262" s="159"/>
      <c r="HR262" s="159"/>
      <c r="HS262" s="159"/>
      <c r="HT262" s="159"/>
      <c r="HU262" s="159"/>
      <c r="HV262" s="159"/>
      <c r="HW262" s="159"/>
      <c r="HX262" s="159"/>
      <c r="HY262" s="159"/>
      <c r="HZ262" s="159"/>
      <c r="IA262" s="159"/>
      <c r="IB262" s="159"/>
      <c r="IC262" s="159"/>
      <c r="ID262" s="159"/>
      <c r="IE262" s="159"/>
      <c r="IF262" s="159"/>
      <c r="IG262" s="159"/>
      <c r="IH262" s="159"/>
      <c r="II262" s="159"/>
      <c r="IJ262" s="159"/>
      <c r="IK262" s="159"/>
      <c r="IL262" s="159"/>
      <c r="IM262" s="159"/>
      <c r="IN262" s="159"/>
      <c r="IO262" s="159"/>
      <c r="IP262" s="159"/>
      <c r="IQ262" s="159"/>
      <c r="IR262" s="159"/>
      <c r="IS262" s="159"/>
      <c r="IT262" s="159"/>
      <c r="IU262" s="159"/>
      <c r="IV262" s="159"/>
    </row>
    <row r="263" spans="1:256" x14ac:dyDescent="0.2">
      <c r="A263" s="218" t="s">
        <v>592</v>
      </c>
      <c r="B263" s="157" t="s">
        <v>561</v>
      </c>
      <c r="C263" s="157" t="s">
        <v>391</v>
      </c>
      <c r="D263" s="161" t="s">
        <v>596</v>
      </c>
      <c r="E263" s="157"/>
      <c r="F263" s="183">
        <f>SUM(F264)</f>
        <v>11495</v>
      </c>
      <c r="G263" s="183">
        <f>SUM(G264)</f>
        <v>11643</v>
      </c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  <c r="X263" s="159"/>
      <c r="Y263" s="159"/>
      <c r="Z263" s="159"/>
      <c r="AA263" s="159"/>
      <c r="AB263" s="159"/>
      <c r="AC263" s="159"/>
      <c r="AD263" s="159"/>
      <c r="AE263" s="159"/>
      <c r="AF263" s="159"/>
      <c r="AG263" s="159"/>
      <c r="AH263" s="159"/>
      <c r="AI263" s="159"/>
      <c r="AJ263" s="159"/>
      <c r="AK263" s="159"/>
      <c r="AL263" s="159"/>
      <c r="AM263" s="159"/>
      <c r="AN263" s="159"/>
      <c r="AO263" s="159"/>
      <c r="AP263" s="159"/>
      <c r="AQ263" s="159"/>
      <c r="AR263" s="159"/>
      <c r="AS263" s="159"/>
      <c r="AT263" s="159"/>
      <c r="AU263" s="159"/>
      <c r="AV263" s="159"/>
      <c r="AW263" s="159"/>
      <c r="AX263" s="159"/>
      <c r="AY263" s="159"/>
      <c r="AZ263" s="159"/>
      <c r="BA263" s="159"/>
      <c r="BB263" s="159"/>
      <c r="BC263" s="159"/>
      <c r="BD263" s="159"/>
      <c r="BE263" s="159"/>
      <c r="BF263" s="159"/>
      <c r="BG263" s="159"/>
      <c r="BH263" s="159"/>
      <c r="BI263" s="159"/>
      <c r="BJ263" s="159"/>
      <c r="BK263" s="159"/>
      <c r="BL263" s="159"/>
      <c r="BM263" s="159"/>
      <c r="BN263" s="159"/>
      <c r="BO263" s="159"/>
      <c r="BP263" s="159"/>
      <c r="BQ263" s="159"/>
      <c r="BR263" s="159"/>
      <c r="BS263" s="159"/>
      <c r="BT263" s="159"/>
      <c r="BU263" s="159"/>
      <c r="BV263" s="159"/>
      <c r="BW263" s="159"/>
      <c r="BX263" s="159"/>
      <c r="BY263" s="159"/>
      <c r="BZ263" s="159"/>
      <c r="CA263" s="159"/>
      <c r="CB263" s="159"/>
      <c r="CC263" s="159"/>
      <c r="CD263" s="159"/>
      <c r="CE263" s="159"/>
      <c r="CF263" s="159"/>
      <c r="CG263" s="159"/>
      <c r="CH263" s="159"/>
      <c r="CI263" s="159"/>
      <c r="CJ263" s="159"/>
      <c r="CK263" s="159"/>
      <c r="CL263" s="159"/>
      <c r="CM263" s="159"/>
      <c r="CN263" s="159"/>
      <c r="CO263" s="159"/>
      <c r="CP263" s="159"/>
      <c r="CQ263" s="159"/>
      <c r="CR263" s="159"/>
      <c r="CS263" s="159"/>
      <c r="CT263" s="159"/>
      <c r="CU263" s="159"/>
      <c r="CV263" s="159"/>
      <c r="CW263" s="159"/>
      <c r="CX263" s="159"/>
      <c r="CY263" s="159"/>
      <c r="CZ263" s="159"/>
      <c r="DA263" s="159"/>
      <c r="DB263" s="159"/>
      <c r="DC263" s="159"/>
      <c r="DD263" s="159"/>
      <c r="DE263" s="159"/>
      <c r="DF263" s="159"/>
      <c r="DG263" s="159"/>
      <c r="DH263" s="159"/>
      <c r="DI263" s="159"/>
      <c r="DJ263" s="159"/>
      <c r="DK263" s="159"/>
      <c r="DL263" s="159"/>
      <c r="DM263" s="159"/>
      <c r="DN263" s="159"/>
      <c r="DO263" s="159"/>
      <c r="DP263" s="159"/>
      <c r="DQ263" s="159"/>
      <c r="DR263" s="159"/>
      <c r="DS263" s="159"/>
      <c r="DT263" s="159"/>
      <c r="DU263" s="159"/>
      <c r="DV263" s="159"/>
      <c r="DW263" s="159"/>
      <c r="DX263" s="159"/>
      <c r="DY263" s="159"/>
      <c r="DZ263" s="159"/>
      <c r="EA263" s="159"/>
      <c r="EB263" s="159"/>
      <c r="EC263" s="159"/>
      <c r="ED263" s="159"/>
      <c r="EE263" s="159"/>
      <c r="EF263" s="159"/>
      <c r="EG263" s="159"/>
      <c r="EH263" s="159"/>
      <c r="EI263" s="159"/>
      <c r="EJ263" s="159"/>
      <c r="EK263" s="159"/>
      <c r="EL263" s="159"/>
      <c r="EM263" s="159"/>
      <c r="EN263" s="159"/>
      <c r="EO263" s="159"/>
      <c r="EP263" s="159"/>
      <c r="EQ263" s="159"/>
      <c r="ER263" s="159"/>
      <c r="ES263" s="159"/>
      <c r="ET263" s="159"/>
      <c r="EU263" s="159"/>
      <c r="EV263" s="159"/>
      <c r="EW263" s="159"/>
      <c r="EX263" s="159"/>
      <c r="EY263" s="159"/>
      <c r="EZ263" s="159"/>
      <c r="FA263" s="159"/>
      <c r="FB263" s="159"/>
      <c r="FC263" s="159"/>
      <c r="FD263" s="159"/>
      <c r="FE263" s="159"/>
      <c r="FF263" s="159"/>
      <c r="FG263" s="159"/>
      <c r="FH263" s="159"/>
      <c r="FI263" s="159"/>
      <c r="FJ263" s="159"/>
      <c r="FK263" s="159"/>
      <c r="FL263" s="159"/>
      <c r="FM263" s="159"/>
      <c r="FN263" s="159"/>
      <c r="FO263" s="159"/>
      <c r="FP263" s="159"/>
      <c r="FQ263" s="159"/>
      <c r="FR263" s="159"/>
      <c r="FS263" s="159"/>
      <c r="FT263" s="159"/>
      <c r="FU263" s="159"/>
      <c r="FV263" s="159"/>
      <c r="FW263" s="159"/>
      <c r="FX263" s="159"/>
      <c r="FY263" s="159"/>
      <c r="FZ263" s="159"/>
      <c r="GA263" s="159"/>
      <c r="GB263" s="159"/>
      <c r="GC263" s="159"/>
      <c r="GD263" s="159"/>
      <c r="GE263" s="159"/>
      <c r="GF263" s="159"/>
      <c r="GG263" s="159"/>
      <c r="GH263" s="159"/>
      <c r="GI263" s="159"/>
      <c r="GJ263" s="159"/>
      <c r="GK263" s="159"/>
      <c r="GL263" s="159"/>
      <c r="GM263" s="159"/>
      <c r="GN263" s="159"/>
      <c r="GO263" s="159"/>
      <c r="GP263" s="159"/>
      <c r="GQ263" s="159"/>
      <c r="GR263" s="159"/>
      <c r="GS263" s="159"/>
      <c r="GT263" s="159"/>
      <c r="GU263" s="159"/>
      <c r="GV263" s="159"/>
      <c r="GW263" s="159"/>
      <c r="GX263" s="159"/>
      <c r="GY263" s="159"/>
      <c r="GZ263" s="159"/>
      <c r="HA263" s="159"/>
      <c r="HB263" s="159"/>
      <c r="HC263" s="159"/>
      <c r="HD263" s="159"/>
      <c r="HE263" s="159"/>
      <c r="HF263" s="159"/>
      <c r="HG263" s="159"/>
      <c r="HH263" s="159"/>
      <c r="HI263" s="159"/>
      <c r="HJ263" s="159"/>
      <c r="HK263" s="159"/>
      <c r="HL263" s="159"/>
      <c r="HM263" s="159"/>
      <c r="HN263" s="159"/>
      <c r="HO263" s="159"/>
      <c r="HP263" s="159"/>
      <c r="HQ263" s="159"/>
      <c r="HR263" s="159"/>
      <c r="HS263" s="159"/>
      <c r="HT263" s="159"/>
      <c r="HU263" s="159"/>
      <c r="HV263" s="159"/>
      <c r="HW263" s="159"/>
      <c r="HX263" s="159"/>
      <c r="HY263" s="159"/>
      <c r="HZ263" s="159"/>
      <c r="IA263" s="159"/>
      <c r="IB263" s="159"/>
      <c r="IC263" s="159"/>
      <c r="ID263" s="159"/>
      <c r="IE263" s="159"/>
      <c r="IF263" s="159"/>
      <c r="IG263" s="159"/>
      <c r="IH263" s="159"/>
      <c r="II263" s="159"/>
      <c r="IJ263" s="159"/>
      <c r="IK263" s="159"/>
      <c r="IL263" s="159"/>
      <c r="IM263" s="159"/>
      <c r="IN263" s="159"/>
      <c r="IO263" s="159"/>
      <c r="IP263" s="159"/>
      <c r="IQ263" s="159"/>
      <c r="IR263" s="159"/>
      <c r="IS263" s="159"/>
      <c r="IT263" s="159"/>
      <c r="IU263" s="159"/>
      <c r="IV263" s="159"/>
    </row>
    <row r="264" spans="1:256" x14ac:dyDescent="0.2">
      <c r="A264" s="156" t="s">
        <v>397</v>
      </c>
      <c r="B264" s="161" t="s">
        <v>561</v>
      </c>
      <c r="C264" s="161" t="s">
        <v>391</v>
      </c>
      <c r="D264" s="161" t="s">
        <v>596</v>
      </c>
      <c r="E264" s="161" t="s">
        <v>398</v>
      </c>
      <c r="F264" s="193">
        <v>11495</v>
      </c>
      <c r="G264" s="193">
        <v>11643</v>
      </c>
    </row>
    <row r="265" spans="1:256" ht="31.5" x14ac:dyDescent="0.25">
      <c r="A265" s="147" t="s">
        <v>597</v>
      </c>
      <c r="B265" s="178" t="s">
        <v>561</v>
      </c>
      <c r="C265" s="178" t="s">
        <v>507</v>
      </c>
      <c r="D265" s="178"/>
      <c r="E265" s="178"/>
      <c r="F265" s="179">
        <f>SUM(F266)</f>
        <v>6968.6600000000008</v>
      </c>
      <c r="G265" s="179">
        <f>SUM(G266)</f>
        <v>6354.99</v>
      </c>
    </row>
    <row r="266" spans="1:256" ht="25.5" x14ac:dyDescent="0.2">
      <c r="A266" s="175" t="s">
        <v>419</v>
      </c>
      <c r="B266" s="176" t="s">
        <v>561</v>
      </c>
      <c r="C266" s="176" t="s">
        <v>507</v>
      </c>
      <c r="D266" s="176"/>
      <c r="E266" s="176"/>
      <c r="F266" s="152">
        <f>SUM(F267+F276+F270)</f>
        <v>6968.6600000000008</v>
      </c>
      <c r="G266" s="152">
        <f>SUM(G267+G276+G270)</f>
        <v>6354.99</v>
      </c>
    </row>
    <row r="267" spans="1:256" x14ac:dyDescent="0.2">
      <c r="A267" s="160" t="s">
        <v>387</v>
      </c>
      <c r="B267" s="169" t="s">
        <v>561</v>
      </c>
      <c r="C267" s="169" t="s">
        <v>507</v>
      </c>
      <c r="D267" s="169"/>
      <c r="E267" s="169"/>
      <c r="F267" s="162">
        <f>SUM(F273+F268)</f>
        <v>2831.9100000000003</v>
      </c>
      <c r="G267" s="162">
        <f>SUM(G273+G268)</f>
        <v>2468.52</v>
      </c>
    </row>
    <row r="268" spans="1:256" ht="38.25" x14ac:dyDescent="0.2">
      <c r="A268" s="156" t="s">
        <v>598</v>
      </c>
      <c r="B268" s="174" t="s">
        <v>561</v>
      </c>
      <c r="C268" s="174" t="s">
        <v>507</v>
      </c>
      <c r="D268" s="174" t="s">
        <v>599</v>
      </c>
      <c r="E268" s="174"/>
      <c r="F268" s="158">
        <f>SUM(F269)</f>
        <v>250</v>
      </c>
      <c r="G268" s="158">
        <f>SUM(G269)</f>
        <v>250</v>
      </c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  <c r="X268" s="159"/>
      <c r="Y268" s="159"/>
      <c r="Z268" s="159"/>
      <c r="AA268" s="159"/>
      <c r="AB268" s="159"/>
      <c r="AC268" s="159"/>
      <c r="AD268" s="159"/>
      <c r="AE268" s="159"/>
      <c r="AF268" s="159"/>
      <c r="AG268" s="159"/>
      <c r="AH268" s="159"/>
      <c r="AI268" s="159"/>
      <c r="AJ268" s="159"/>
      <c r="AK268" s="159"/>
      <c r="AL268" s="159"/>
      <c r="AM268" s="159"/>
      <c r="AN268" s="159"/>
      <c r="AO268" s="159"/>
      <c r="AP268" s="159"/>
      <c r="AQ268" s="159"/>
      <c r="AR268" s="159"/>
      <c r="AS268" s="159"/>
      <c r="AT268" s="159"/>
      <c r="AU268" s="159"/>
      <c r="AV268" s="159"/>
      <c r="AW268" s="159"/>
      <c r="AX268" s="159"/>
      <c r="AY268" s="159"/>
      <c r="AZ268" s="159"/>
      <c r="BA268" s="159"/>
      <c r="BB268" s="159"/>
      <c r="BC268" s="159"/>
      <c r="BD268" s="159"/>
      <c r="BE268" s="159"/>
      <c r="BF268" s="159"/>
      <c r="BG268" s="159"/>
      <c r="BH268" s="159"/>
      <c r="BI268" s="159"/>
      <c r="BJ268" s="159"/>
      <c r="BK268" s="159"/>
      <c r="BL268" s="159"/>
      <c r="BM268" s="159"/>
      <c r="BN268" s="159"/>
      <c r="BO268" s="159"/>
      <c r="BP268" s="159"/>
      <c r="BQ268" s="159"/>
      <c r="BR268" s="159"/>
      <c r="BS268" s="159"/>
      <c r="BT268" s="159"/>
      <c r="BU268" s="159"/>
      <c r="BV268" s="159"/>
      <c r="BW268" s="159"/>
      <c r="BX268" s="159"/>
      <c r="BY268" s="159"/>
      <c r="BZ268" s="159"/>
      <c r="CA268" s="159"/>
      <c r="CB268" s="159"/>
      <c r="CC268" s="159"/>
      <c r="CD268" s="159"/>
      <c r="CE268" s="159"/>
      <c r="CF268" s="159"/>
      <c r="CG268" s="159"/>
      <c r="CH268" s="159"/>
      <c r="CI268" s="159"/>
      <c r="CJ268" s="159"/>
      <c r="CK268" s="159"/>
      <c r="CL268" s="159"/>
      <c r="CM268" s="159"/>
      <c r="CN268" s="159"/>
      <c r="CO268" s="159"/>
      <c r="CP268" s="159"/>
      <c r="CQ268" s="159"/>
      <c r="CR268" s="159"/>
      <c r="CS268" s="159"/>
      <c r="CT268" s="159"/>
      <c r="CU268" s="159"/>
      <c r="CV268" s="159"/>
      <c r="CW268" s="159"/>
      <c r="CX268" s="159"/>
      <c r="CY268" s="159"/>
      <c r="CZ268" s="159"/>
      <c r="DA268" s="159"/>
      <c r="DB268" s="159"/>
      <c r="DC268" s="159"/>
      <c r="DD268" s="159"/>
      <c r="DE268" s="159"/>
      <c r="DF268" s="159"/>
      <c r="DG268" s="159"/>
      <c r="DH268" s="159"/>
      <c r="DI268" s="159"/>
      <c r="DJ268" s="159"/>
      <c r="DK268" s="159"/>
      <c r="DL268" s="159"/>
      <c r="DM268" s="159"/>
      <c r="DN268" s="159"/>
      <c r="DO268" s="159"/>
      <c r="DP268" s="159"/>
      <c r="DQ268" s="159"/>
      <c r="DR268" s="159"/>
      <c r="DS268" s="159"/>
      <c r="DT268" s="159"/>
      <c r="DU268" s="159"/>
      <c r="DV268" s="159"/>
      <c r="DW268" s="159"/>
      <c r="DX268" s="159"/>
      <c r="DY268" s="159"/>
      <c r="DZ268" s="159"/>
      <c r="EA268" s="159"/>
      <c r="EB268" s="159"/>
      <c r="EC268" s="159"/>
      <c r="ED268" s="159"/>
      <c r="EE268" s="159"/>
      <c r="EF268" s="159"/>
      <c r="EG268" s="159"/>
      <c r="EH268" s="159"/>
      <c r="EI268" s="159"/>
      <c r="EJ268" s="159"/>
      <c r="EK268" s="159"/>
      <c r="EL268" s="159"/>
      <c r="EM268" s="159"/>
      <c r="EN268" s="159"/>
      <c r="EO268" s="159"/>
      <c r="EP268" s="159"/>
      <c r="EQ268" s="159"/>
      <c r="ER268" s="159"/>
      <c r="ES268" s="159"/>
      <c r="ET268" s="159"/>
      <c r="EU268" s="159"/>
      <c r="EV268" s="159"/>
      <c r="EW268" s="159"/>
      <c r="EX268" s="159"/>
      <c r="EY268" s="159"/>
      <c r="EZ268" s="159"/>
      <c r="FA268" s="159"/>
      <c r="FB268" s="159"/>
      <c r="FC268" s="159"/>
      <c r="FD268" s="159"/>
      <c r="FE268" s="159"/>
      <c r="FF268" s="159"/>
      <c r="FG268" s="159"/>
      <c r="FH268" s="159"/>
      <c r="FI268" s="159"/>
      <c r="FJ268" s="159"/>
      <c r="FK268" s="159"/>
      <c r="FL268" s="159"/>
      <c r="FM268" s="159"/>
      <c r="FN268" s="159"/>
      <c r="FO268" s="159"/>
      <c r="FP268" s="159"/>
      <c r="FQ268" s="159"/>
      <c r="FR268" s="159"/>
      <c r="FS268" s="159"/>
      <c r="FT268" s="159"/>
      <c r="FU268" s="159"/>
      <c r="FV268" s="159"/>
      <c r="FW268" s="159"/>
      <c r="FX268" s="159"/>
      <c r="FY268" s="159"/>
      <c r="FZ268" s="159"/>
      <c r="GA268" s="159"/>
      <c r="GB268" s="159"/>
      <c r="GC268" s="159"/>
      <c r="GD268" s="159"/>
      <c r="GE268" s="159"/>
      <c r="GF268" s="159"/>
      <c r="GG268" s="159"/>
      <c r="GH268" s="159"/>
      <c r="GI268" s="159"/>
      <c r="GJ268" s="159"/>
      <c r="GK268" s="159"/>
      <c r="GL268" s="159"/>
      <c r="GM268" s="159"/>
      <c r="GN268" s="159"/>
      <c r="GO268" s="159"/>
      <c r="GP268" s="159"/>
      <c r="GQ268" s="159"/>
      <c r="GR268" s="159"/>
      <c r="GS268" s="159"/>
      <c r="GT268" s="159"/>
      <c r="GU268" s="159"/>
      <c r="GV268" s="159"/>
      <c r="GW268" s="159"/>
      <c r="GX268" s="159"/>
      <c r="GY268" s="159"/>
      <c r="GZ268" s="159"/>
      <c r="HA268" s="159"/>
      <c r="HB268" s="159"/>
      <c r="HC268" s="159"/>
      <c r="HD268" s="159"/>
      <c r="HE268" s="159"/>
      <c r="HF268" s="159"/>
      <c r="HG268" s="159"/>
      <c r="HH268" s="159"/>
      <c r="HI268" s="159"/>
      <c r="HJ268" s="159"/>
      <c r="HK268" s="159"/>
      <c r="HL268" s="159"/>
      <c r="HM268" s="159"/>
      <c r="HN268" s="159"/>
      <c r="HO268" s="159"/>
      <c r="HP268" s="159"/>
      <c r="HQ268" s="159"/>
      <c r="HR268" s="159"/>
      <c r="HS268" s="159"/>
      <c r="HT268" s="159"/>
      <c r="HU268" s="159"/>
      <c r="HV268" s="159"/>
      <c r="HW268" s="159"/>
      <c r="HX268" s="159"/>
      <c r="HY268" s="159"/>
      <c r="HZ268" s="159"/>
      <c r="IA268" s="159"/>
      <c r="IB268" s="159"/>
      <c r="IC268" s="159"/>
      <c r="ID268" s="159"/>
      <c r="IE268" s="159"/>
      <c r="IF268" s="159"/>
      <c r="IG268" s="159"/>
      <c r="IH268" s="159"/>
      <c r="II268" s="159"/>
      <c r="IJ268" s="159"/>
      <c r="IK268" s="159"/>
      <c r="IL268" s="159"/>
      <c r="IM268" s="159"/>
      <c r="IN268" s="159"/>
      <c r="IO268" s="159"/>
      <c r="IP268" s="159"/>
      <c r="IQ268" s="159"/>
      <c r="IR268" s="159"/>
      <c r="IS268" s="159"/>
      <c r="IT268" s="159"/>
      <c r="IU268" s="159"/>
      <c r="IV268" s="159"/>
    </row>
    <row r="269" spans="1:256" ht="25.5" x14ac:dyDescent="0.2">
      <c r="A269" s="160" t="s">
        <v>396</v>
      </c>
      <c r="B269" s="169" t="s">
        <v>561</v>
      </c>
      <c r="C269" s="169" t="s">
        <v>507</v>
      </c>
      <c r="D269" s="169" t="s">
        <v>599</v>
      </c>
      <c r="E269" s="161" t="s">
        <v>389</v>
      </c>
      <c r="F269" s="162">
        <v>250</v>
      </c>
      <c r="G269" s="162">
        <v>250</v>
      </c>
    </row>
    <row r="270" spans="1:256" ht="38.25" customHeight="1" x14ac:dyDescent="0.2">
      <c r="A270" s="156" t="s">
        <v>600</v>
      </c>
      <c r="B270" s="169" t="s">
        <v>561</v>
      </c>
      <c r="C270" s="169" t="s">
        <v>507</v>
      </c>
      <c r="D270" s="174" t="s">
        <v>601</v>
      </c>
      <c r="E270" s="169"/>
      <c r="F270" s="162">
        <f>SUM(F271+F272)</f>
        <v>2836.34</v>
      </c>
      <c r="G270" s="162">
        <f>SUM(G271+G272)</f>
        <v>2715.3900000000003</v>
      </c>
    </row>
    <row r="271" spans="1:256" ht="54" customHeight="1" x14ac:dyDescent="0.2">
      <c r="A271" s="160" t="s">
        <v>382</v>
      </c>
      <c r="B271" s="161" t="s">
        <v>561</v>
      </c>
      <c r="C271" s="161" t="s">
        <v>507</v>
      </c>
      <c r="D271" s="169" t="s">
        <v>601</v>
      </c>
      <c r="E271" s="161" t="s">
        <v>383</v>
      </c>
      <c r="F271" s="162">
        <v>2537.8000000000002</v>
      </c>
      <c r="G271" s="162">
        <v>2517.8000000000002</v>
      </c>
    </row>
    <row r="272" spans="1:256" ht="25.5" x14ac:dyDescent="0.2">
      <c r="A272" s="160" t="s">
        <v>396</v>
      </c>
      <c r="B272" s="161" t="s">
        <v>561</v>
      </c>
      <c r="C272" s="161" t="s">
        <v>507</v>
      </c>
      <c r="D272" s="169" t="s">
        <v>601</v>
      </c>
      <c r="E272" s="161" t="s">
        <v>389</v>
      </c>
      <c r="F272" s="162">
        <v>298.54000000000002</v>
      </c>
      <c r="G272" s="162">
        <v>197.59</v>
      </c>
    </row>
    <row r="273" spans="1:256" ht="41.25" customHeight="1" x14ac:dyDescent="0.2">
      <c r="A273" s="156" t="s">
        <v>602</v>
      </c>
      <c r="B273" s="174" t="s">
        <v>561</v>
      </c>
      <c r="C273" s="174" t="s">
        <v>507</v>
      </c>
      <c r="D273" s="174" t="s">
        <v>603</v>
      </c>
      <c r="E273" s="174"/>
      <c r="F273" s="158">
        <f>SUM(F274+F275)</f>
        <v>2581.9100000000003</v>
      </c>
      <c r="G273" s="158">
        <f>SUM(G274+G275)</f>
        <v>2218.52</v>
      </c>
    </row>
    <row r="274" spans="1:256" ht="52.5" customHeight="1" x14ac:dyDescent="0.2">
      <c r="A274" s="160" t="s">
        <v>382</v>
      </c>
      <c r="B274" s="169" t="s">
        <v>561</v>
      </c>
      <c r="C274" s="169" t="s">
        <v>507</v>
      </c>
      <c r="D274" s="169" t="s">
        <v>603</v>
      </c>
      <c r="E274" s="161" t="s">
        <v>383</v>
      </c>
      <c r="F274" s="162">
        <v>2573.34</v>
      </c>
      <c r="G274" s="162">
        <v>2216.8000000000002</v>
      </c>
    </row>
    <row r="275" spans="1:256" ht="25.5" x14ac:dyDescent="0.2">
      <c r="A275" s="156" t="s">
        <v>396</v>
      </c>
      <c r="B275" s="174" t="s">
        <v>561</v>
      </c>
      <c r="C275" s="174" t="s">
        <v>507</v>
      </c>
      <c r="D275" s="174" t="s">
        <v>603</v>
      </c>
      <c r="E275" s="157" t="s">
        <v>389</v>
      </c>
      <c r="F275" s="158">
        <v>8.57</v>
      </c>
      <c r="G275" s="158">
        <v>1.72</v>
      </c>
    </row>
    <row r="276" spans="1:256" ht="25.5" x14ac:dyDescent="0.2">
      <c r="A276" s="156" t="s">
        <v>604</v>
      </c>
      <c r="B276" s="174" t="s">
        <v>561</v>
      </c>
      <c r="C276" s="174" t="s">
        <v>507</v>
      </c>
      <c r="D276" s="174" t="s">
        <v>605</v>
      </c>
      <c r="E276" s="174"/>
      <c r="F276" s="158">
        <f>SUM(F277+F278)</f>
        <v>1300.4100000000001</v>
      </c>
      <c r="G276" s="158">
        <f>SUM(G277+G278)</f>
        <v>1171.08</v>
      </c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  <c r="X276" s="159"/>
      <c r="Y276" s="159"/>
      <c r="Z276" s="159"/>
      <c r="AA276" s="159"/>
      <c r="AB276" s="159"/>
      <c r="AC276" s="159"/>
      <c r="AD276" s="159"/>
      <c r="AE276" s="159"/>
      <c r="AF276" s="159"/>
      <c r="AG276" s="159"/>
      <c r="AH276" s="159"/>
      <c r="AI276" s="159"/>
      <c r="AJ276" s="159"/>
      <c r="AK276" s="159"/>
      <c r="AL276" s="159"/>
      <c r="AM276" s="159"/>
      <c r="AN276" s="159"/>
      <c r="AO276" s="159"/>
      <c r="AP276" s="159"/>
      <c r="AQ276" s="159"/>
      <c r="AR276" s="159"/>
      <c r="AS276" s="159"/>
      <c r="AT276" s="159"/>
      <c r="AU276" s="159"/>
      <c r="AV276" s="159"/>
      <c r="AW276" s="159"/>
      <c r="AX276" s="159"/>
      <c r="AY276" s="159"/>
      <c r="AZ276" s="159"/>
      <c r="BA276" s="159"/>
      <c r="BB276" s="159"/>
      <c r="BC276" s="159"/>
      <c r="BD276" s="159"/>
      <c r="BE276" s="159"/>
      <c r="BF276" s="159"/>
      <c r="BG276" s="159"/>
      <c r="BH276" s="159"/>
      <c r="BI276" s="159"/>
      <c r="BJ276" s="159"/>
      <c r="BK276" s="159"/>
      <c r="BL276" s="159"/>
      <c r="BM276" s="159"/>
      <c r="BN276" s="159"/>
      <c r="BO276" s="159"/>
      <c r="BP276" s="159"/>
      <c r="BQ276" s="159"/>
      <c r="BR276" s="159"/>
      <c r="BS276" s="159"/>
      <c r="BT276" s="159"/>
      <c r="BU276" s="159"/>
      <c r="BV276" s="159"/>
      <c r="BW276" s="159"/>
      <c r="BX276" s="159"/>
      <c r="BY276" s="159"/>
      <c r="BZ276" s="159"/>
      <c r="CA276" s="159"/>
      <c r="CB276" s="159"/>
      <c r="CC276" s="159"/>
      <c r="CD276" s="159"/>
      <c r="CE276" s="159"/>
      <c r="CF276" s="159"/>
      <c r="CG276" s="159"/>
      <c r="CH276" s="159"/>
      <c r="CI276" s="159"/>
      <c r="CJ276" s="159"/>
      <c r="CK276" s="159"/>
      <c r="CL276" s="159"/>
      <c r="CM276" s="159"/>
      <c r="CN276" s="159"/>
      <c r="CO276" s="159"/>
      <c r="CP276" s="159"/>
      <c r="CQ276" s="159"/>
      <c r="CR276" s="159"/>
      <c r="CS276" s="159"/>
      <c r="CT276" s="159"/>
      <c r="CU276" s="159"/>
      <c r="CV276" s="159"/>
      <c r="CW276" s="159"/>
      <c r="CX276" s="159"/>
      <c r="CY276" s="159"/>
      <c r="CZ276" s="159"/>
      <c r="DA276" s="159"/>
      <c r="DB276" s="159"/>
      <c r="DC276" s="159"/>
      <c r="DD276" s="159"/>
      <c r="DE276" s="159"/>
      <c r="DF276" s="159"/>
      <c r="DG276" s="159"/>
      <c r="DH276" s="159"/>
      <c r="DI276" s="159"/>
      <c r="DJ276" s="159"/>
      <c r="DK276" s="159"/>
      <c r="DL276" s="159"/>
      <c r="DM276" s="159"/>
      <c r="DN276" s="159"/>
      <c r="DO276" s="159"/>
      <c r="DP276" s="159"/>
      <c r="DQ276" s="159"/>
      <c r="DR276" s="159"/>
      <c r="DS276" s="159"/>
      <c r="DT276" s="159"/>
      <c r="DU276" s="159"/>
      <c r="DV276" s="159"/>
      <c r="DW276" s="159"/>
      <c r="DX276" s="159"/>
      <c r="DY276" s="159"/>
      <c r="DZ276" s="159"/>
      <c r="EA276" s="159"/>
      <c r="EB276" s="159"/>
      <c r="EC276" s="159"/>
      <c r="ED276" s="159"/>
      <c r="EE276" s="159"/>
      <c r="EF276" s="159"/>
      <c r="EG276" s="159"/>
      <c r="EH276" s="159"/>
      <c r="EI276" s="159"/>
      <c r="EJ276" s="159"/>
      <c r="EK276" s="159"/>
      <c r="EL276" s="159"/>
      <c r="EM276" s="159"/>
      <c r="EN276" s="159"/>
      <c r="EO276" s="159"/>
      <c r="EP276" s="159"/>
      <c r="EQ276" s="159"/>
      <c r="ER276" s="159"/>
      <c r="ES276" s="159"/>
      <c r="ET276" s="159"/>
      <c r="EU276" s="159"/>
      <c r="EV276" s="159"/>
      <c r="EW276" s="159"/>
      <c r="EX276" s="159"/>
      <c r="EY276" s="159"/>
      <c r="EZ276" s="159"/>
      <c r="FA276" s="159"/>
      <c r="FB276" s="159"/>
      <c r="FC276" s="159"/>
      <c r="FD276" s="159"/>
      <c r="FE276" s="159"/>
      <c r="FF276" s="159"/>
      <c r="FG276" s="159"/>
      <c r="FH276" s="159"/>
      <c r="FI276" s="159"/>
      <c r="FJ276" s="159"/>
      <c r="FK276" s="159"/>
      <c r="FL276" s="159"/>
      <c r="FM276" s="159"/>
      <c r="FN276" s="159"/>
      <c r="FO276" s="159"/>
      <c r="FP276" s="159"/>
      <c r="FQ276" s="159"/>
      <c r="FR276" s="159"/>
      <c r="FS276" s="159"/>
      <c r="FT276" s="159"/>
      <c r="FU276" s="159"/>
      <c r="FV276" s="159"/>
      <c r="FW276" s="159"/>
      <c r="FX276" s="159"/>
      <c r="FY276" s="159"/>
      <c r="FZ276" s="159"/>
      <c r="GA276" s="159"/>
      <c r="GB276" s="159"/>
      <c r="GC276" s="159"/>
      <c r="GD276" s="159"/>
      <c r="GE276" s="159"/>
      <c r="GF276" s="159"/>
      <c r="GG276" s="159"/>
      <c r="GH276" s="159"/>
      <c r="GI276" s="159"/>
      <c r="GJ276" s="159"/>
      <c r="GK276" s="159"/>
      <c r="GL276" s="159"/>
      <c r="GM276" s="159"/>
      <c r="GN276" s="159"/>
      <c r="GO276" s="159"/>
      <c r="GP276" s="159"/>
      <c r="GQ276" s="159"/>
      <c r="GR276" s="159"/>
      <c r="GS276" s="159"/>
      <c r="GT276" s="159"/>
      <c r="GU276" s="159"/>
      <c r="GV276" s="159"/>
      <c r="GW276" s="159"/>
      <c r="GX276" s="159"/>
      <c r="GY276" s="159"/>
      <c r="GZ276" s="159"/>
      <c r="HA276" s="159"/>
      <c r="HB276" s="159"/>
      <c r="HC276" s="159"/>
      <c r="HD276" s="159"/>
      <c r="HE276" s="159"/>
      <c r="HF276" s="159"/>
      <c r="HG276" s="159"/>
      <c r="HH276" s="159"/>
      <c r="HI276" s="159"/>
      <c r="HJ276" s="159"/>
      <c r="HK276" s="159"/>
      <c r="HL276" s="159"/>
      <c r="HM276" s="159"/>
      <c r="HN276" s="159"/>
      <c r="HO276" s="159"/>
      <c r="HP276" s="159"/>
      <c r="HQ276" s="159"/>
      <c r="HR276" s="159"/>
      <c r="HS276" s="159"/>
      <c r="HT276" s="159"/>
      <c r="HU276" s="159"/>
      <c r="HV276" s="159"/>
      <c r="HW276" s="159"/>
      <c r="HX276" s="159"/>
      <c r="HY276" s="159"/>
      <c r="HZ276" s="159"/>
      <c r="IA276" s="159"/>
      <c r="IB276" s="159"/>
      <c r="IC276" s="159"/>
      <c r="ID276" s="159"/>
      <c r="IE276" s="159"/>
      <c r="IF276" s="159"/>
      <c r="IG276" s="159"/>
      <c r="IH276" s="159"/>
      <c r="II276" s="159"/>
      <c r="IJ276" s="159"/>
      <c r="IK276" s="159"/>
      <c r="IL276" s="159"/>
      <c r="IM276" s="159"/>
      <c r="IN276" s="159"/>
      <c r="IO276" s="159"/>
      <c r="IP276" s="159"/>
      <c r="IQ276" s="159"/>
      <c r="IR276" s="159"/>
      <c r="IS276" s="159"/>
      <c r="IT276" s="159"/>
      <c r="IU276" s="159"/>
      <c r="IV276" s="159"/>
    </row>
    <row r="277" spans="1:256" ht="51.75" customHeight="1" x14ac:dyDescent="0.2">
      <c r="A277" s="160" t="s">
        <v>382</v>
      </c>
      <c r="B277" s="169" t="s">
        <v>561</v>
      </c>
      <c r="C277" s="169" t="s">
        <v>507</v>
      </c>
      <c r="D277" s="169" t="s">
        <v>605</v>
      </c>
      <c r="E277" s="161" t="s">
        <v>383</v>
      </c>
      <c r="F277" s="162">
        <v>1129.96</v>
      </c>
      <c r="G277" s="162">
        <v>1031</v>
      </c>
    </row>
    <row r="278" spans="1:256" ht="25.5" x14ac:dyDescent="0.2">
      <c r="A278" s="156" t="s">
        <v>396</v>
      </c>
      <c r="B278" s="174" t="s">
        <v>561</v>
      </c>
      <c r="C278" s="174" t="s">
        <v>507</v>
      </c>
      <c r="D278" s="174" t="s">
        <v>605</v>
      </c>
      <c r="E278" s="157" t="s">
        <v>389</v>
      </c>
      <c r="F278" s="158">
        <v>170.45</v>
      </c>
      <c r="G278" s="158">
        <v>140.08000000000001</v>
      </c>
    </row>
    <row r="279" spans="1:256" ht="15.75" x14ac:dyDescent="0.25">
      <c r="A279" s="147" t="s">
        <v>606</v>
      </c>
      <c r="B279" s="178" t="s">
        <v>410</v>
      </c>
      <c r="C279" s="178"/>
      <c r="D279" s="178"/>
      <c r="E279" s="178"/>
      <c r="F279" s="179">
        <f>SUM(F280+F283)</f>
        <v>45682</v>
      </c>
      <c r="G279" s="179">
        <f>SUM(G280+G283)</f>
        <v>9150</v>
      </c>
    </row>
    <row r="280" spans="1:256" ht="15" x14ac:dyDescent="0.25">
      <c r="A280" s="184" t="s">
        <v>607</v>
      </c>
      <c r="B280" s="185" t="s">
        <v>410</v>
      </c>
      <c r="C280" s="185" t="s">
        <v>376</v>
      </c>
      <c r="D280" s="185"/>
      <c r="E280" s="185"/>
      <c r="F280" s="186">
        <f>SUM(F281)</f>
        <v>4682</v>
      </c>
      <c r="G280" s="186">
        <f>SUM(G281)</f>
        <v>4350</v>
      </c>
      <c r="H280" s="172"/>
      <c r="I280" s="172"/>
      <c r="J280" s="172"/>
      <c r="K280" s="172"/>
      <c r="L280" s="172"/>
      <c r="M280" s="172"/>
      <c r="N280" s="172"/>
      <c r="O280" s="172"/>
      <c r="P280" s="172"/>
      <c r="Q280" s="172"/>
      <c r="R280" s="172"/>
      <c r="S280" s="172"/>
      <c r="T280" s="172"/>
      <c r="U280" s="172"/>
      <c r="V280" s="172"/>
      <c r="W280" s="172"/>
      <c r="X280" s="172"/>
      <c r="Y280" s="172"/>
      <c r="Z280" s="172"/>
      <c r="AA280" s="172"/>
      <c r="AB280" s="172"/>
      <c r="AC280" s="172"/>
      <c r="AD280" s="172"/>
      <c r="AE280" s="172"/>
      <c r="AF280" s="172"/>
      <c r="AG280" s="172"/>
      <c r="AH280" s="172"/>
      <c r="AI280" s="172"/>
      <c r="AJ280" s="172"/>
      <c r="AK280" s="172"/>
      <c r="AL280" s="172"/>
      <c r="AM280" s="172"/>
      <c r="AN280" s="172"/>
      <c r="AO280" s="172"/>
      <c r="AP280" s="172"/>
      <c r="AQ280" s="172"/>
      <c r="AR280" s="172"/>
      <c r="AS280" s="172"/>
      <c r="AT280" s="172"/>
      <c r="AU280" s="172"/>
      <c r="AV280" s="172"/>
      <c r="AW280" s="172"/>
      <c r="AX280" s="172"/>
      <c r="AY280" s="172"/>
      <c r="AZ280" s="172"/>
      <c r="BA280" s="172"/>
      <c r="BB280" s="172"/>
      <c r="BC280" s="172"/>
      <c r="BD280" s="172"/>
      <c r="BE280" s="172"/>
      <c r="BF280" s="172"/>
      <c r="BG280" s="172"/>
      <c r="BH280" s="172"/>
      <c r="BI280" s="172"/>
      <c r="BJ280" s="172"/>
      <c r="BK280" s="172"/>
      <c r="BL280" s="172"/>
      <c r="BM280" s="172"/>
      <c r="BN280" s="172"/>
      <c r="BO280" s="172"/>
      <c r="BP280" s="172"/>
      <c r="BQ280" s="172"/>
      <c r="BR280" s="172"/>
      <c r="BS280" s="172"/>
      <c r="BT280" s="172"/>
      <c r="BU280" s="172"/>
      <c r="BV280" s="172"/>
      <c r="BW280" s="172"/>
      <c r="BX280" s="172"/>
      <c r="BY280" s="172"/>
      <c r="BZ280" s="172"/>
      <c r="CA280" s="172"/>
      <c r="CB280" s="172"/>
      <c r="CC280" s="172"/>
      <c r="CD280" s="172"/>
      <c r="CE280" s="172"/>
      <c r="CF280" s="172"/>
      <c r="CG280" s="172"/>
      <c r="CH280" s="172"/>
      <c r="CI280" s="172"/>
      <c r="CJ280" s="172"/>
      <c r="CK280" s="172"/>
      <c r="CL280" s="172"/>
      <c r="CM280" s="172"/>
      <c r="CN280" s="172"/>
      <c r="CO280" s="172"/>
      <c r="CP280" s="172"/>
      <c r="CQ280" s="172"/>
      <c r="CR280" s="172"/>
      <c r="CS280" s="172"/>
      <c r="CT280" s="172"/>
      <c r="CU280" s="172"/>
      <c r="CV280" s="172"/>
      <c r="CW280" s="172"/>
      <c r="CX280" s="172"/>
      <c r="CY280" s="172"/>
      <c r="CZ280" s="172"/>
      <c r="DA280" s="172"/>
      <c r="DB280" s="172"/>
      <c r="DC280" s="172"/>
      <c r="DD280" s="172"/>
      <c r="DE280" s="172"/>
      <c r="DF280" s="172"/>
      <c r="DG280" s="172"/>
      <c r="DH280" s="172"/>
      <c r="DI280" s="172"/>
      <c r="DJ280" s="172"/>
      <c r="DK280" s="172"/>
      <c r="DL280" s="172"/>
      <c r="DM280" s="172"/>
      <c r="DN280" s="172"/>
      <c r="DO280" s="172"/>
      <c r="DP280" s="172"/>
      <c r="DQ280" s="172"/>
      <c r="DR280" s="172"/>
      <c r="DS280" s="172"/>
      <c r="DT280" s="172"/>
      <c r="DU280" s="172"/>
      <c r="DV280" s="172"/>
      <c r="DW280" s="172"/>
      <c r="DX280" s="172"/>
      <c r="DY280" s="172"/>
      <c r="DZ280" s="172"/>
      <c r="EA280" s="172"/>
      <c r="EB280" s="172"/>
      <c r="EC280" s="172"/>
      <c r="ED280" s="172"/>
      <c r="EE280" s="172"/>
      <c r="EF280" s="172"/>
      <c r="EG280" s="172"/>
      <c r="EH280" s="172"/>
      <c r="EI280" s="172"/>
      <c r="EJ280" s="172"/>
      <c r="EK280" s="172"/>
      <c r="EL280" s="172"/>
      <c r="EM280" s="172"/>
      <c r="EN280" s="172"/>
      <c r="EO280" s="172"/>
      <c r="EP280" s="172"/>
      <c r="EQ280" s="172"/>
      <c r="ER280" s="172"/>
      <c r="ES280" s="172"/>
      <c r="ET280" s="172"/>
      <c r="EU280" s="172"/>
      <c r="EV280" s="172"/>
      <c r="EW280" s="172"/>
      <c r="EX280" s="172"/>
      <c r="EY280" s="172"/>
      <c r="EZ280" s="172"/>
      <c r="FA280" s="172"/>
      <c r="FB280" s="172"/>
      <c r="FC280" s="172"/>
      <c r="FD280" s="172"/>
      <c r="FE280" s="172"/>
      <c r="FF280" s="172"/>
      <c r="FG280" s="172"/>
      <c r="FH280" s="172"/>
      <c r="FI280" s="172"/>
      <c r="FJ280" s="172"/>
      <c r="FK280" s="172"/>
      <c r="FL280" s="172"/>
      <c r="FM280" s="172"/>
      <c r="FN280" s="172"/>
      <c r="FO280" s="172"/>
      <c r="FP280" s="172"/>
      <c r="FQ280" s="172"/>
      <c r="FR280" s="172"/>
      <c r="FS280" s="172"/>
      <c r="FT280" s="172"/>
      <c r="FU280" s="172"/>
      <c r="FV280" s="172"/>
      <c r="FW280" s="172"/>
      <c r="FX280" s="172"/>
      <c r="FY280" s="172"/>
      <c r="FZ280" s="172"/>
      <c r="GA280" s="172"/>
      <c r="GB280" s="172"/>
      <c r="GC280" s="172"/>
      <c r="GD280" s="172"/>
      <c r="GE280" s="172"/>
      <c r="GF280" s="172"/>
      <c r="GG280" s="172"/>
      <c r="GH280" s="172"/>
      <c r="GI280" s="172"/>
      <c r="GJ280" s="172"/>
      <c r="GK280" s="172"/>
      <c r="GL280" s="172"/>
      <c r="GM280" s="172"/>
      <c r="GN280" s="172"/>
      <c r="GO280" s="172"/>
      <c r="GP280" s="172"/>
      <c r="GQ280" s="172"/>
      <c r="GR280" s="172"/>
      <c r="GS280" s="172"/>
      <c r="GT280" s="172"/>
      <c r="GU280" s="172"/>
      <c r="GV280" s="172"/>
      <c r="GW280" s="172"/>
      <c r="GX280" s="172"/>
      <c r="GY280" s="172"/>
      <c r="GZ280" s="172"/>
      <c r="HA280" s="172"/>
      <c r="HB280" s="172"/>
      <c r="HC280" s="172"/>
      <c r="HD280" s="172"/>
      <c r="HE280" s="172"/>
      <c r="HF280" s="172"/>
      <c r="HG280" s="172"/>
      <c r="HH280" s="172"/>
      <c r="HI280" s="172"/>
      <c r="HJ280" s="172"/>
      <c r="HK280" s="172"/>
      <c r="HL280" s="172"/>
      <c r="HM280" s="172"/>
      <c r="HN280" s="172"/>
      <c r="HO280" s="172"/>
      <c r="HP280" s="172"/>
      <c r="HQ280" s="172"/>
      <c r="HR280" s="172"/>
      <c r="HS280" s="172"/>
      <c r="HT280" s="172"/>
      <c r="HU280" s="172"/>
      <c r="HV280" s="172"/>
      <c r="HW280" s="172"/>
      <c r="HX280" s="172"/>
      <c r="HY280" s="172"/>
      <c r="HZ280" s="172"/>
      <c r="IA280" s="172"/>
      <c r="IB280" s="172"/>
      <c r="IC280" s="172"/>
      <c r="ID280" s="172"/>
      <c r="IE280" s="172"/>
      <c r="IF280" s="172"/>
      <c r="IG280" s="172"/>
      <c r="IH280" s="172"/>
      <c r="II280" s="172"/>
      <c r="IJ280" s="172"/>
      <c r="IK280" s="172"/>
      <c r="IL280" s="172"/>
      <c r="IM280" s="172"/>
      <c r="IN280" s="172"/>
      <c r="IO280" s="172"/>
      <c r="IP280" s="172"/>
      <c r="IQ280" s="172"/>
      <c r="IR280" s="172"/>
      <c r="IS280" s="172"/>
      <c r="IT280" s="172"/>
      <c r="IU280" s="172"/>
      <c r="IV280" s="172"/>
    </row>
    <row r="281" spans="1:256" ht="38.25" x14ac:dyDescent="0.2">
      <c r="A281" s="160" t="s">
        <v>608</v>
      </c>
      <c r="B281" s="169" t="s">
        <v>410</v>
      </c>
      <c r="C281" s="169" t="s">
        <v>376</v>
      </c>
      <c r="D281" s="169" t="s">
        <v>609</v>
      </c>
      <c r="E281" s="169"/>
      <c r="F281" s="162">
        <f>SUM(F282)</f>
        <v>4682</v>
      </c>
      <c r="G281" s="162">
        <f>SUM(G282)</f>
        <v>4350</v>
      </c>
    </row>
    <row r="282" spans="1:256" ht="25.5" x14ac:dyDescent="0.2">
      <c r="A282" s="156" t="s">
        <v>445</v>
      </c>
      <c r="B282" s="174" t="s">
        <v>410</v>
      </c>
      <c r="C282" s="174" t="s">
        <v>376</v>
      </c>
      <c r="D282" s="174" t="s">
        <v>609</v>
      </c>
      <c r="E282" s="174" t="s">
        <v>446</v>
      </c>
      <c r="F282" s="158">
        <v>4682</v>
      </c>
      <c r="G282" s="158">
        <v>4350</v>
      </c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  <c r="X282" s="159"/>
      <c r="Y282" s="159"/>
      <c r="Z282" s="159"/>
      <c r="AA282" s="159"/>
      <c r="AB282" s="159"/>
      <c r="AC282" s="159"/>
      <c r="AD282" s="159"/>
      <c r="AE282" s="159"/>
      <c r="AF282" s="159"/>
      <c r="AG282" s="159"/>
      <c r="AH282" s="159"/>
      <c r="AI282" s="159"/>
      <c r="AJ282" s="159"/>
      <c r="AK282" s="159"/>
      <c r="AL282" s="159"/>
      <c r="AM282" s="159"/>
      <c r="AN282" s="159"/>
      <c r="AO282" s="159"/>
      <c r="AP282" s="159"/>
      <c r="AQ282" s="159"/>
      <c r="AR282" s="159"/>
      <c r="AS282" s="159"/>
      <c r="AT282" s="159"/>
      <c r="AU282" s="159"/>
      <c r="AV282" s="159"/>
      <c r="AW282" s="159"/>
      <c r="AX282" s="159"/>
      <c r="AY282" s="159"/>
      <c r="AZ282" s="159"/>
      <c r="BA282" s="159"/>
      <c r="BB282" s="159"/>
      <c r="BC282" s="159"/>
      <c r="BD282" s="159"/>
      <c r="BE282" s="159"/>
      <c r="BF282" s="159"/>
      <c r="BG282" s="159"/>
      <c r="BH282" s="159"/>
      <c r="BI282" s="159"/>
      <c r="BJ282" s="159"/>
      <c r="BK282" s="159"/>
      <c r="BL282" s="159"/>
      <c r="BM282" s="159"/>
      <c r="BN282" s="159"/>
      <c r="BO282" s="159"/>
      <c r="BP282" s="159"/>
      <c r="BQ282" s="159"/>
      <c r="BR282" s="159"/>
      <c r="BS282" s="159"/>
      <c r="BT282" s="159"/>
      <c r="BU282" s="159"/>
      <c r="BV282" s="159"/>
      <c r="BW282" s="159"/>
      <c r="BX282" s="159"/>
      <c r="BY282" s="159"/>
      <c r="BZ282" s="159"/>
      <c r="CA282" s="159"/>
      <c r="CB282" s="159"/>
      <c r="CC282" s="159"/>
      <c r="CD282" s="159"/>
      <c r="CE282" s="159"/>
      <c r="CF282" s="159"/>
      <c r="CG282" s="159"/>
      <c r="CH282" s="159"/>
      <c r="CI282" s="159"/>
      <c r="CJ282" s="159"/>
      <c r="CK282" s="159"/>
      <c r="CL282" s="159"/>
      <c r="CM282" s="159"/>
      <c r="CN282" s="159"/>
      <c r="CO282" s="159"/>
      <c r="CP282" s="159"/>
      <c r="CQ282" s="159"/>
      <c r="CR282" s="159"/>
      <c r="CS282" s="159"/>
      <c r="CT282" s="159"/>
      <c r="CU282" s="159"/>
      <c r="CV282" s="159"/>
      <c r="CW282" s="159"/>
      <c r="CX282" s="159"/>
      <c r="CY282" s="159"/>
      <c r="CZ282" s="159"/>
      <c r="DA282" s="159"/>
      <c r="DB282" s="159"/>
      <c r="DC282" s="159"/>
      <c r="DD282" s="159"/>
      <c r="DE282" s="159"/>
      <c r="DF282" s="159"/>
      <c r="DG282" s="159"/>
      <c r="DH282" s="159"/>
      <c r="DI282" s="159"/>
      <c r="DJ282" s="159"/>
      <c r="DK282" s="159"/>
      <c r="DL282" s="159"/>
      <c r="DM282" s="159"/>
      <c r="DN282" s="159"/>
      <c r="DO282" s="159"/>
      <c r="DP282" s="159"/>
      <c r="DQ282" s="159"/>
      <c r="DR282" s="159"/>
      <c r="DS282" s="159"/>
      <c r="DT282" s="159"/>
      <c r="DU282" s="159"/>
      <c r="DV282" s="159"/>
      <c r="DW282" s="159"/>
      <c r="DX282" s="159"/>
      <c r="DY282" s="159"/>
      <c r="DZ282" s="159"/>
      <c r="EA282" s="159"/>
      <c r="EB282" s="159"/>
      <c r="EC282" s="159"/>
      <c r="ED282" s="159"/>
      <c r="EE282" s="159"/>
      <c r="EF282" s="159"/>
      <c r="EG282" s="159"/>
      <c r="EH282" s="159"/>
      <c r="EI282" s="159"/>
      <c r="EJ282" s="159"/>
      <c r="EK282" s="159"/>
      <c r="EL282" s="159"/>
      <c r="EM282" s="159"/>
      <c r="EN282" s="159"/>
      <c r="EO282" s="159"/>
      <c r="EP282" s="159"/>
      <c r="EQ282" s="159"/>
      <c r="ER282" s="159"/>
      <c r="ES282" s="159"/>
      <c r="ET282" s="159"/>
      <c r="EU282" s="159"/>
      <c r="EV282" s="159"/>
      <c r="EW282" s="159"/>
      <c r="EX282" s="159"/>
      <c r="EY282" s="159"/>
      <c r="EZ282" s="159"/>
      <c r="FA282" s="159"/>
      <c r="FB282" s="159"/>
      <c r="FC282" s="159"/>
      <c r="FD282" s="159"/>
      <c r="FE282" s="159"/>
      <c r="FF282" s="159"/>
      <c r="FG282" s="159"/>
      <c r="FH282" s="159"/>
      <c r="FI282" s="159"/>
      <c r="FJ282" s="159"/>
      <c r="FK282" s="159"/>
      <c r="FL282" s="159"/>
      <c r="FM282" s="159"/>
      <c r="FN282" s="159"/>
      <c r="FO282" s="159"/>
      <c r="FP282" s="159"/>
      <c r="FQ282" s="159"/>
      <c r="FR282" s="159"/>
      <c r="FS282" s="159"/>
      <c r="FT282" s="159"/>
      <c r="FU282" s="159"/>
      <c r="FV282" s="159"/>
      <c r="FW282" s="159"/>
      <c r="FX282" s="159"/>
      <c r="FY282" s="159"/>
      <c r="FZ282" s="159"/>
      <c r="GA282" s="159"/>
      <c r="GB282" s="159"/>
      <c r="GC282" s="159"/>
      <c r="GD282" s="159"/>
      <c r="GE282" s="159"/>
      <c r="GF282" s="159"/>
      <c r="GG282" s="159"/>
      <c r="GH282" s="159"/>
      <c r="GI282" s="159"/>
      <c r="GJ282" s="159"/>
      <c r="GK282" s="159"/>
      <c r="GL282" s="159"/>
      <c r="GM282" s="159"/>
      <c r="GN282" s="159"/>
      <c r="GO282" s="159"/>
      <c r="GP282" s="159"/>
      <c r="GQ282" s="159"/>
      <c r="GR282" s="159"/>
      <c r="GS282" s="159"/>
      <c r="GT282" s="159"/>
      <c r="GU282" s="159"/>
      <c r="GV282" s="159"/>
      <c r="GW282" s="159"/>
      <c r="GX282" s="159"/>
      <c r="GY282" s="159"/>
      <c r="GZ282" s="159"/>
      <c r="HA282" s="159"/>
      <c r="HB282" s="159"/>
      <c r="HC282" s="159"/>
      <c r="HD282" s="159"/>
      <c r="HE282" s="159"/>
      <c r="HF282" s="159"/>
      <c r="HG282" s="159"/>
      <c r="HH282" s="159"/>
      <c r="HI282" s="159"/>
      <c r="HJ282" s="159"/>
      <c r="HK282" s="159"/>
      <c r="HL282" s="159"/>
      <c r="HM282" s="159"/>
      <c r="HN282" s="159"/>
      <c r="HO282" s="159"/>
      <c r="HP282" s="159"/>
      <c r="HQ282" s="159"/>
      <c r="HR282" s="159"/>
      <c r="HS282" s="159"/>
      <c r="HT282" s="159"/>
      <c r="HU282" s="159"/>
      <c r="HV282" s="159"/>
      <c r="HW282" s="159"/>
      <c r="HX282" s="159"/>
      <c r="HY282" s="159"/>
      <c r="HZ282" s="159"/>
      <c r="IA282" s="159"/>
      <c r="IB282" s="159"/>
      <c r="IC282" s="159"/>
      <c r="ID282" s="159"/>
      <c r="IE282" s="159"/>
      <c r="IF282" s="159"/>
      <c r="IG282" s="159"/>
      <c r="IH282" s="159"/>
      <c r="II282" s="159"/>
      <c r="IJ282" s="159"/>
      <c r="IK282" s="159"/>
      <c r="IL282" s="159"/>
      <c r="IM282" s="159"/>
      <c r="IN282" s="159"/>
      <c r="IO282" s="159"/>
      <c r="IP282" s="159"/>
      <c r="IQ282" s="159"/>
      <c r="IR282" s="159"/>
      <c r="IS282" s="159"/>
      <c r="IT282" s="159"/>
      <c r="IU282" s="159"/>
      <c r="IV282" s="159"/>
    </row>
    <row r="283" spans="1:256" ht="30" x14ac:dyDescent="0.25">
      <c r="A283" s="184" t="s">
        <v>610</v>
      </c>
      <c r="B283" s="185" t="s">
        <v>410</v>
      </c>
      <c r="C283" s="185" t="s">
        <v>402</v>
      </c>
      <c r="D283" s="185"/>
      <c r="E283" s="185"/>
      <c r="F283" s="186">
        <f>SUM(F284)</f>
        <v>41000</v>
      </c>
      <c r="G283" s="186">
        <f>SUM(G284)</f>
        <v>4800</v>
      </c>
      <c r="H283" s="172"/>
      <c r="I283" s="172"/>
      <c r="J283" s="172"/>
      <c r="K283" s="172"/>
      <c r="L283" s="172"/>
      <c r="M283" s="172"/>
      <c r="N283" s="172"/>
      <c r="O283" s="172"/>
      <c r="P283" s="172"/>
      <c r="Q283" s="172"/>
      <c r="R283" s="172"/>
      <c r="S283" s="172"/>
      <c r="T283" s="172"/>
      <c r="U283" s="172"/>
      <c r="V283" s="172"/>
      <c r="W283" s="172"/>
      <c r="X283" s="172"/>
      <c r="Y283" s="172"/>
      <c r="Z283" s="172"/>
      <c r="AA283" s="172"/>
      <c r="AB283" s="172"/>
      <c r="AC283" s="172"/>
      <c r="AD283" s="172"/>
      <c r="AE283" s="172"/>
      <c r="AF283" s="172"/>
      <c r="AG283" s="172"/>
      <c r="AH283" s="172"/>
      <c r="AI283" s="172"/>
      <c r="AJ283" s="172"/>
      <c r="AK283" s="172"/>
      <c r="AL283" s="172"/>
      <c r="AM283" s="172"/>
      <c r="AN283" s="172"/>
      <c r="AO283" s="172"/>
      <c r="AP283" s="172"/>
      <c r="AQ283" s="172"/>
      <c r="AR283" s="172"/>
      <c r="AS283" s="172"/>
      <c r="AT283" s="172"/>
      <c r="AU283" s="172"/>
      <c r="AV283" s="172"/>
      <c r="AW283" s="172"/>
      <c r="AX283" s="172"/>
      <c r="AY283" s="172"/>
      <c r="AZ283" s="172"/>
      <c r="BA283" s="172"/>
      <c r="BB283" s="172"/>
      <c r="BC283" s="172"/>
      <c r="BD283" s="172"/>
      <c r="BE283" s="172"/>
      <c r="BF283" s="172"/>
      <c r="BG283" s="172"/>
      <c r="BH283" s="172"/>
      <c r="BI283" s="172"/>
      <c r="BJ283" s="172"/>
      <c r="BK283" s="172"/>
      <c r="BL283" s="172"/>
      <c r="BM283" s="172"/>
      <c r="BN283" s="172"/>
      <c r="BO283" s="172"/>
      <c r="BP283" s="172"/>
      <c r="BQ283" s="172"/>
      <c r="BR283" s="172"/>
      <c r="BS283" s="172"/>
      <c r="BT283" s="172"/>
      <c r="BU283" s="172"/>
      <c r="BV283" s="172"/>
      <c r="BW283" s="172"/>
      <c r="BX283" s="172"/>
      <c r="BY283" s="172"/>
      <c r="BZ283" s="172"/>
      <c r="CA283" s="172"/>
      <c r="CB283" s="172"/>
      <c r="CC283" s="172"/>
      <c r="CD283" s="172"/>
      <c r="CE283" s="172"/>
      <c r="CF283" s="172"/>
      <c r="CG283" s="172"/>
      <c r="CH283" s="172"/>
      <c r="CI283" s="172"/>
      <c r="CJ283" s="172"/>
      <c r="CK283" s="172"/>
      <c r="CL283" s="172"/>
      <c r="CM283" s="172"/>
      <c r="CN283" s="172"/>
      <c r="CO283" s="172"/>
      <c r="CP283" s="172"/>
      <c r="CQ283" s="172"/>
      <c r="CR283" s="172"/>
      <c r="CS283" s="172"/>
      <c r="CT283" s="172"/>
      <c r="CU283" s="172"/>
      <c r="CV283" s="172"/>
      <c r="CW283" s="172"/>
      <c r="CX283" s="172"/>
      <c r="CY283" s="172"/>
      <c r="CZ283" s="172"/>
      <c r="DA283" s="172"/>
      <c r="DB283" s="172"/>
      <c r="DC283" s="172"/>
      <c r="DD283" s="172"/>
      <c r="DE283" s="172"/>
      <c r="DF283" s="172"/>
      <c r="DG283" s="172"/>
      <c r="DH283" s="172"/>
      <c r="DI283" s="172"/>
      <c r="DJ283" s="172"/>
      <c r="DK283" s="172"/>
      <c r="DL283" s="172"/>
      <c r="DM283" s="172"/>
      <c r="DN283" s="172"/>
      <c r="DO283" s="172"/>
      <c r="DP283" s="172"/>
      <c r="DQ283" s="172"/>
      <c r="DR283" s="172"/>
      <c r="DS283" s="172"/>
      <c r="DT283" s="172"/>
      <c r="DU283" s="172"/>
      <c r="DV283" s="172"/>
      <c r="DW283" s="172"/>
      <c r="DX283" s="172"/>
      <c r="DY283" s="172"/>
      <c r="DZ283" s="172"/>
      <c r="EA283" s="172"/>
      <c r="EB283" s="172"/>
      <c r="EC283" s="172"/>
      <c r="ED283" s="172"/>
      <c r="EE283" s="172"/>
      <c r="EF283" s="172"/>
      <c r="EG283" s="172"/>
      <c r="EH283" s="172"/>
      <c r="EI283" s="172"/>
      <c r="EJ283" s="172"/>
      <c r="EK283" s="172"/>
      <c r="EL283" s="172"/>
      <c r="EM283" s="172"/>
      <c r="EN283" s="172"/>
      <c r="EO283" s="172"/>
      <c r="EP283" s="172"/>
      <c r="EQ283" s="172"/>
      <c r="ER283" s="172"/>
      <c r="ES283" s="172"/>
      <c r="ET283" s="172"/>
      <c r="EU283" s="172"/>
      <c r="EV283" s="172"/>
      <c r="EW283" s="172"/>
      <c r="EX283" s="172"/>
      <c r="EY283" s="172"/>
      <c r="EZ283" s="172"/>
      <c r="FA283" s="172"/>
      <c r="FB283" s="172"/>
      <c r="FC283" s="172"/>
      <c r="FD283" s="172"/>
      <c r="FE283" s="172"/>
      <c r="FF283" s="172"/>
      <c r="FG283" s="172"/>
      <c r="FH283" s="172"/>
      <c r="FI283" s="172"/>
      <c r="FJ283" s="172"/>
      <c r="FK283" s="172"/>
      <c r="FL283" s="172"/>
      <c r="FM283" s="172"/>
      <c r="FN283" s="172"/>
      <c r="FO283" s="172"/>
      <c r="FP283" s="172"/>
      <c r="FQ283" s="172"/>
      <c r="FR283" s="172"/>
      <c r="FS283" s="172"/>
      <c r="FT283" s="172"/>
      <c r="FU283" s="172"/>
      <c r="FV283" s="172"/>
      <c r="FW283" s="172"/>
      <c r="FX283" s="172"/>
      <c r="FY283" s="172"/>
      <c r="FZ283" s="172"/>
      <c r="GA283" s="172"/>
      <c r="GB283" s="172"/>
      <c r="GC283" s="172"/>
      <c r="GD283" s="172"/>
      <c r="GE283" s="172"/>
      <c r="GF283" s="172"/>
      <c r="GG283" s="172"/>
      <c r="GH283" s="172"/>
      <c r="GI283" s="172"/>
      <c r="GJ283" s="172"/>
      <c r="GK283" s="172"/>
      <c r="GL283" s="172"/>
      <c r="GM283" s="172"/>
      <c r="GN283" s="172"/>
      <c r="GO283" s="172"/>
      <c r="GP283" s="172"/>
      <c r="GQ283" s="172"/>
      <c r="GR283" s="172"/>
      <c r="GS283" s="172"/>
      <c r="GT283" s="172"/>
      <c r="GU283" s="172"/>
      <c r="GV283" s="172"/>
      <c r="GW283" s="172"/>
      <c r="GX283" s="172"/>
      <c r="GY283" s="172"/>
      <c r="GZ283" s="172"/>
      <c r="HA283" s="172"/>
      <c r="HB283" s="172"/>
      <c r="HC283" s="172"/>
      <c r="HD283" s="172"/>
      <c r="HE283" s="172"/>
      <c r="HF283" s="172"/>
      <c r="HG283" s="172"/>
      <c r="HH283" s="172"/>
      <c r="HI283" s="172"/>
      <c r="HJ283" s="172"/>
      <c r="HK283" s="172"/>
      <c r="HL283" s="172"/>
      <c r="HM283" s="172"/>
      <c r="HN283" s="172"/>
      <c r="HO283" s="172"/>
      <c r="HP283" s="172"/>
      <c r="HQ283" s="172"/>
      <c r="HR283" s="172"/>
      <c r="HS283" s="172"/>
      <c r="HT283" s="172"/>
      <c r="HU283" s="172"/>
      <c r="HV283" s="172"/>
      <c r="HW283" s="172"/>
      <c r="HX283" s="172"/>
      <c r="HY283" s="172"/>
      <c r="HZ283" s="172"/>
      <c r="IA283" s="172"/>
      <c r="IB283" s="172"/>
      <c r="IC283" s="172"/>
      <c r="ID283" s="172"/>
      <c r="IE283" s="172"/>
      <c r="IF283" s="172"/>
      <c r="IG283" s="172"/>
      <c r="IH283" s="172"/>
      <c r="II283" s="172"/>
      <c r="IJ283" s="172"/>
      <c r="IK283" s="172"/>
      <c r="IL283" s="172"/>
      <c r="IM283" s="172"/>
      <c r="IN283" s="172"/>
      <c r="IO283" s="172"/>
      <c r="IP283" s="172"/>
      <c r="IQ283" s="172"/>
      <c r="IR283" s="172"/>
      <c r="IS283" s="172"/>
      <c r="IT283" s="172"/>
      <c r="IU283" s="172"/>
      <c r="IV283" s="172"/>
    </row>
    <row r="284" spans="1:256" ht="38.25" x14ac:dyDescent="0.2">
      <c r="A284" s="160" t="s">
        <v>611</v>
      </c>
      <c r="B284" s="169" t="s">
        <v>410</v>
      </c>
      <c r="C284" s="169" t="s">
        <v>402</v>
      </c>
      <c r="D284" s="169" t="s">
        <v>609</v>
      </c>
      <c r="E284" s="169"/>
      <c r="F284" s="162">
        <f>SUM(F285+F288+F286+F287)</f>
        <v>41000</v>
      </c>
      <c r="G284" s="162">
        <f>SUM(G285+G288+G286+G287)</f>
        <v>4800</v>
      </c>
    </row>
    <row r="285" spans="1:256" ht="25.5" x14ac:dyDescent="0.2">
      <c r="A285" s="156" t="s">
        <v>396</v>
      </c>
      <c r="B285" s="174" t="s">
        <v>410</v>
      </c>
      <c r="C285" s="174" t="s">
        <v>402</v>
      </c>
      <c r="D285" s="174" t="s">
        <v>609</v>
      </c>
      <c r="E285" s="174" t="s">
        <v>389</v>
      </c>
      <c r="F285" s="158">
        <v>200</v>
      </c>
      <c r="G285" s="158">
        <v>200</v>
      </c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  <c r="X285" s="159"/>
      <c r="Y285" s="159"/>
      <c r="Z285" s="159"/>
      <c r="AA285" s="159"/>
      <c r="AB285" s="159"/>
      <c r="AC285" s="159"/>
      <c r="AD285" s="159"/>
      <c r="AE285" s="159"/>
      <c r="AF285" s="159"/>
      <c r="AG285" s="159"/>
      <c r="AH285" s="159"/>
      <c r="AI285" s="159"/>
      <c r="AJ285" s="159"/>
      <c r="AK285" s="159"/>
      <c r="AL285" s="159"/>
      <c r="AM285" s="159"/>
      <c r="AN285" s="159"/>
      <c r="AO285" s="159"/>
      <c r="AP285" s="159"/>
      <c r="AQ285" s="159"/>
      <c r="AR285" s="159"/>
      <c r="AS285" s="159"/>
      <c r="AT285" s="159"/>
      <c r="AU285" s="159"/>
      <c r="AV285" s="159"/>
      <c r="AW285" s="159"/>
      <c r="AX285" s="159"/>
      <c r="AY285" s="159"/>
      <c r="AZ285" s="159"/>
      <c r="BA285" s="159"/>
      <c r="BB285" s="159"/>
      <c r="BC285" s="159"/>
      <c r="BD285" s="159"/>
      <c r="BE285" s="159"/>
      <c r="BF285" s="159"/>
      <c r="BG285" s="159"/>
      <c r="BH285" s="159"/>
      <c r="BI285" s="159"/>
      <c r="BJ285" s="159"/>
      <c r="BK285" s="159"/>
      <c r="BL285" s="159"/>
      <c r="BM285" s="159"/>
      <c r="BN285" s="159"/>
      <c r="BO285" s="159"/>
      <c r="BP285" s="159"/>
      <c r="BQ285" s="159"/>
      <c r="BR285" s="159"/>
      <c r="BS285" s="159"/>
      <c r="BT285" s="159"/>
      <c r="BU285" s="159"/>
      <c r="BV285" s="159"/>
      <c r="BW285" s="159"/>
      <c r="BX285" s="159"/>
      <c r="BY285" s="159"/>
      <c r="BZ285" s="159"/>
      <c r="CA285" s="159"/>
      <c r="CB285" s="159"/>
      <c r="CC285" s="159"/>
      <c r="CD285" s="159"/>
      <c r="CE285" s="159"/>
      <c r="CF285" s="159"/>
      <c r="CG285" s="159"/>
      <c r="CH285" s="159"/>
      <c r="CI285" s="159"/>
      <c r="CJ285" s="159"/>
      <c r="CK285" s="159"/>
      <c r="CL285" s="159"/>
      <c r="CM285" s="159"/>
      <c r="CN285" s="159"/>
      <c r="CO285" s="159"/>
      <c r="CP285" s="159"/>
      <c r="CQ285" s="159"/>
      <c r="CR285" s="159"/>
      <c r="CS285" s="159"/>
      <c r="CT285" s="159"/>
      <c r="CU285" s="159"/>
      <c r="CV285" s="159"/>
      <c r="CW285" s="159"/>
      <c r="CX285" s="159"/>
      <c r="CY285" s="159"/>
      <c r="CZ285" s="159"/>
      <c r="DA285" s="159"/>
      <c r="DB285" s="159"/>
      <c r="DC285" s="159"/>
      <c r="DD285" s="159"/>
      <c r="DE285" s="159"/>
      <c r="DF285" s="159"/>
      <c r="DG285" s="159"/>
      <c r="DH285" s="159"/>
      <c r="DI285" s="159"/>
      <c r="DJ285" s="159"/>
      <c r="DK285" s="159"/>
      <c r="DL285" s="159"/>
      <c r="DM285" s="159"/>
      <c r="DN285" s="159"/>
      <c r="DO285" s="159"/>
      <c r="DP285" s="159"/>
      <c r="DQ285" s="159"/>
      <c r="DR285" s="159"/>
      <c r="DS285" s="159"/>
      <c r="DT285" s="159"/>
      <c r="DU285" s="159"/>
      <c r="DV285" s="159"/>
      <c r="DW285" s="159"/>
      <c r="DX285" s="159"/>
      <c r="DY285" s="159"/>
      <c r="DZ285" s="159"/>
      <c r="EA285" s="159"/>
      <c r="EB285" s="159"/>
      <c r="EC285" s="159"/>
      <c r="ED285" s="159"/>
      <c r="EE285" s="159"/>
      <c r="EF285" s="159"/>
      <c r="EG285" s="159"/>
      <c r="EH285" s="159"/>
      <c r="EI285" s="159"/>
      <c r="EJ285" s="159"/>
      <c r="EK285" s="159"/>
      <c r="EL285" s="159"/>
      <c r="EM285" s="159"/>
      <c r="EN285" s="159"/>
      <c r="EO285" s="159"/>
      <c r="EP285" s="159"/>
      <c r="EQ285" s="159"/>
      <c r="ER285" s="159"/>
      <c r="ES285" s="159"/>
      <c r="ET285" s="159"/>
      <c r="EU285" s="159"/>
      <c r="EV285" s="159"/>
      <c r="EW285" s="159"/>
      <c r="EX285" s="159"/>
      <c r="EY285" s="159"/>
      <c r="EZ285" s="159"/>
      <c r="FA285" s="159"/>
      <c r="FB285" s="159"/>
      <c r="FC285" s="159"/>
      <c r="FD285" s="159"/>
      <c r="FE285" s="159"/>
      <c r="FF285" s="159"/>
      <c r="FG285" s="159"/>
      <c r="FH285" s="159"/>
      <c r="FI285" s="159"/>
      <c r="FJ285" s="159"/>
      <c r="FK285" s="159"/>
      <c r="FL285" s="159"/>
      <c r="FM285" s="159"/>
      <c r="FN285" s="159"/>
      <c r="FO285" s="159"/>
      <c r="FP285" s="159"/>
      <c r="FQ285" s="159"/>
      <c r="FR285" s="159"/>
      <c r="FS285" s="159"/>
      <c r="FT285" s="159"/>
      <c r="FU285" s="159"/>
      <c r="FV285" s="159"/>
      <c r="FW285" s="159"/>
      <c r="FX285" s="159"/>
      <c r="FY285" s="159"/>
      <c r="FZ285" s="159"/>
      <c r="GA285" s="159"/>
      <c r="GB285" s="159"/>
      <c r="GC285" s="159"/>
      <c r="GD285" s="159"/>
      <c r="GE285" s="159"/>
      <c r="GF285" s="159"/>
      <c r="GG285" s="159"/>
      <c r="GH285" s="159"/>
      <c r="GI285" s="159"/>
      <c r="GJ285" s="159"/>
      <c r="GK285" s="159"/>
      <c r="GL285" s="159"/>
      <c r="GM285" s="159"/>
      <c r="GN285" s="159"/>
      <c r="GO285" s="159"/>
      <c r="GP285" s="159"/>
      <c r="GQ285" s="159"/>
      <c r="GR285" s="159"/>
      <c r="GS285" s="159"/>
      <c r="GT285" s="159"/>
      <c r="GU285" s="159"/>
      <c r="GV285" s="159"/>
      <c r="GW285" s="159"/>
      <c r="GX285" s="159"/>
      <c r="GY285" s="159"/>
      <c r="GZ285" s="159"/>
      <c r="HA285" s="159"/>
      <c r="HB285" s="159"/>
      <c r="HC285" s="159"/>
      <c r="HD285" s="159"/>
      <c r="HE285" s="159"/>
      <c r="HF285" s="159"/>
      <c r="HG285" s="159"/>
      <c r="HH285" s="159"/>
      <c r="HI285" s="159"/>
      <c r="HJ285" s="159"/>
      <c r="HK285" s="159"/>
      <c r="HL285" s="159"/>
      <c r="HM285" s="159"/>
      <c r="HN285" s="159"/>
      <c r="HO285" s="159"/>
      <c r="HP285" s="159"/>
      <c r="HQ285" s="159"/>
      <c r="HR285" s="159"/>
      <c r="HS285" s="159"/>
      <c r="HT285" s="159"/>
      <c r="HU285" s="159"/>
      <c r="HV285" s="159"/>
      <c r="HW285" s="159"/>
      <c r="HX285" s="159"/>
      <c r="HY285" s="159"/>
      <c r="HZ285" s="159"/>
      <c r="IA285" s="159"/>
      <c r="IB285" s="159"/>
      <c r="IC285" s="159"/>
      <c r="ID285" s="159"/>
      <c r="IE285" s="159"/>
      <c r="IF285" s="159"/>
      <c r="IG285" s="159"/>
      <c r="IH285" s="159"/>
      <c r="II285" s="159"/>
      <c r="IJ285" s="159"/>
      <c r="IK285" s="159"/>
      <c r="IL285" s="159"/>
      <c r="IM285" s="159"/>
      <c r="IN285" s="159"/>
      <c r="IO285" s="159"/>
      <c r="IP285" s="159"/>
      <c r="IQ285" s="159"/>
      <c r="IR285" s="159"/>
      <c r="IS285" s="159"/>
      <c r="IT285" s="159"/>
      <c r="IU285" s="159"/>
      <c r="IV285" s="159"/>
    </row>
    <row r="286" spans="1:256" ht="25.5" x14ac:dyDescent="0.2">
      <c r="A286" s="156" t="s">
        <v>443</v>
      </c>
      <c r="B286" s="174" t="s">
        <v>410</v>
      </c>
      <c r="C286" s="174" t="s">
        <v>402</v>
      </c>
      <c r="D286" s="174" t="s">
        <v>609</v>
      </c>
      <c r="E286" s="174" t="s">
        <v>444</v>
      </c>
      <c r="F286" s="158">
        <v>9200</v>
      </c>
      <c r="G286" s="158">
        <v>1900</v>
      </c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  <c r="X286" s="159"/>
      <c r="Y286" s="159"/>
      <c r="Z286" s="159"/>
      <c r="AA286" s="159"/>
      <c r="AB286" s="159"/>
      <c r="AC286" s="159"/>
      <c r="AD286" s="159"/>
      <c r="AE286" s="159"/>
      <c r="AF286" s="159"/>
      <c r="AG286" s="159"/>
      <c r="AH286" s="159"/>
      <c r="AI286" s="159"/>
      <c r="AJ286" s="159"/>
      <c r="AK286" s="159"/>
      <c r="AL286" s="159"/>
      <c r="AM286" s="159"/>
      <c r="AN286" s="159"/>
      <c r="AO286" s="159"/>
      <c r="AP286" s="159"/>
      <c r="AQ286" s="159"/>
      <c r="AR286" s="159"/>
      <c r="AS286" s="159"/>
      <c r="AT286" s="159"/>
      <c r="AU286" s="159"/>
      <c r="AV286" s="159"/>
      <c r="AW286" s="159"/>
      <c r="AX286" s="159"/>
      <c r="AY286" s="159"/>
      <c r="AZ286" s="159"/>
      <c r="BA286" s="159"/>
      <c r="BB286" s="159"/>
      <c r="BC286" s="159"/>
      <c r="BD286" s="159"/>
      <c r="BE286" s="159"/>
      <c r="BF286" s="159"/>
      <c r="BG286" s="159"/>
      <c r="BH286" s="159"/>
      <c r="BI286" s="159"/>
      <c r="BJ286" s="159"/>
      <c r="BK286" s="159"/>
      <c r="BL286" s="159"/>
      <c r="BM286" s="159"/>
      <c r="BN286" s="159"/>
      <c r="BO286" s="159"/>
      <c r="BP286" s="159"/>
      <c r="BQ286" s="159"/>
      <c r="BR286" s="159"/>
      <c r="BS286" s="159"/>
      <c r="BT286" s="159"/>
      <c r="BU286" s="159"/>
      <c r="BV286" s="159"/>
      <c r="BW286" s="159"/>
      <c r="BX286" s="159"/>
      <c r="BY286" s="159"/>
      <c r="BZ286" s="159"/>
      <c r="CA286" s="159"/>
      <c r="CB286" s="159"/>
      <c r="CC286" s="159"/>
      <c r="CD286" s="159"/>
      <c r="CE286" s="159"/>
      <c r="CF286" s="159"/>
      <c r="CG286" s="159"/>
      <c r="CH286" s="159"/>
      <c r="CI286" s="159"/>
      <c r="CJ286" s="159"/>
      <c r="CK286" s="159"/>
      <c r="CL286" s="159"/>
      <c r="CM286" s="159"/>
      <c r="CN286" s="159"/>
      <c r="CO286" s="159"/>
      <c r="CP286" s="159"/>
      <c r="CQ286" s="159"/>
      <c r="CR286" s="159"/>
      <c r="CS286" s="159"/>
      <c r="CT286" s="159"/>
      <c r="CU286" s="159"/>
      <c r="CV286" s="159"/>
      <c r="CW286" s="159"/>
      <c r="CX286" s="159"/>
      <c r="CY286" s="159"/>
      <c r="CZ286" s="159"/>
      <c r="DA286" s="159"/>
      <c r="DB286" s="159"/>
      <c r="DC286" s="159"/>
      <c r="DD286" s="159"/>
      <c r="DE286" s="159"/>
      <c r="DF286" s="159"/>
      <c r="DG286" s="159"/>
      <c r="DH286" s="159"/>
      <c r="DI286" s="159"/>
      <c r="DJ286" s="159"/>
      <c r="DK286" s="159"/>
      <c r="DL286" s="159"/>
      <c r="DM286" s="159"/>
      <c r="DN286" s="159"/>
      <c r="DO286" s="159"/>
      <c r="DP286" s="159"/>
      <c r="DQ286" s="159"/>
      <c r="DR286" s="159"/>
      <c r="DS286" s="159"/>
      <c r="DT286" s="159"/>
      <c r="DU286" s="159"/>
      <c r="DV286" s="159"/>
      <c r="DW286" s="159"/>
      <c r="DX286" s="159"/>
      <c r="DY286" s="159"/>
      <c r="DZ286" s="159"/>
      <c r="EA286" s="159"/>
      <c r="EB286" s="159"/>
      <c r="EC286" s="159"/>
      <c r="ED286" s="159"/>
      <c r="EE286" s="159"/>
      <c r="EF286" s="159"/>
      <c r="EG286" s="159"/>
      <c r="EH286" s="159"/>
      <c r="EI286" s="159"/>
      <c r="EJ286" s="159"/>
      <c r="EK286" s="159"/>
      <c r="EL286" s="159"/>
      <c r="EM286" s="159"/>
      <c r="EN286" s="159"/>
      <c r="EO286" s="159"/>
      <c r="EP286" s="159"/>
      <c r="EQ286" s="159"/>
      <c r="ER286" s="159"/>
      <c r="ES286" s="159"/>
      <c r="ET286" s="159"/>
      <c r="EU286" s="159"/>
      <c r="EV286" s="159"/>
      <c r="EW286" s="159"/>
      <c r="EX286" s="159"/>
      <c r="EY286" s="159"/>
      <c r="EZ286" s="159"/>
      <c r="FA286" s="159"/>
      <c r="FB286" s="159"/>
      <c r="FC286" s="159"/>
      <c r="FD286" s="159"/>
      <c r="FE286" s="159"/>
      <c r="FF286" s="159"/>
      <c r="FG286" s="159"/>
      <c r="FH286" s="159"/>
      <c r="FI286" s="159"/>
      <c r="FJ286" s="159"/>
      <c r="FK286" s="159"/>
      <c r="FL286" s="159"/>
      <c r="FM286" s="159"/>
      <c r="FN286" s="159"/>
      <c r="FO286" s="159"/>
      <c r="FP286" s="159"/>
      <c r="FQ286" s="159"/>
      <c r="FR286" s="159"/>
      <c r="FS286" s="159"/>
      <c r="FT286" s="159"/>
      <c r="FU286" s="159"/>
      <c r="FV286" s="159"/>
      <c r="FW286" s="159"/>
      <c r="FX286" s="159"/>
      <c r="FY286" s="159"/>
      <c r="FZ286" s="159"/>
      <c r="GA286" s="159"/>
      <c r="GB286" s="159"/>
      <c r="GC286" s="159"/>
      <c r="GD286" s="159"/>
      <c r="GE286" s="159"/>
      <c r="GF286" s="159"/>
      <c r="GG286" s="159"/>
      <c r="GH286" s="159"/>
      <c r="GI286" s="159"/>
      <c r="GJ286" s="159"/>
      <c r="GK286" s="159"/>
      <c r="GL286" s="159"/>
      <c r="GM286" s="159"/>
      <c r="GN286" s="159"/>
      <c r="GO286" s="159"/>
      <c r="GP286" s="159"/>
      <c r="GQ286" s="159"/>
      <c r="GR286" s="159"/>
      <c r="GS286" s="159"/>
      <c r="GT286" s="159"/>
      <c r="GU286" s="159"/>
      <c r="GV286" s="159"/>
      <c r="GW286" s="159"/>
      <c r="GX286" s="159"/>
      <c r="GY286" s="159"/>
      <c r="GZ286" s="159"/>
      <c r="HA286" s="159"/>
      <c r="HB286" s="159"/>
      <c r="HC286" s="159"/>
      <c r="HD286" s="159"/>
      <c r="HE286" s="159"/>
      <c r="HF286" s="159"/>
      <c r="HG286" s="159"/>
      <c r="HH286" s="159"/>
      <c r="HI286" s="159"/>
      <c r="HJ286" s="159"/>
      <c r="HK286" s="159"/>
      <c r="HL286" s="159"/>
      <c r="HM286" s="159"/>
      <c r="HN286" s="159"/>
      <c r="HO286" s="159"/>
      <c r="HP286" s="159"/>
      <c r="HQ286" s="159"/>
      <c r="HR286" s="159"/>
      <c r="HS286" s="159"/>
      <c r="HT286" s="159"/>
      <c r="HU286" s="159"/>
      <c r="HV286" s="159"/>
      <c r="HW286" s="159"/>
      <c r="HX286" s="159"/>
      <c r="HY286" s="159"/>
      <c r="HZ286" s="159"/>
      <c r="IA286" s="159"/>
      <c r="IB286" s="159"/>
      <c r="IC286" s="159"/>
      <c r="ID286" s="159"/>
      <c r="IE286" s="159"/>
      <c r="IF286" s="159"/>
      <c r="IG286" s="159"/>
      <c r="IH286" s="159"/>
      <c r="II286" s="159"/>
      <c r="IJ286" s="159"/>
      <c r="IK286" s="159"/>
      <c r="IL286" s="159"/>
      <c r="IM286" s="159"/>
      <c r="IN286" s="159"/>
      <c r="IO286" s="159"/>
      <c r="IP286" s="159"/>
      <c r="IQ286" s="159"/>
      <c r="IR286" s="159"/>
      <c r="IS286" s="159"/>
      <c r="IT286" s="159"/>
      <c r="IU286" s="159"/>
      <c r="IV286" s="159"/>
    </row>
    <row r="287" spans="1:256" ht="25.5" x14ac:dyDescent="0.2">
      <c r="A287" s="156" t="s">
        <v>443</v>
      </c>
      <c r="B287" s="174" t="s">
        <v>410</v>
      </c>
      <c r="C287" s="174" t="s">
        <v>402</v>
      </c>
      <c r="D287" s="174" t="s">
        <v>612</v>
      </c>
      <c r="E287" s="174" t="s">
        <v>444</v>
      </c>
      <c r="F287" s="158">
        <v>30800</v>
      </c>
      <c r="G287" s="158">
        <v>1900</v>
      </c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  <c r="X287" s="159"/>
      <c r="Y287" s="159"/>
      <c r="Z287" s="159"/>
      <c r="AA287" s="159"/>
      <c r="AB287" s="159"/>
      <c r="AC287" s="159"/>
      <c r="AD287" s="159"/>
      <c r="AE287" s="159"/>
      <c r="AF287" s="159"/>
      <c r="AG287" s="159"/>
      <c r="AH287" s="159"/>
      <c r="AI287" s="159"/>
      <c r="AJ287" s="159"/>
      <c r="AK287" s="159"/>
      <c r="AL287" s="159"/>
      <c r="AM287" s="159"/>
      <c r="AN287" s="159"/>
      <c r="AO287" s="159"/>
      <c r="AP287" s="159"/>
      <c r="AQ287" s="159"/>
      <c r="AR287" s="159"/>
      <c r="AS287" s="159"/>
      <c r="AT287" s="159"/>
      <c r="AU287" s="159"/>
      <c r="AV287" s="159"/>
      <c r="AW287" s="159"/>
      <c r="AX287" s="159"/>
      <c r="AY287" s="159"/>
      <c r="AZ287" s="159"/>
      <c r="BA287" s="159"/>
      <c r="BB287" s="159"/>
      <c r="BC287" s="159"/>
      <c r="BD287" s="159"/>
      <c r="BE287" s="159"/>
      <c r="BF287" s="159"/>
      <c r="BG287" s="159"/>
      <c r="BH287" s="159"/>
      <c r="BI287" s="159"/>
      <c r="BJ287" s="159"/>
      <c r="BK287" s="159"/>
      <c r="BL287" s="159"/>
      <c r="BM287" s="159"/>
      <c r="BN287" s="159"/>
      <c r="BO287" s="159"/>
      <c r="BP287" s="159"/>
      <c r="BQ287" s="159"/>
      <c r="BR287" s="159"/>
      <c r="BS287" s="159"/>
      <c r="BT287" s="159"/>
      <c r="BU287" s="159"/>
      <c r="BV287" s="159"/>
      <c r="BW287" s="159"/>
      <c r="BX287" s="159"/>
      <c r="BY287" s="159"/>
      <c r="BZ287" s="159"/>
      <c r="CA287" s="159"/>
      <c r="CB287" s="159"/>
      <c r="CC287" s="159"/>
      <c r="CD287" s="159"/>
      <c r="CE287" s="159"/>
      <c r="CF287" s="159"/>
      <c r="CG287" s="159"/>
      <c r="CH287" s="159"/>
      <c r="CI287" s="159"/>
      <c r="CJ287" s="159"/>
      <c r="CK287" s="159"/>
      <c r="CL287" s="159"/>
      <c r="CM287" s="159"/>
      <c r="CN287" s="159"/>
      <c r="CO287" s="159"/>
      <c r="CP287" s="159"/>
      <c r="CQ287" s="159"/>
      <c r="CR287" s="159"/>
      <c r="CS287" s="159"/>
      <c r="CT287" s="159"/>
      <c r="CU287" s="159"/>
      <c r="CV287" s="159"/>
      <c r="CW287" s="159"/>
      <c r="CX287" s="159"/>
      <c r="CY287" s="159"/>
      <c r="CZ287" s="159"/>
      <c r="DA287" s="159"/>
      <c r="DB287" s="159"/>
      <c r="DC287" s="159"/>
      <c r="DD287" s="159"/>
      <c r="DE287" s="159"/>
      <c r="DF287" s="159"/>
      <c r="DG287" s="159"/>
      <c r="DH287" s="159"/>
      <c r="DI287" s="159"/>
      <c r="DJ287" s="159"/>
      <c r="DK287" s="159"/>
      <c r="DL287" s="159"/>
      <c r="DM287" s="159"/>
      <c r="DN287" s="159"/>
      <c r="DO287" s="159"/>
      <c r="DP287" s="159"/>
      <c r="DQ287" s="159"/>
      <c r="DR287" s="159"/>
      <c r="DS287" s="159"/>
      <c r="DT287" s="159"/>
      <c r="DU287" s="159"/>
      <c r="DV287" s="159"/>
      <c r="DW287" s="159"/>
      <c r="DX287" s="159"/>
      <c r="DY287" s="159"/>
      <c r="DZ287" s="159"/>
      <c r="EA287" s="159"/>
      <c r="EB287" s="159"/>
      <c r="EC287" s="159"/>
      <c r="ED287" s="159"/>
      <c r="EE287" s="159"/>
      <c r="EF287" s="159"/>
      <c r="EG287" s="159"/>
      <c r="EH287" s="159"/>
      <c r="EI287" s="159"/>
      <c r="EJ287" s="159"/>
      <c r="EK287" s="159"/>
      <c r="EL287" s="159"/>
      <c r="EM287" s="159"/>
      <c r="EN287" s="159"/>
      <c r="EO287" s="159"/>
      <c r="EP287" s="159"/>
      <c r="EQ287" s="159"/>
      <c r="ER287" s="159"/>
      <c r="ES287" s="159"/>
      <c r="ET287" s="159"/>
      <c r="EU287" s="159"/>
      <c r="EV287" s="159"/>
      <c r="EW287" s="159"/>
      <c r="EX287" s="159"/>
      <c r="EY287" s="159"/>
      <c r="EZ287" s="159"/>
      <c r="FA287" s="159"/>
      <c r="FB287" s="159"/>
      <c r="FC287" s="159"/>
      <c r="FD287" s="159"/>
      <c r="FE287" s="159"/>
      <c r="FF287" s="159"/>
      <c r="FG287" s="159"/>
      <c r="FH287" s="159"/>
      <c r="FI287" s="159"/>
      <c r="FJ287" s="159"/>
      <c r="FK287" s="159"/>
      <c r="FL287" s="159"/>
      <c r="FM287" s="159"/>
      <c r="FN287" s="159"/>
      <c r="FO287" s="159"/>
      <c r="FP287" s="159"/>
      <c r="FQ287" s="159"/>
      <c r="FR287" s="159"/>
      <c r="FS287" s="159"/>
      <c r="FT287" s="159"/>
      <c r="FU287" s="159"/>
      <c r="FV287" s="159"/>
      <c r="FW287" s="159"/>
      <c r="FX287" s="159"/>
      <c r="FY287" s="159"/>
      <c r="FZ287" s="159"/>
      <c r="GA287" s="159"/>
      <c r="GB287" s="159"/>
      <c r="GC287" s="159"/>
      <c r="GD287" s="159"/>
      <c r="GE287" s="159"/>
      <c r="GF287" s="159"/>
      <c r="GG287" s="159"/>
      <c r="GH287" s="159"/>
      <c r="GI287" s="159"/>
      <c r="GJ287" s="159"/>
      <c r="GK287" s="159"/>
      <c r="GL287" s="159"/>
      <c r="GM287" s="159"/>
      <c r="GN287" s="159"/>
      <c r="GO287" s="159"/>
      <c r="GP287" s="159"/>
      <c r="GQ287" s="159"/>
      <c r="GR287" s="159"/>
      <c r="GS287" s="159"/>
      <c r="GT287" s="159"/>
      <c r="GU287" s="159"/>
      <c r="GV287" s="159"/>
      <c r="GW287" s="159"/>
      <c r="GX287" s="159"/>
      <c r="GY287" s="159"/>
      <c r="GZ287" s="159"/>
      <c r="HA287" s="159"/>
      <c r="HB287" s="159"/>
      <c r="HC287" s="159"/>
      <c r="HD287" s="159"/>
      <c r="HE287" s="159"/>
      <c r="HF287" s="159"/>
      <c r="HG287" s="159"/>
      <c r="HH287" s="159"/>
      <c r="HI287" s="159"/>
      <c r="HJ287" s="159"/>
      <c r="HK287" s="159"/>
      <c r="HL287" s="159"/>
      <c r="HM287" s="159"/>
      <c r="HN287" s="159"/>
      <c r="HO287" s="159"/>
      <c r="HP287" s="159"/>
      <c r="HQ287" s="159"/>
      <c r="HR287" s="159"/>
      <c r="HS287" s="159"/>
      <c r="HT287" s="159"/>
      <c r="HU287" s="159"/>
      <c r="HV287" s="159"/>
      <c r="HW287" s="159"/>
      <c r="HX287" s="159"/>
      <c r="HY287" s="159"/>
      <c r="HZ287" s="159"/>
      <c r="IA287" s="159"/>
      <c r="IB287" s="159"/>
      <c r="IC287" s="159"/>
      <c r="ID287" s="159"/>
      <c r="IE287" s="159"/>
      <c r="IF287" s="159"/>
      <c r="IG287" s="159"/>
      <c r="IH287" s="159"/>
      <c r="II287" s="159"/>
      <c r="IJ287" s="159"/>
      <c r="IK287" s="159"/>
      <c r="IL287" s="159"/>
      <c r="IM287" s="159"/>
      <c r="IN287" s="159"/>
      <c r="IO287" s="159"/>
      <c r="IP287" s="159"/>
      <c r="IQ287" s="159"/>
      <c r="IR287" s="159"/>
      <c r="IS287" s="159"/>
      <c r="IT287" s="159"/>
      <c r="IU287" s="159"/>
      <c r="IV287" s="159"/>
    </row>
    <row r="288" spans="1:256" ht="25.5" x14ac:dyDescent="0.2">
      <c r="A288" s="156" t="s">
        <v>445</v>
      </c>
      <c r="B288" s="174" t="s">
        <v>410</v>
      </c>
      <c r="C288" s="174" t="s">
        <v>402</v>
      </c>
      <c r="D288" s="174" t="s">
        <v>609</v>
      </c>
      <c r="E288" s="174" t="s">
        <v>446</v>
      </c>
      <c r="F288" s="158">
        <v>800</v>
      </c>
      <c r="G288" s="158">
        <v>800</v>
      </c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  <c r="X288" s="159"/>
      <c r="Y288" s="159"/>
      <c r="Z288" s="159"/>
      <c r="AA288" s="159"/>
      <c r="AB288" s="159"/>
      <c r="AC288" s="159"/>
      <c r="AD288" s="159"/>
      <c r="AE288" s="159"/>
      <c r="AF288" s="159"/>
      <c r="AG288" s="159"/>
      <c r="AH288" s="159"/>
      <c r="AI288" s="159"/>
      <c r="AJ288" s="159"/>
      <c r="AK288" s="159"/>
      <c r="AL288" s="159"/>
      <c r="AM288" s="159"/>
      <c r="AN288" s="159"/>
      <c r="AO288" s="159"/>
      <c r="AP288" s="159"/>
      <c r="AQ288" s="159"/>
      <c r="AR288" s="159"/>
      <c r="AS288" s="159"/>
      <c r="AT288" s="159"/>
      <c r="AU288" s="159"/>
      <c r="AV288" s="159"/>
      <c r="AW288" s="159"/>
      <c r="AX288" s="159"/>
      <c r="AY288" s="159"/>
      <c r="AZ288" s="159"/>
      <c r="BA288" s="159"/>
      <c r="BB288" s="159"/>
      <c r="BC288" s="159"/>
      <c r="BD288" s="159"/>
      <c r="BE288" s="159"/>
      <c r="BF288" s="159"/>
      <c r="BG288" s="159"/>
      <c r="BH288" s="159"/>
      <c r="BI288" s="159"/>
      <c r="BJ288" s="159"/>
      <c r="BK288" s="159"/>
      <c r="BL288" s="159"/>
      <c r="BM288" s="159"/>
      <c r="BN288" s="159"/>
      <c r="BO288" s="159"/>
      <c r="BP288" s="159"/>
      <c r="BQ288" s="159"/>
      <c r="BR288" s="159"/>
      <c r="BS288" s="159"/>
      <c r="BT288" s="159"/>
      <c r="BU288" s="159"/>
      <c r="BV288" s="159"/>
      <c r="BW288" s="159"/>
      <c r="BX288" s="159"/>
      <c r="BY288" s="159"/>
      <c r="BZ288" s="159"/>
      <c r="CA288" s="159"/>
      <c r="CB288" s="159"/>
      <c r="CC288" s="159"/>
      <c r="CD288" s="159"/>
      <c r="CE288" s="159"/>
      <c r="CF288" s="159"/>
      <c r="CG288" s="159"/>
      <c r="CH288" s="159"/>
      <c r="CI288" s="159"/>
      <c r="CJ288" s="159"/>
      <c r="CK288" s="159"/>
      <c r="CL288" s="159"/>
      <c r="CM288" s="159"/>
      <c r="CN288" s="159"/>
      <c r="CO288" s="159"/>
      <c r="CP288" s="159"/>
      <c r="CQ288" s="159"/>
      <c r="CR288" s="159"/>
      <c r="CS288" s="159"/>
      <c r="CT288" s="159"/>
      <c r="CU288" s="159"/>
      <c r="CV288" s="159"/>
      <c r="CW288" s="159"/>
      <c r="CX288" s="159"/>
      <c r="CY288" s="159"/>
      <c r="CZ288" s="159"/>
      <c r="DA288" s="159"/>
      <c r="DB288" s="159"/>
      <c r="DC288" s="159"/>
      <c r="DD288" s="159"/>
      <c r="DE288" s="159"/>
      <c r="DF288" s="159"/>
      <c r="DG288" s="159"/>
      <c r="DH288" s="159"/>
      <c r="DI288" s="159"/>
      <c r="DJ288" s="159"/>
      <c r="DK288" s="159"/>
      <c r="DL288" s="159"/>
      <c r="DM288" s="159"/>
      <c r="DN288" s="159"/>
      <c r="DO288" s="159"/>
      <c r="DP288" s="159"/>
      <c r="DQ288" s="159"/>
      <c r="DR288" s="159"/>
      <c r="DS288" s="159"/>
      <c r="DT288" s="159"/>
      <c r="DU288" s="159"/>
      <c r="DV288" s="159"/>
      <c r="DW288" s="159"/>
      <c r="DX288" s="159"/>
      <c r="DY288" s="159"/>
      <c r="DZ288" s="159"/>
      <c r="EA288" s="159"/>
      <c r="EB288" s="159"/>
      <c r="EC288" s="159"/>
      <c r="ED288" s="159"/>
      <c r="EE288" s="159"/>
      <c r="EF288" s="159"/>
      <c r="EG288" s="159"/>
      <c r="EH288" s="159"/>
      <c r="EI288" s="159"/>
      <c r="EJ288" s="159"/>
      <c r="EK288" s="159"/>
      <c r="EL288" s="159"/>
      <c r="EM288" s="159"/>
      <c r="EN288" s="159"/>
      <c r="EO288" s="159"/>
      <c r="EP288" s="159"/>
      <c r="EQ288" s="159"/>
      <c r="ER288" s="159"/>
      <c r="ES288" s="159"/>
      <c r="ET288" s="159"/>
      <c r="EU288" s="159"/>
      <c r="EV288" s="159"/>
      <c r="EW288" s="159"/>
      <c r="EX288" s="159"/>
      <c r="EY288" s="159"/>
      <c r="EZ288" s="159"/>
      <c r="FA288" s="159"/>
      <c r="FB288" s="159"/>
      <c r="FC288" s="159"/>
      <c r="FD288" s="159"/>
      <c r="FE288" s="159"/>
      <c r="FF288" s="159"/>
      <c r="FG288" s="159"/>
      <c r="FH288" s="159"/>
      <c r="FI288" s="159"/>
      <c r="FJ288" s="159"/>
      <c r="FK288" s="159"/>
      <c r="FL288" s="159"/>
      <c r="FM288" s="159"/>
      <c r="FN288" s="159"/>
      <c r="FO288" s="159"/>
      <c r="FP288" s="159"/>
      <c r="FQ288" s="159"/>
      <c r="FR288" s="159"/>
      <c r="FS288" s="159"/>
      <c r="FT288" s="159"/>
      <c r="FU288" s="159"/>
      <c r="FV288" s="159"/>
      <c r="FW288" s="159"/>
      <c r="FX288" s="159"/>
      <c r="FY288" s="159"/>
      <c r="FZ288" s="159"/>
      <c r="GA288" s="159"/>
      <c r="GB288" s="159"/>
      <c r="GC288" s="159"/>
      <c r="GD288" s="159"/>
      <c r="GE288" s="159"/>
      <c r="GF288" s="159"/>
      <c r="GG288" s="159"/>
      <c r="GH288" s="159"/>
      <c r="GI288" s="159"/>
      <c r="GJ288" s="159"/>
      <c r="GK288" s="159"/>
      <c r="GL288" s="159"/>
      <c r="GM288" s="159"/>
      <c r="GN288" s="159"/>
      <c r="GO288" s="159"/>
      <c r="GP288" s="159"/>
      <c r="GQ288" s="159"/>
      <c r="GR288" s="159"/>
      <c r="GS288" s="159"/>
      <c r="GT288" s="159"/>
      <c r="GU288" s="159"/>
      <c r="GV288" s="159"/>
      <c r="GW288" s="159"/>
      <c r="GX288" s="159"/>
      <c r="GY288" s="159"/>
      <c r="GZ288" s="159"/>
      <c r="HA288" s="159"/>
      <c r="HB288" s="159"/>
      <c r="HC288" s="159"/>
      <c r="HD288" s="159"/>
      <c r="HE288" s="159"/>
      <c r="HF288" s="159"/>
      <c r="HG288" s="159"/>
      <c r="HH288" s="159"/>
      <c r="HI288" s="159"/>
      <c r="HJ288" s="159"/>
      <c r="HK288" s="159"/>
      <c r="HL288" s="159"/>
      <c r="HM288" s="159"/>
      <c r="HN288" s="159"/>
      <c r="HO288" s="159"/>
      <c r="HP288" s="159"/>
      <c r="HQ288" s="159"/>
      <c r="HR288" s="159"/>
      <c r="HS288" s="159"/>
      <c r="HT288" s="159"/>
      <c r="HU288" s="159"/>
      <c r="HV288" s="159"/>
      <c r="HW288" s="159"/>
      <c r="HX288" s="159"/>
      <c r="HY288" s="159"/>
      <c r="HZ288" s="159"/>
      <c r="IA288" s="159"/>
      <c r="IB288" s="159"/>
      <c r="IC288" s="159"/>
      <c r="ID288" s="159"/>
      <c r="IE288" s="159"/>
      <c r="IF288" s="159"/>
      <c r="IG288" s="159"/>
      <c r="IH288" s="159"/>
      <c r="II288" s="159"/>
      <c r="IJ288" s="159"/>
      <c r="IK288" s="159"/>
      <c r="IL288" s="159"/>
      <c r="IM288" s="159"/>
      <c r="IN288" s="159"/>
      <c r="IO288" s="159"/>
      <c r="IP288" s="159"/>
      <c r="IQ288" s="159"/>
      <c r="IR288" s="159"/>
      <c r="IS288" s="159"/>
      <c r="IT288" s="159"/>
      <c r="IU288" s="159"/>
      <c r="IV288" s="159"/>
    </row>
    <row r="289" spans="1:256" ht="15.75" x14ac:dyDescent="0.25">
      <c r="A289" s="147" t="s">
        <v>613</v>
      </c>
      <c r="B289" s="178" t="s">
        <v>467</v>
      </c>
      <c r="C289" s="178"/>
      <c r="D289" s="178"/>
      <c r="E289" s="178"/>
      <c r="F289" s="179">
        <f>SUM(F290)</f>
        <v>2129.3000000000002</v>
      </c>
      <c r="G289" s="179">
        <f>SUM(G290)</f>
        <v>1958.5</v>
      </c>
      <c r="H289" s="180"/>
      <c r="I289" s="180"/>
      <c r="J289" s="180"/>
      <c r="K289" s="180"/>
      <c r="L289" s="180"/>
      <c r="M289" s="180"/>
      <c r="N289" s="180"/>
      <c r="O289" s="180"/>
      <c r="P289" s="180"/>
      <c r="Q289" s="180"/>
      <c r="R289" s="180"/>
      <c r="S289" s="180"/>
      <c r="T289" s="180"/>
      <c r="U289" s="180"/>
      <c r="V289" s="180"/>
      <c r="W289" s="180"/>
      <c r="X289" s="180"/>
      <c r="Y289" s="180"/>
      <c r="Z289" s="180"/>
      <c r="AA289" s="180"/>
      <c r="AB289" s="180"/>
      <c r="AC289" s="180"/>
      <c r="AD289" s="180"/>
      <c r="AE289" s="180"/>
      <c r="AF289" s="180"/>
      <c r="AG289" s="180"/>
      <c r="AH289" s="180"/>
      <c r="AI289" s="180"/>
      <c r="AJ289" s="180"/>
      <c r="AK289" s="180"/>
      <c r="AL289" s="180"/>
      <c r="AM289" s="180"/>
      <c r="AN289" s="180"/>
      <c r="AO289" s="180"/>
      <c r="AP289" s="180"/>
      <c r="AQ289" s="180"/>
      <c r="AR289" s="180"/>
      <c r="AS289" s="180"/>
      <c r="AT289" s="180"/>
      <c r="AU289" s="180"/>
      <c r="AV289" s="180"/>
      <c r="AW289" s="180"/>
      <c r="AX289" s="180"/>
      <c r="AY289" s="180"/>
      <c r="AZ289" s="180"/>
      <c r="BA289" s="180"/>
      <c r="BB289" s="180"/>
      <c r="BC289" s="180"/>
      <c r="BD289" s="180"/>
      <c r="BE289" s="180"/>
      <c r="BF289" s="180"/>
      <c r="BG289" s="180"/>
      <c r="BH289" s="180"/>
      <c r="BI289" s="180"/>
      <c r="BJ289" s="180"/>
      <c r="BK289" s="180"/>
      <c r="BL289" s="180"/>
      <c r="BM289" s="180"/>
      <c r="BN289" s="180"/>
      <c r="BO289" s="180"/>
      <c r="BP289" s="180"/>
      <c r="BQ289" s="180"/>
      <c r="BR289" s="180"/>
      <c r="BS289" s="180"/>
      <c r="BT289" s="180"/>
      <c r="BU289" s="180"/>
      <c r="BV289" s="180"/>
      <c r="BW289" s="180"/>
      <c r="BX289" s="180"/>
      <c r="BY289" s="180"/>
      <c r="BZ289" s="180"/>
      <c r="CA289" s="180"/>
      <c r="CB289" s="180"/>
      <c r="CC289" s="180"/>
      <c r="CD289" s="180"/>
      <c r="CE289" s="180"/>
      <c r="CF289" s="180"/>
      <c r="CG289" s="180"/>
      <c r="CH289" s="180"/>
      <c r="CI289" s="180"/>
      <c r="CJ289" s="180"/>
      <c r="CK289" s="180"/>
      <c r="CL289" s="180"/>
      <c r="CM289" s="180"/>
      <c r="CN289" s="180"/>
      <c r="CO289" s="180"/>
      <c r="CP289" s="180"/>
      <c r="CQ289" s="180"/>
      <c r="CR289" s="180"/>
      <c r="CS289" s="180"/>
      <c r="CT289" s="180"/>
      <c r="CU289" s="180"/>
      <c r="CV289" s="180"/>
      <c r="CW289" s="180"/>
      <c r="CX289" s="180"/>
      <c r="CY289" s="180"/>
      <c r="CZ289" s="180"/>
      <c r="DA289" s="180"/>
      <c r="DB289" s="180"/>
      <c r="DC289" s="180"/>
      <c r="DD289" s="180"/>
      <c r="DE289" s="180"/>
      <c r="DF289" s="180"/>
      <c r="DG289" s="180"/>
      <c r="DH289" s="180"/>
      <c r="DI289" s="180"/>
      <c r="DJ289" s="180"/>
      <c r="DK289" s="180"/>
      <c r="DL289" s="180"/>
      <c r="DM289" s="180"/>
      <c r="DN289" s="180"/>
      <c r="DO289" s="180"/>
      <c r="DP289" s="180"/>
      <c r="DQ289" s="180"/>
      <c r="DR289" s="180"/>
      <c r="DS289" s="180"/>
      <c r="DT289" s="180"/>
      <c r="DU289" s="180"/>
      <c r="DV289" s="180"/>
      <c r="DW289" s="180"/>
      <c r="DX289" s="180"/>
      <c r="DY289" s="180"/>
      <c r="DZ289" s="180"/>
      <c r="EA289" s="180"/>
      <c r="EB289" s="180"/>
      <c r="EC289" s="180"/>
      <c r="ED289" s="180"/>
      <c r="EE289" s="180"/>
      <c r="EF289" s="180"/>
      <c r="EG289" s="180"/>
      <c r="EH289" s="180"/>
      <c r="EI289" s="180"/>
      <c r="EJ289" s="180"/>
      <c r="EK289" s="180"/>
      <c r="EL289" s="180"/>
      <c r="EM289" s="180"/>
      <c r="EN289" s="180"/>
      <c r="EO289" s="180"/>
      <c r="EP289" s="180"/>
      <c r="EQ289" s="180"/>
      <c r="ER289" s="180"/>
      <c r="ES289" s="180"/>
      <c r="ET289" s="180"/>
      <c r="EU289" s="180"/>
      <c r="EV289" s="180"/>
      <c r="EW289" s="180"/>
      <c r="EX289" s="180"/>
      <c r="EY289" s="180"/>
      <c r="EZ289" s="180"/>
      <c r="FA289" s="180"/>
      <c r="FB289" s="180"/>
      <c r="FC289" s="180"/>
      <c r="FD289" s="180"/>
      <c r="FE289" s="180"/>
      <c r="FF289" s="180"/>
      <c r="FG289" s="180"/>
      <c r="FH289" s="180"/>
      <c r="FI289" s="180"/>
      <c r="FJ289" s="180"/>
      <c r="FK289" s="180"/>
      <c r="FL289" s="180"/>
      <c r="FM289" s="180"/>
      <c r="FN289" s="180"/>
      <c r="FO289" s="180"/>
      <c r="FP289" s="180"/>
      <c r="FQ289" s="180"/>
      <c r="FR289" s="180"/>
      <c r="FS289" s="180"/>
      <c r="FT289" s="180"/>
      <c r="FU289" s="180"/>
      <c r="FV289" s="180"/>
      <c r="FW289" s="180"/>
      <c r="FX289" s="180"/>
      <c r="FY289" s="180"/>
      <c r="FZ289" s="180"/>
      <c r="GA289" s="180"/>
      <c r="GB289" s="180"/>
      <c r="GC289" s="180"/>
      <c r="GD289" s="180"/>
      <c r="GE289" s="180"/>
      <c r="GF289" s="180"/>
      <c r="GG289" s="180"/>
      <c r="GH289" s="180"/>
      <c r="GI289" s="180"/>
      <c r="GJ289" s="180"/>
      <c r="GK289" s="180"/>
      <c r="GL289" s="180"/>
      <c r="GM289" s="180"/>
      <c r="GN289" s="180"/>
      <c r="GO289" s="180"/>
      <c r="GP289" s="180"/>
      <c r="GQ289" s="180"/>
      <c r="GR289" s="180"/>
      <c r="GS289" s="180"/>
      <c r="GT289" s="180"/>
      <c r="GU289" s="180"/>
      <c r="GV289" s="180"/>
      <c r="GW289" s="180"/>
      <c r="GX289" s="180"/>
      <c r="GY289" s="180"/>
      <c r="GZ289" s="180"/>
      <c r="HA289" s="180"/>
      <c r="HB289" s="180"/>
      <c r="HC289" s="180"/>
      <c r="HD289" s="180"/>
      <c r="HE289" s="180"/>
      <c r="HF289" s="180"/>
      <c r="HG289" s="180"/>
      <c r="HH289" s="180"/>
      <c r="HI289" s="180"/>
      <c r="HJ289" s="180"/>
      <c r="HK289" s="180"/>
      <c r="HL289" s="180"/>
      <c r="HM289" s="180"/>
      <c r="HN289" s="180"/>
      <c r="HO289" s="180"/>
      <c r="HP289" s="180"/>
      <c r="HQ289" s="180"/>
      <c r="HR289" s="180"/>
      <c r="HS289" s="180"/>
      <c r="HT289" s="180"/>
      <c r="HU289" s="180"/>
      <c r="HV289" s="180"/>
      <c r="HW289" s="180"/>
      <c r="HX289" s="180"/>
      <c r="HY289" s="180"/>
      <c r="HZ289" s="180"/>
      <c r="IA289" s="180"/>
      <c r="IB289" s="180"/>
      <c r="IC289" s="180"/>
      <c r="ID289" s="180"/>
      <c r="IE289" s="180"/>
      <c r="IF289" s="180"/>
      <c r="IG289" s="180"/>
      <c r="IH289" s="180"/>
      <c r="II289" s="180"/>
      <c r="IJ289" s="180"/>
      <c r="IK289" s="180"/>
      <c r="IL289" s="180"/>
      <c r="IM289" s="180"/>
      <c r="IN289" s="180"/>
      <c r="IO289" s="180"/>
      <c r="IP289" s="180"/>
      <c r="IQ289" s="180"/>
      <c r="IR289" s="180"/>
      <c r="IS289" s="180"/>
      <c r="IT289" s="180"/>
      <c r="IU289" s="180"/>
      <c r="IV289" s="180"/>
    </row>
    <row r="290" spans="1:256" ht="15" x14ac:dyDescent="0.25">
      <c r="A290" s="184" t="s">
        <v>614</v>
      </c>
      <c r="B290" s="185" t="s">
        <v>467</v>
      </c>
      <c r="C290" s="185" t="s">
        <v>378</v>
      </c>
      <c r="D290" s="185"/>
      <c r="E290" s="185"/>
      <c r="F290" s="186">
        <f>SUM(F291+F293)</f>
        <v>2129.3000000000002</v>
      </c>
      <c r="G290" s="186">
        <f>SUM(G291+G293)</f>
        <v>1958.5</v>
      </c>
      <c r="H290" s="225"/>
      <c r="I290" s="225"/>
      <c r="J290" s="225"/>
      <c r="K290" s="225"/>
      <c r="L290" s="225"/>
      <c r="M290" s="225"/>
      <c r="N290" s="225"/>
      <c r="O290" s="225"/>
      <c r="P290" s="225"/>
      <c r="Q290" s="225"/>
      <c r="R290" s="225"/>
      <c r="S290" s="225"/>
      <c r="T290" s="225"/>
      <c r="U290" s="225"/>
      <c r="V290" s="225"/>
      <c r="W290" s="225"/>
      <c r="X290" s="225"/>
      <c r="Y290" s="225"/>
      <c r="Z290" s="225"/>
      <c r="AA290" s="225"/>
      <c r="AB290" s="225"/>
      <c r="AC290" s="225"/>
      <c r="AD290" s="225"/>
      <c r="AE290" s="225"/>
      <c r="AF290" s="225"/>
      <c r="AG290" s="225"/>
      <c r="AH290" s="225"/>
      <c r="AI290" s="225"/>
      <c r="AJ290" s="225"/>
      <c r="AK290" s="225"/>
      <c r="AL290" s="225"/>
      <c r="AM290" s="225"/>
      <c r="AN290" s="225"/>
      <c r="AO290" s="225"/>
      <c r="AP290" s="225"/>
      <c r="AQ290" s="225"/>
      <c r="AR290" s="225"/>
      <c r="AS290" s="225"/>
      <c r="AT290" s="225"/>
      <c r="AU290" s="225"/>
      <c r="AV290" s="225"/>
      <c r="AW290" s="225"/>
      <c r="AX290" s="225"/>
      <c r="AY290" s="225"/>
      <c r="AZ290" s="225"/>
      <c r="BA290" s="225"/>
      <c r="BB290" s="225"/>
      <c r="BC290" s="225"/>
      <c r="BD290" s="225"/>
      <c r="BE290" s="225"/>
      <c r="BF290" s="225"/>
      <c r="BG290" s="225"/>
      <c r="BH290" s="225"/>
      <c r="BI290" s="225"/>
      <c r="BJ290" s="225"/>
      <c r="BK290" s="225"/>
      <c r="BL290" s="225"/>
      <c r="BM290" s="225"/>
      <c r="BN290" s="225"/>
      <c r="BO290" s="225"/>
      <c r="BP290" s="225"/>
      <c r="BQ290" s="225"/>
      <c r="BR290" s="225"/>
      <c r="BS290" s="225"/>
      <c r="BT290" s="225"/>
      <c r="BU290" s="225"/>
      <c r="BV290" s="225"/>
      <c r="BW290" s="225"/>
      <c r="BX290" s="225"/>
      <c r="BY290" s="225"/>
      <c r="BZ290" s="225"/>
      <c r="CA290" s="225"/>
      <c r="CB290" s="225"/>
      <c r="CC290" s="225"/>
      <c r="CD290" s="225"/>
      <c r="CE290" s="225"/>
      <c r="CF290" s="225"/>
      <c r="CG290" s="225"/>
      <c r="CH290" s="225"/>
      <c r="CI290" s="225"/>
      <c r="CJ290" s="225"/>
      <c r="CK290" s="225"/>
      <c r="CL290" s="225"/>
      <c r="CM290" s="225"/>
      <c r="CN290" s="225"/>
      <c r="CO290" s="225"/>
      <c r="CP290" s="225"/>
      <c r="CQ290" s="225"/>
      <c r="CR290" s="225"/>
      <c r="CS290" s="225"/>
      <c r="CT290" s="225"/>
      <c r="CU290" s="225"/>
      <c r="CV290" s="225"/>
      <c r="CW290" s="225"/>
      <c r="CX290" s="225"/>
      <c r="CY290" s="225"/>
      <c r="CZ290" s="225"/>
      <c r="DA290" s="225"/>
      <c r="DB290" s="225"/>
      <c r="DC290" s="225"/>
      <c r="DD290" s="225"/>
      <c r="DE290" s="225"/>
      <c r="DF290" s="225"/>
      <c r="DG290" s="225"/>
      <c r="DH290" s="225"/>
      <c r="DI290" s="225"/>
      <c r="DJ290" s="225"/>
      <c r="DK290" s="225"/>
      <c r="DL290" s="225"/>
      <c r="DM290" s="225"/>
      <c r="DN290" s="225"/>
      <c r="DO290" s="225"/>
      <c r="DP290" s="225"/>
      <c r="DQ290" s="225"/>
      <c r="DR290" s="225"/>
      <c r="DS290" s="225"/>
      <c r="DT290" s="225"/>
      <c r="DU290" s="225"/>
      <c r="DV290" s="225"/>
      <c r="DW290" s="225"/>
      <c r="DX290" s="225"/>
      <c r="DY290" s="225"/>
      <c r="DZ290" s="225"/>
      <c r="EA290" s="225"/>
      <c r="EB290" s="225"/>
      <c r="EC290" s="225"/>
      <c r="ED290" s="225"/>
      <c r="EE290" s="225"/>
      <c r="EF290" s="225"/>
      <c r="EG290" s="225"/>
      <c r="EH290" s="225"/>
      <c r="EI290" s="225"/>
      <c r="EJ290" s="225"/>
      <c r="EK290" s="225"/>
      <c r="EL290" s="225"/>
      <c r="EM290" s="225"/>
      <c r="EN290" s="225"/>
      <c r="EO290" s="225"/>
      <c r="EP290" s="225"/>
      <c r="EQ290" s="225"/>
      <c r="ER290" s="225"/>
      <c r="ES290" s="225"/>
      <c r="ET290" s="225"/>
      <c r="EU290" s="225"/>
      <c r="EV290" s="225"/>
      <c r="EW290" s="225"/>
      <c r="EX290" s="225"/>
      <c r="EY290" s="225"/>
      <c r="EZ290" s="225"/>
      <c r="FA290" s="225"/>
      <c r="FB290" s="225"/>
      <c r="FC290" s="225"/>
      <c r="FD290" s="225"/>
      <c r="FE290" s="225"/>
      <c r="FF290" s="225"/>
      <c r="FG290" s="225"/>
      <c r="FH290" s="225"/>
      <c r="FI290" s="225"/>
      <c r="FJ290" s="225"/>
      <c r="FK290" s="225"/>
      <c r="FL290" s="225"/>
      <c r="FM290" s="225"/>
      <c r="FN290" s="225"/>
      <c r="FO290" s="225"/>
      <c r="FP290" s="225"/>
      <c r="FQ290" s="225"/>
      <c r="FR290" s="225"/>
      <c r="FS290" s="225"/>
      <c r="FT290" s="225"/>
      <c r="FU290" s="225"/>
      <c r="FV290" s="225"/>
      <c r="FW290" s="225"/>
      <c r="FX290" s="225"/>
      <c r="FY290" s="225"/>
      <c r="FZ290" s="225"/>
      <c r="GA290" s="225"/>
      <c r="GB290" s="225"/>
      <c r="GC290" s="225"/>
      <c r="GD290" s="225"/>
      <c r="GE290" s="225"/>
      <c r="GF290" s="225"/>
      <c r="GG290" s="225"/>
      <c r="GH290" s="225"/>
      <c r="GI290" s="225"/>
      <c r="GJ290" s="225"/>
      <c r="GK290" s="225"/>
      <c r="GL290" s="225"/>
      <c r="GM290" s="225"/>
      <c r="GN290" s="225"/>
      <c r="GO290" s="225"/>
      <c r="GP290" s="225"/>
      <c r="GQ290" s="225"/>
      <c r="GR290" s="225"/>
      <c r="GS290" s="225"/>
      <c r="GT290" s="225"/>
      <c r="GU290" s="225"/>
      <c r="GV290" s="225"/>
      <c r="GW290" s="225"/>
      <c r="GX290" s="225"/>
      <c r="GY290" s="225"/>
      <c r="GZ290" s="225"/>
      <c r="HA290" s="225"/>
      <c r="HB290" s="225"/>
      <c r="HC290" s="225"/>
      <c r="HD290" s="225"/>
      <c r="HE290" s="225"/>
      <c r="HF290" s="225"/>
      <c r="HG290" s="225"/>
      <c r="HH290" s="225"/>
      <c r="HI290" s="225"/>
      <c r="HJ290" s="225"/>
      <c r="HK290" s="225"/>
      <c r="HL290" s="225"/>
      <c r="HM290" s="225"/>
      <c r="HN290" s="225"/>
      <c r="HO290" s="225"/>
      <c r="HP290" s="225"/>
      <c r="HQ290" s="225"/>
      <c r="HR290" s="225"/>
      <c r="HS290" s="225"/>
      <c r="HT290" s="225"/>
      <c r="HU290" s="225"/>
      <c r="HV290" s="225"/>
      <c r="HW290" s="225"/>
      <c r="HX290" s="225"/>
      <c r="HY290" s="225"/>
      <c r="HZ290" s="225"/>
      <c r="IA290" s="225"/>
      <c r="IB290" s="225"/>
      <c r="IC290" s="225"/>
      <c r="ID290" s="225"/>
      <c r="IE290" s="225"/>
      <c r="IF290" s="225"/>
      <c r="IG290" s="225"/>
      <c r="IH290" s="225"/>
      <c r="II290" s="225"/>
      <c r="IJ290" s="225"/>
      <c r="IK290" s="225"/>
      <c r="IL290" s="225"/>
      <c r="IM290" s="225"/>
      <c r="IN290" s="225"/>
      <c r="IO290" s="225"/>
      <c r="IP290" s="225"/>
      <c r="IQ290" s="225"/>
      <c r="IR290" s="225"/>
      <c r="IS290" s="225"/>
      <c r="IT290" s="225"/>
      <c r="IU290" s="225"/>
      <c r="IV290" s="225"/>
    </row>
    <row r="291" spans="1:256" x14ac:dyDescent="0.2">
      <c r="A291" s="156" t="s">
        <v>614</v>
      </c>
      <c r="B291" s="174" t="s">
        <v>467</v>
      </c>
      <c r="C291" s="174" t="s">
        <v>378</v>
      </c>
      <c r="D291" s="174" t="s">
        <v>615</v>
      </c>
      <c r="E291" s="174"/>
      <c r="F291" s="158">
        <f>SUM(F292)</f>
        <v>2000</v>
      </c>
      <c r="G291" s="158">
        <f>SUM(G292)</f>
        <v>1600</v>
      </c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  <c r="X291" s="159"/>
      <c r="Y291" s="159"/>
      <c r="Z291" s="159"/>
      <c r="AA291" s="159"/>
      <c r="AB291" s="159"/>
      <c r="AC291" s="159"/>
      <c r="AD291" s="159"/>
      <c r="AE291" s="159"/>
      <c r="AF291" s="159"/>
      <c r="AG291" s="159"/>
      <c r="AH291" s="159"/>
      <c r="AI291" s="159"/>
      <c r="AJ291" s="159"/>
      <c r="AK291" s="159"/>
      <c r="AL291" s="159"/>
      <c r="AM291" s="159"/>
      <c r="AN291" s="159"/>
      <c r="AO291" s="159"/>
      <c r="AP291" s="159"/>
      <c r="AQ291" s="159"/>
      <c r="AR291" s="159"/>
      <c r="AS291" s="159"/>
      <c r="AT291" s="159"/>
      <c r="AU291" s="159"/>
      <c r="AV291" s="159"/>
      <c r="AW291" s="159"/>
      <c r="AX291" s="159"/>
      <c r="AY291" s="159"/>
      <c r="AZ291" s="159"/>
      <c r="BA291" s="159"/>
      <c r="BB291" s="159"/>
      <c r="BC291" s="159"/>
      <c r="BD291" s="159"/>
      <c r="BE291" s="159"/>
      <c r="BF291" s="159"/>
      <c r="BG291" s="159"/>
      <c r="BH291" s="159"/>
      <c r="BI291" s="159"/>
      <c r="BJ291" s="159"/>
      <c r="BK291" s="159"/>
      <c r="BL291" s="159"/>
      <c r="BM291" s="159"/>
      <c r="BN291" s="159"/>
      <c r="BO291" s="159"/>
      <c r="BP291" s="159"/>
      <c r="BQ291" s="159"/>
      <c r="BR291" s="159"/>
      <c r="BS291" s="159"/>
      <c r="BT291" s="159"/>
      <c r="BU291" s="159"/>
      <c r="BV291" s="159"/>
      <c r="BW291" s="159"/>
      <c r="BX291" s="159"/>
      <c r="BY291" s="159"/>
      <c r="BZ291" s="159"/>
      <c r="CA291" s="159"/>
      <c r="CB291" s="159"/>
      <c r="CC291" s="159"/>
      <c r="CD291" s="159"/>
      <c r="CE291" s="159"/>
      <c r="CF291" s="159"/>
      <c r="CG291" s="159"/>
      <c r="CH291" s="159"/>
      <c r="CI291" s="159"/>
      <c r="CJ291" s="159"/>
      <c r="CK291" s="159"/>
      <c r="CL291" s="159"/>
      <c r="CM291" s="159"/>
      <c r="CN291" s="159"/>
      <c r="CO291" s="159"/>
      <c r="CP291" s="159"/>
      <c r="CQ291" s="159"/>
      <c r="CR291" s="159"/>
      <c r="CS291" s="159"/>
      <c r="CT291" s="159"/>
      <c r="CU291" s="159"/>
      <c r="CV291" s="159"/>
      <c r="CW291" s="159"/>
      <c r="CX291" s="159"/>
      <c r="CY291" s="159"/>
      <c r="CZ291" s="159"/>
      <c r="DA291" s="159"/>
      <c r="DB291" s="159"/>
      <c r="DC291" s="159"/>
      <c r="DD291" s="159"/>
      <c r="DE291" s="159"/>
      <c r="DF291" s="159"/>
      <c r="DG291" s="159"/>
      <c r="DH291" s="159"/>
      <c r="DI291" s="159"/>
      <c r="DJ291" s="159"/>
      <c r="DK291" s="159"/>
      <c r="DL291" s="159"/>
      <c r="DM291" s="159"/>
      <c r="DN291" s="159"/>
      <c r="DO291" s="159"/>
      <c r="DP291" s="159"/>
      <c r="DQ291" s="159"/>
      <c r="DR291" s="159"/>
      <c r="DS291" s="159"/>
      <c r="DT291" s="159"/>
      <c r="DU291" s="159"/>
      <c r="DV291" s="159"/>
      <c r="DW291" s="159"/>
      <c r="DX291" s="159"/>
      <c r="DY291" s="159"/>
      <c r="DZ291" s="159"/>
      <c r="EA291" s="159"/>
      <c r="EB291" s="159"/>
      <c r="EC291" s="159"/>
      <c r="ED291" s="159"/>
      <c r="EE291" s="159"/>
      <c r="EF291" s="159"/>
      <c r="EG291" s="159"/>
      <c r="EH291" s="159"/>
      <c r="EI291" s="159"/>
      <c r="EJ291" s="159"/>
      <c r="EK291" s="159"/>
      <c r="EL291" s="159"/>
      <c r="EM291" s="159"/>
      <c r="EN291" s="159"/>
      <c r="EO291" s="159"/>
      <c r="EP291" s="159"/>
      <c r="EQ291" s="159"/>
      <c r="ER291" s="159"/>
      <c r="ES291" s="159"/>
      <c r="ET291" s="159"/>
      <c r="EU291" s="159"/>
      <c r="EV291" s="159"/>
      <c r="EW291" s="159"/>
      <c r="EX291" s="159"/>
      <c r="EY291" s="159"/>
      <c r="EZ291" s="159"/>
      <c r="FA291" s="159"/>
      <c r="FB291" s="159"/>
      <c r="FC291" s="159"/>
      <c r="FD291" s="159"/>
      <c r="FE291" s="159"/>
      <c r="FF291" s="159"/>
      <c r="FG291" s="159"/>
      <c r="FH291" s="159"/>
      <c r="FI291" s="159"/>
      <c r="FJ291" s="159"/>
      <c r="FK291" s="159"/>
      <c r="FL291" s="159"/>
      <c r="FM291" s="159"/>
      <c r="FN291" s="159"/>
      <c r="FO291" s="159"/>
      <c r="FP291" s="159"/>
      <c r="FQ291" s="159"/>
      <c r="FR291" s="159"/>
      <c r="FS291" s="159"/>
      <c r="FT291" s="159"/>
      <c r="FU291" s="159"/>
      <c r="FV291" s="159"/>
      <c r="FW291" s="159"/>
      <c r="FX291" s="159"/>
      <c r="FY291" s="159"/>
      <c r="FZ291" s="159"/>
      <c r="GA291" s="159"/>
      <c r="GB291" s="159"/>
      <c r="GC291" s="159"/>
      <c r="GD291" s="159"/>
      <c r="GE291" s="159"/>
      <c r="GF291" s="159"/>
      <c r="GG291" s="159"/>
      <c r="GH291" s="159"/>
      <c r="GI291" s="159"/>
      <c r="GJ291" s="159"/>
      <c r="GK291" s="159"/>
      <c r="GL291" s="159"/>
      <c r="GM291" s="159"/>
      <c r="GN291" s="159"/>
      <c r="GO291" s="159"/>
      <c r="GP291" s="159"/>
      <c r="GQ291" s="159"/>
      <c r="GR291" s="159"/>
      <c r="GS291" s="159"/>
      <c r="GT291" s="159"/>
      <c r="GU291" s="159"/>
      <c r="GV291" s="159"/>
      <c r="GW291" s="159"/>
      <c r="GX291" s="159"/>
      <c r="GY291" s="159"/>
      <c r="GZ291" s="159"/>
      <c r="HA291" s="159"/>
      <c r="HB291" s="159"/>
      <c r="HC291" s="159"/>
      <c r="HD291" s="159"/>
      <c r="HE291" s="159"/>
      <c r="HF291" s="159"/>
      <c r="HG291" s="159"/>
      <c r="HH291" s="159"/>
      <c r="HI291" s="159"/>
      <c r="HJ291" s="159"/>
      <c r="HK291" s="159"/>
      <c r="HL291" s="159"/>
      <c r="HM291" s="159"/>
      <c r="HN291" s="159"/>
      <c r="HO291" s="159"/>
      <c r="HP291" s="159"/>
      <c r="HQ291" s="159"/>
      <c r="HR291" s="159"/>
      <c r="HS291" s="159"/>
      <c r="HT291" s="159"/>
      <c r="HU291" s="159"/>
      <c r="HV291" s="159"/>
      <c r="HW291" s="159"/>
      <c r="HX291" s="159"/>
      <c r="HY291" s="159"/>
      <c r="HZ291" s="159"/>
      <c r="IA291" s="159"/>
      <c r="IB291" s="159"/>
      <c r="IC291" s="159"/>
      <c r="ID291" s="159"/>
      <c r="IE291" s="159"/>
      <c r="IF291" s="159"/>
      <c r="IG291" s="159"/>
      <c r="IH291" s="159"/>
      <c r="II291" s="159"/>
      <c r="IJ291" s="159"/>
      <c r="IK291" s="159"/>
      <c r="IL291" s="159"/>
      <c r="IM291" s="159"/>
      <c r="IN291" s="159"/>
      <c r="IO291" s="159"/>
      <c r="IP291" s="159"/>
      <c r="IQ291" s="159"/>
      <c r="IR291" s="159"/>
      <c r="IS291" s="159"/>
      <c r="IT291" s="159"/>
      <c r="IU291" s="159"/>
      <c r="IV291" s="159"/>
    </row>
    <row r="292" spans="1:256" ht="25.5" x14ac:dyDescent="0.2">
      <c r="A292" s="160" t="s">
        <v>445</v>
      </c>
      <c r="B292" s="169" t="s">
        <v>467</v>
      </c>
      <c r="C292" s="169" t="s">
        <v>378</v>
      </c>
      <c r="D292" s="169" t="s">
        <v>615</v>
      </c>
      <c r="E292" s="169" t="s">
        <v>446</v>
      </c>
      <c r="F292" s="162">
        <v>2000</v>
      </c>
      <c r="G292" s="162">
        <v>1600</v>
      </c>
    </row>
    <row r="293" spans="1:256" x14ac:dyDescent="0.2">
      <c r="A293" s="156" t="s">
        <v>616</v>
      </c>
      <c r="B293" s="174" t="s">
        <v>617</v>
      </c>
      <c r="C293" s="174" t="s">
        <v>378</v>
      </c>
      <c r="D293" s="174" t="s">
        <v>618</v>
      </c>
      <c r="E293" s="174"/>
      <c r="F293" s="158">
        <f>SUM(F294)</f>
        <v>129.30000000000001</v>
      </c>
      <c r="G293" s="158">
        <f>SUM(G294)</f>
        <v>358.5</v>
      </c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  <c r="X293" s="159"/>
      <c r="Y293" s="159"/>
      <c r="Z293" s="159"/>
      <c r="AA293" s="159"/>
      <c r="AB293" s="159"/>
      <c r="AC293" s="159"/>
      <c r="AD293" s="159"/>
      <c r="AE293" s="159"/>
      <c r="AF293" s="159"/>
      <c r="AG293" s="159"/>
      <c r="AH293" s="159"/>
      <c r="AI293" s="159"/>
      <c r="AJ293" s="159"/>
      <c r="AK293" s="159"/>
      <c r="AL293" s="159"/>
      <c r="AM293" s="159"/>
      <c r="AN293" s="159"/>
      <c r="AO293" s="159"/>
      <c r="AP293" s="159"/>
      <c r="AQ293" s="159"/>
      <c r="AR293" s="159"/>
      <c r="AS293" s="159"/>
      <c r="AT293" s="159"/>
      <c r="AU293" s="159"/>
      <c r="AV293" s="159"/>
      <c r="AW293" s="159"/>
      <c r="AX293" s="159"/>
      <c r="AY293" s="159"/>
      <c r="AZ293" s="159"/>
      <c r="BA293" s="159"/>
      <c r="BB293" s="159"/>
      <c r="BC293" s="159"/>
      <c r="BD293" s="159"/>
      <c r="BE293" s="159"/>
      <c r="BF293" s="159"/>
      <c r="BG293" s="159"/>
      <c r="BH293" s="159"/>
      <c r="BI293" s="159"/>
      <c r="BJ293" s="159"/>
      <c r="BK293" s="159"/>
      <c r="BL293" s="159"/>
      <c r="BM293" s="159"/>
      <c r="BN293" s="159"/>
      <c r="BO293" s="159"/>
      <c r="BP293" s="159"/>
      <c r="BQ293" s="159"/>
      <c r="BR293" s="159"/>
      <c r="BS293" s="159"/>
      <c r="BT293" s="159"/>
      <c r="BU293" s="159"/>
      <c r="BV293" s="159"/>
      <c r="BW293" s="159"/>
      <c r="BX293" s="159"/>
      <c r="BY293" s="159"/>
      <c r="BZ293" s="159"/>
      <c r="CA293" s="159"/>
      <c r="CB293" s="159"/>
      <c r="CC293" s="159"/>
      <c r="CD293" s="159"/>
      <c r="CE293" s="159"/>
      <c r="CF293" s="159"/>
      <c r="CG293" s="159"/>
      <c r="CH293" s="159"/>
      <c r="CI293" s="159"/>
      <c r="CJ293" s="159"/>
      <c r="CK293" s="159"/>
      <c r="CL293" s="159"/>
      <c r="CM293" s="159"/>
      <c r="CN293" s="159"/>
      <c r="CO293" s="159"/>
      <c r="CP293" s="159"/>
      <c r="CQ293" s="159"/>
      <c r="CR293" s="159"/>
      <c r="CS293" s="159"/>
      <c r="CT293" s="159"/>
      <c r="CU293" s="159"/>
      <c r="CV293" s="159"/>
      <c r="CW293" s="159"/>
      <c r="CX293" s="159"/>
      <c r="CY293" s="159"/>
      <c r="CZ293" s="159"/>
      <c r="DA293" s="159"/>
      <c r="DB293" s="159"/>
      <c r="DC293" s="159"/>
      <c r="DD293" s="159"/>
      <c r="DE293" s="159"/>
      <c r="DF293" s="159"/>
      <c r="DG293" s="159"/>
      <c r="DH293" s="159"/>
      <c r="DI293" s="159"/>
      <c r="DJ293" s="159"/>
      <c r="DK293" s="159"/>
      <c r="DL293" s="159"/>
      <c r="DM293" s="159"/>
      <c r="DN293" s="159"/>
      <c r="DO293" s="159"/>
      <c r="DP293" s="159"/>
      <c r="DQ293" s="159"/>
      <c r="DR293" s="159"/>
      <c r="DS293" s="159"/>
      <c r="DT293" s="159"/>
      <c r="DU293" s="159"/>
      <c r="DV293" s="159"/>
      <c r="DW293" s="159"/>
      <c r="DX293" s="159"/>
      <c r="DY293" s="159"/>
      <c r="DZ293" s="159"/>
      <c r="EA293" s="159"/>
      <c r="EB293" s="159"/>
      <c r="EC293" s="159"/>
      <c r="ED293" s="159"/>
      <c r="EE293" s="159"/>
      <c r="EF293" s="159"/>
      <c r="EG293" s="159"/>
      <c r="EH293" s="159"/>
      <c r="EI293" s="159"/>
      <c r="EJ293" s="159"/>
      <c r="EK293" s="159"/>
      <c r="EL293" s="159"/>
      <c r="EM293" s="159"/>
      <c r="EN293" s="159"/>
      <c r="EO293" s="159"/>
      <c r="EP293" s="159"/>
      <c r="EQ293" s="159"/>
      <c r="ER293" s="159"/>
      <c r="ES293" s="159"/>
      <c r="ET293" s="159"/>
      <c r="EU293" s="159"/>
      <c r="EV293" s="159"/>
      <c r="EW293" s="159"/>
      <c r="EX293" s="159"/>
      <c r="EY293" s="159"/>
      <c r="EZ293" s="159"/>
      <c r="FA293" s="159"/>
      <c r="FB293" s="159"/>
      <c r="FC293" s="159"/>
      <c r="FD293" s="159"/>
      <c r="FE293" s="159"/>
      <c r="FF293" s="159"/>
      <c r="FG293" s="159"/>
      <c r="FH293" s="159"/>
      <c r="FI293" s="159"/>
      <c r="FJ293" s="159"/>
      <c r="FK293" s="159"/>
      <c r="FL293" s="159"/>
      <c r="FM293" s="159"/>
      <c r="FN293" s="159"/>
      <c r="FO293" s="159"/>
      <c r="FP293" s="159"/>
      <c r="FQ293" s="159"/>
      <c r="FR293" s="159"/>
      <c r="FS293" s="159"/>
      <c r="FT293" s="159"/>
      <c r="FU293" s="159"/>
      <c r="FV293" s="159"/>
      <c r="FW293" s="159"/>
      <c r="FX293" s="159"/>
      <c r="FY293" s="159"/>
      <c r="FZ293" s="159"/>
      <c r="GA293" s="159"/>
      <c r="GB293" s="159"/>
      <c r="GC293" s="159"/>
      <c r="GD293" s="159"/>
      <c r="GE293" s="159"/>
      <c r="GF293" s="159"/>
      <c r="GG293" s="159"/>
      <c r="GH293" s="159"/>
      <c r="GI293" s="159"/>
      <c r="GJ293" s="159"/>
      <c r="GK293" s="159"/>
      <c r="GL293" s="159"/>
      <c r="GM293" s="159"/>
      <c r="GN293" s="159"/>
      <c r="GO293" s="159"/>
      <c r="GP293" s="159"/>
      <c r="GQ293" s="159"/>
      <c r="GR293" s="159"/>
      <c r="GS293" s="159"/>
      <c r="GT293" s="159"/>
      <c r="GU293" s="159"/>
      <c r="GV293" s="159"/>
      <c r="GW293" s="159"/>
      <c r="GX293" s="159"/>
      <c r="GY293" s="159"/>
      <c r="GZ293" s="159"/>
      <c r="HA293" s="159"/>
      <c r="HB293" s="159"/>
      <c r="HC293" s="159"/>
      <c r="HD293" s="159"/>
      <c r="HE293" s="159"/>
      <c r="HF293" s="159"/>
      <c r="HG293" s="159"/>
      <c r="HH293" s="159"/>
      <c r="HI293" s="159"/>
      <c r="HJ293" s="159"/>
      <c r="HK293" s="159"/>
      <c r="HL293" s="159"/>
      <c r="HM293" s="159"/>
      <c r="HN293" s="159"/>
      <c r="HO293" s="159"/>
      <c r="HP293" s="159"/>
      <c r="HQ293" s="159"/>
      <c r="HR293" s="159"/>
      <c r="HS293" s="159"/>
      <c r="HT293" s="159"/>
      <c r="HU293" s="159"/>
      <c r="HV293" s="159"/>
      <c r="HW293" s="159"/>
      <c r="HX293" s="159"/>
      <c r="HY293" s="159"/>
      <c r="HZ293" s="159"/>
      <c r="IA293" s="159"/>
      <c r="IB293" s="159"/>
      <c r="IC293" s="159"/>
      <c r="ID293" s="159"/>
      <c r="IE293" s="159"/>
      <c r="IF293" s="159"/>
      <c r="IG293" s="159"/>
      <c r="IH293" s="159"/>
      <c r="II293" s="159"/>
      <c r="IJ293" s="159"/>
      <c r="IK293" s="159"/>
      <c r="IL293" s="159"/>
      <c r="IM293" s="159"/>
      <c r="IN293" s="159"/>
      <c r="IO293" s="159"/>
      <c r="IP293" s="159"/>
      <c r="IQ293" s="159"/>
      <c r="IR293" s="159"/>
      <c r="IS293" s="159"/>
      <c r="IT293" s="159"/>
      <c r="IU293" s="159"/>
      <c r="IV293" s="159"/>
    </row>
    <row r="294" spans="1:256" ht="25.5" x14ac:dyDescent="0.2">
      <c r="A294" s="160" t="s">
        <v>445</v>
      </c>
      <c r="B294" s="169" t="s">
        <v>467</v>
      </c>
      <c r="C294" s="169" t="s">
        <v>378</v>
      </c>
      <c r="D294" s="169" t="s">
        <v>618</v>
      </c>
      <c r="E294" s="169" t="s">
        <v>446</v>
      </c>
      <c r="F294" s="162">
        <v>129.30000000000001</v>
      </c>
      <c r="G294" s="162">
        <v>358.5</v>
      </c>
    </row>
    <row r="295" spans="1:256" ht="31.5" x14ac:dyDescent="0.25">
      <c r="A295" s="147" t="s">
        <v>619</v>
      </c>
      <c r="B295" s="178" t="s">
        <v>414</v>
      </c>
      <c r="C295" s="178"/>
      <c r="D295" s="178"/>
      <c r="E295" s="178"/>
      <c r="F295" s="179">
        <f>SUM(F296)</f>
        <v>3000</v>
      </c>
      <c r="G295" s="179">
        <f>SUM(G296)</f>
        <v>5000</v>
      </c>
      <c r="H295" s="226"/>
      <c r="I295" s="226"/>
      <c r="J295" s="226"/>
      <c r="K295" s="226"/>
      <c r="L295" s="226"/>
      <c r="M295" s="226"/>
      <c r="N295" s="226"/>
      <c r="O295" s="226"/>
      <c r="P295" s="226"/>
      <c r="Q295" s="226"/>
      <c r="R295" s="226"/>
      <c r="S295" s="226"/>
      <c r="T295" s="226"/>
      <c r="U295" s="226"/>
      <c r="V295" s="226"/>
      <c r="W295" s="226"/>
      <c r="X295" s="226"/>
      <c r="Y295" s="226"/>
      <c r="Z295" s="226"/>
      <c r="AA295" s="226"/>
      <c r="AB295" s="226"/>
      <c r="AC295" s="226"/>
      <c r="AD295" s="226"/>
      <c r="AE295" s="226"/>
      <c r="AF295" s="226"/>
      <c r="AG295" s="226"/>
      <c r="AH295" s="226"/>
      <c r="AI295" s="226"/>
      <c r="AJ295" s="226"/>
      <c r="AK295" s="226"/>
      <c r="AL295" s="226"/>
      <c r="AM295" s="226"/>
      <c r="AN295" s="226"/>
      <c r="AO295" s="226"/>
      <c r="AP295" s="226"/>
      <c r="AQ295" s="226"/>
      <c r="AR295" s="226"/>
      <c r="AS295" s="226"/>
      <c r="AT295" s="226"/>
      <c r="AU295" s="226"/>
      <c r="AV295" s="226"/>
      <c r="AW295" s="226"/>
      <c r="AX295" s="226"/>
      <c r="AY295" s="226"/>
      <c r="AZ295" s="226"/>
      <c r="BA295" s="226"/>
      <c r="BB295" s="226"/>
      <c r="BC295" s="226"/>
      <c r="BD295" s="226"/>
      <c r="BE295" s="226"/>
      <c r="BF295" s="226"/>
      <c r="BG295" s="226"/>
      <c r="BH295" s="226"/>
      <c r="BI295" s="226"/>
      <c r="BJ295" s="226"/>
      <c r="BK295" s="226"/>
      <c r="BL295" s="226"/>
      <c r="BM295" s="226"/>
      <c r="BN295" s="226"/>
      <c r="BO295" s="226"/>
      <c r="BP295" s="226"/>
      <c r="BQ295" s="226"/>
      <c r="BR295" s="226"/>
      <c r="BS295" s="226"/>
      <c r="BT295" s="226"/>
      <c r="BU295" s="226"/>
      <c r="BV295" s="226"/>
      <c r="BW295" s="226"/>
      <c r="BX295" s="226"/>
      <c r="BY295" s="226"/>
      <c r="BZ295" s="226"/>
      <c r="CA295" s="226"/>
      <c r="CB295" s="226"/>
      <c r="CC295" s="226"/>
      <c r="CD295" s="226"/>
      <c r="CE295" s="226"/>
      <c r="CF295" s="226"/>
      <c r="CG295" s="226"/>
      <c r="CH295" s="226"/>
      <c r="CI295" s="226"/>
      <c r="CJ295" s="226"/>
      <c r="CK295" s="226"/>
      <c r="CL295" s="226"/>
      <c r="CM295" s="226"/>
      <c r="CN295" s="226"/>
      <c r="CO295" s="226"/>
      <c r="CP295" s="226"/>
      <c r="CQ295" s="226"/>
      <c r="CR295" s="226"/>
      <c r="CS295" s="226"/>
      <c r="CT295" s="226"/>
      <c r="CU295" s="226"/>
      <c r="CV295" s="226"/>
      <c r="CW295" s="226"/>
      <c r="CX295" s="226"/>
      <c r="CY295" s="226"/>
      <c r="CZ295" s="226"/>
      <c r="DA295" s="226"/>
      <c r="DB295" s="226"/>
      <c r="DC295" s="226"/>
      <c r="DD295" s="226"/>
      <c r="DE295" s="226"/>
      <c r="DF295" s="226"/>
      <c r="DG295" s="226"/>
      <c r="DH295" s="226"/>
      <c r="DI295" s="226"/>
      <c r="DJ295" s="226"/>
      <c r="DK295" s="226"/>
      <c r="DL295" s="226"/>
      <c r="DM295" s="226"/>
      <c r="DN295" s="226"/>
      <c r="DO295" s="226"/>
      <c r="DP295" s="226"/>
      <c r="DQ295" s="226"/>
      <c r="DR295" s="226"/>
      <c r="DS295" s="226"/>
      <c r="DT295" s="226"/>
      <c r="DU295" s="226"/>
      <c r="DV295" s="226"/>
      <c r="DW295" s="226"/>
      <c r="DX295" s="226"/>
      <c r="DY295" s="226"/>
      <c r="DZ295" s="226"/>
      <c r="EA295" s="226"/>
      <c r="EB295" s="226"/>
      <c r="EC295" s="226"/>
      <c r="ED295" s="226"/>
      <c r="EE295" s="226"/>
      <c r="EF295" s="226"/>
      <c r="EG295" s="226"/>
      <c r="EH295" s="226"/>
      <c r="EI295" s="226"/>
      <c r="EJ295" s="226"/>
      <c r="EK295" s="226"/>
      <c r="EL295" s="226"/>
      <c r="EM295" s="226"/>
      <c r="EN295" s="226"/>
      <c r="EO295" s="226"/>
      <c r="EP295" s="226"/>
      <c r="EQ295" s="226"/>
      <c r="ER295" s="226"/>
      <c r="ES295" s="226"/>
      <c r="ET295" s="226"/>
      <c r="EU295" s="226"/>
      <c r="EV295" s="226"/>
      <c r="EW295" s="226"/>
      <c r="EX295" s="226"/>
      <c r="EY295" s="226"/>
      <c r="EZ295" s="226"/>
      <c r="FA295" s="226"/>
      <c r="FB295" s="226"/>
      <c r="FC295" s="226"/>
      <c r="FD295" s="226"/>
      <c r="FE295" s="226"/>
      <c r="FF295" s="226"/>
      <c r="FG295" s="226"/>
      <c r="FH295" s="226"/>
      <c r="FI295" s="226"/>
      <c r="FJ295" s="226"/>
      <c r="FK295" s="226"/>
      <c r="FL295" s="226"/>
      <c r="FM295" s="226"/>
      <c r="FN295" s="226"/>
      <c r="FO295" s="226"/>
      <c r="FP295" s="226"/>
      <c r="FQ295" s="226"/>
      <c r="FR295" s="226"/>
      <c r="FS295" s="226"/>
      <c r="FT295" s="226"/>
      <c r="FU295" s="226"/>
      <c r="FV295" s="226"/>
      <c r="FW295" s="226"/>
      <c r="FX295" s="226"/>
      <c r="FY295" s="226"/>
      <c r="FZ295" s="226"/>
      <c r="GA295" s="226"/>
      <c r="GB295" s="226"/>
      <c r="GC295" s="226"/>
      <c r="GD295" s="226"/>
      <c r="GE295" s="226"/>
      <c r="GF295" s="226"/>
      <c r="GG295" s="226"/>
      <c r="GH295" s="226"/>
      <c r="GI295" s="226"/>
      <c r="GJ295" s="226"/>
      <c r="GK295" s="226"/>
      <c r="GL295" s="226"/>
      <c r="GM295" s="226"/>
      <c r="GN295" s="226"/>
      <c r="GO295" s="226"/>
      <c r="GP295" s="226"/>
      <c r="GQ295" s="226"/>
      <c r="GR295" s="226"/>
      <c r="GS295" s="226"/>
      <c r="GT295" s="226"/>
      <c r="GU295" s="226"/>
      <c r="GV295" s="226"/>
      <c r="GW295" s="226"/>
      <c r="GX295" s="226"/>
      <c r="GY295" s="226"/>
      <c r="GZ295" s="226"/>
      <c r="HA295" s="226"/>
      <c r="HB295" s="226"/>
      <c r="HC295" s="226"/>
      <c r="HD295" s="226"/>
      <c r="HE295" s="226"/>
      <c r="HF295" s="226"/>
      <c r="HG295" s="226"/>
      <c r="HH295" s="226"/>
      <c r="HI295" s="226"/>
      <c r="HJ295" s="226"/>
      <c r="HK295" s="226"/>
      <c r="HL295" s="226"/>
      <c r="HM295" s="226"/>
      <c r="HN295" s="226"/>
      <c r="HO295" s="226"/>
      <c r="HP295" s="226"/>
      <c r="HQ295" s="226"/>
      <c r="HR295" s="226"/>
      <c r="HS295" s="226"/>
      <c r="HT295" s="226"/>
      <c r="HU295" s="226"/>
      <c r="HV295" s="226"/>
      <c r="HW295" s="226"/>
      <c r="HX295" s="226"/>
      <c r="HY295" s="226"/>
      <c r="HZ295" s="226"/>
      <c r="IA295" s="226"/>
      <c r="IB295" s="226"/>
      <c r="IC295" s="226"/>
      <c r="ID295" s="226"/>
      <c r="IE295" s="226"/>
      <c r="IF295" s="226"/>
      <c r="IG295" s="226"/>
      <c r="IH295" s="226"/>
      <c r="II295" s="226"/>
      <c r="IJ295" s="226"/>
      <c r="IK295" s="226"/>
      <c r="IL295" s="226"/>
      <c r="IM295" s="226"/>
      <c r="IN295" s="226"/>
      <c r="IO295" s="226"/>
      <c r="IP295" s="226"/>
      <c r="IQ295" s="226"/>
      <c r="IR295" s="226"/>
      <c r="IS295" s="226"/>
      <c r="IT295" s="226"/>
      <c r="IU295" s="226"/>
      <c r="IV295" s="226"/>
    </row>
    <row r="296" spans="1:256" ht="30" x14ac:dyDescent="0.25">
      <c r="A296" s="184" t="s">
        <v>620</v>
      </c>
      <c r="B296" s="185" t="s">
        <v>414</v>
      </c>
      <c r="C296" s="185" t="s">
        <v>376</v>
      </c>
      <c r="D296" s="185"/>
      <c r="E296" s="185"/>
      <c r="F296" s="186">
        <f>SUM(F299+F297)</f>
        <v>3000</v>
      </c>
      <c r="G296" s="186">
        <f>SUM(G299+G297)</f>
        <v>5000</v>
      </c>
      <c r="H296" s="225"/>
      <c r="I296" s="225"/>
      <c r="J296" s="225"/>
      <c r="K296" s="225"/>
      <c r="L296" s="225"/>
      <c r="M296" s="225"/>
      <c r="N296" s="225"/>
      <c r="O296" s="225"/>
      <c r="P296" s="225"/>
      <c r="Q296" s="225"/>
      <c r="R296" s="225"/>
      <c r="S296" s="225"/>
      <c r="T296" s="225"/>
      <c r="U296" s="225"/>
      <c r="V296" s="225"/>
      <c r="W296" s="225"/>
      <c r="X296" s="225"/>
      <c r="Y296" s="225"/>
      <c r="Z296" s="225"/>
      <c r="AA296" s="225"/>
      <c r="AB296" s="225"/>
      <c r="AC296" s="225"/>
      <c r="AD296" s="225"/>
      <c r="AE296" s="225"/>
      <c r="AF296" s="225"/>
      <c r="AG296" s="225"/>
      <c r="AH296" s="225"/>
      <c r="AI296" s="225"/>
      <c r="AJ296" s="225"/>
      <c r="AK296" s="225"/>
      <c r="AL296" s="225"/>
      <c r="AM296" s="225"/>
      <c r="AN296" s="225"/>
      <c r="AO296" s="225"/>
      <c r="AP296" s="225"/>
      <c r="AQ296" s="225"/>
      <c r="AR296" s="225"/>
      <c r="AS296" s="225"/>
      <c r="AT296" s="225"/>
      <c r="AU296" s="225"/>
      <c r="AV296" s="225"/>
      <c r="AW296" s="225"/>
      <c r="AX296" s="225"/>
      <c r="AY296" s="225"/>
      <c r="AZ296" s="225"/>
      <c r="BA296" s="225"/>
      <c r="BB296" s="225"/>
      <c r="BC296" s="225"/>
      <c r="BD296" s="225"/>
      <c r="BE296" s="225"/>
      <c r="BF296" s="225"/>
      <c r="BG296" s="225"/>
      <c r="BH296" s="225"/>
      <c r="BI296" s="225"/>
      <c r="BJ296" s="225"/>
      <c r="BK296" s="225"/>
      <c r="BL296" s="225"/>
      <c r="BM296" s="225"/>
      <c r="BN296" s="225"/>
      <c r="BO296" s="225"/>
      <c r="BP296" s="225"/>
      <c r="BQ296" s="225"/>
      <c r="BR296" s="225"/>
      <c r="BS296" s="225"/>
      <c r="BT296" s="225"/>
      <c r="BU296" s="225"/>
      <c r="BV296" s="225"/>
      <c r="BW296" s="225"/>
      <c r="BX296" s="225"/>
      <c r="BY296" s="225"/>
      <c r="BZ296" s="225"/>
      <c r="CA296" s="225"/>
      <c r="CB296" s="225"/>
      <c r="CC296" s="225"/>
      <c r="CD296" s="225"/>
      <c r="CE296" s="225"/>
      <c r="CF296" s="225"/>
      <c r="CG296" s="225"/>
      <c r="CH296" s="225"/>
      <c r="CI296" s="225"/>
      <c r="CJ296" s="225"/>
      <c r="CK296" s="225"/>
      <c r="CL296" s="225"/>
      <c r="CM296" s="225"/>
      <c r="CN296" s="225"/>
      <c r="CO296" s="225"/>
      <c r="CP296" s="225"/>
      <c r="CQ296" s="225"/>
      <c r="CR296" s="225"/>
      <c r="CS296" s="225"/>
      <c r="CT296" s="225"/>
      <c r="CU296" s="225"/>
      <c r="CV296" s="225"/>
      <c r="CW296" s="225"/>
      <c r="CX296" s="225"/>
      <c r="CY296" s="225"/>
      <c r="CZ296" s="225"/>
      <c r="DA296" s="225"/>
      <c r="DB296" s="225"/>
      <c r="DC296" s="225"/>
      <c r="DD296" s="225"/>
      <c r="DE296" s="225"/>
      <c r="DF296" s="225"/>
      <c r="DG296" s="225"/>
      <c r="DH296" s="225"/>
      <c r="DI296" s="225"/>
      <c r="DJ296" s="225"/>
      <c r="DK296" s="225"/>
      <c r="DL296" s="225"/>
      <c r="DM296" s="225"/>
      <c r="DN296" s="225"/>
      <c r="DO296" s="225"/>
      <c r="DP296" s="225"/>
      <c r="DQ296" s="225"/>
      <c r="DR296" s="225"/>
      <c r="DS296" s="225"/>
      <c r="DT296" s="225"/>
      <c r="DU296" s="225"/>
      <c r="DV296" s="225"/>
      <c r="DW296" s="225"/>
      <c r="DX296" s="225"/>
      <c r="DY296" s="225"/>
      <c r="DZ296" s="225"/>
      <c r="EA296" s="225"/>
      <c r="EB296" s="225"/>
      <c r="EC296" s="225"/>
      <c r="ED296" s="225"/>
      <c r="EE296" s="225"/>
      <c r="EF296" s="225"/>
      <c r="EG296" s="225"/>
      <c r="EH296" s="225"/>
      <c r="EI296" s="225"/>
      <c r="EJ296" s="225"/>
      <c r="EK296" s="225"/>
      <c r="EL296" s="225"/>
      <c r="EM296" s="225"/>
      <c r="EN296" s="225"/>
      <c r="EO296" s="225"/>
      <c r="EP296" s="225"/>
      <c r="EQ296" s="225"/>
      <c r="ER296" s="225"/>
      <c r="ES296" s="225"/>
      <c r="ET296" s="225"/>
      <c r="EU296" s="225"/>
      <c r="EV296" s="225"/>
      <c r="EW296" s="225"/>
      <c r="EX296" s="225"/>
      <c r="EY296" s="225"/>
      <c r="EZ296" s="225"/>
      <c r="FA296" s="225"/>
      <c r="FB296" s="225"/>
      <c r="FC296" s="225"/>
      <c r="FD296" s="225"/>
      <c r="FE296" s="225"/>
      <c r="FF296" s="225"/>
      <c r="FG296" s="225"/>
      <c r="FH296" s="225"/>
      <c r="FI296" s="225"/>
      <c r="FJ296" s="225"/>
      <c r="FK296" s="225"/>
      <c r="FL296" s="225"/>
      <c r="FM296" s="225"/>
      <c r="FN296" s="225"/>
      <c r="FO296" s="225"/>
      <c r="FP296" s="225"/>
      <c r="FQ296" s="225"/>
      <c r="FR296" s="225"/>
      <c r="FS296" s="225"/>
      <c r="FT296" s="225"/>
      <c r="FU296" s="225"/>
      <c r="FV296" s="225"/>
      <c r="FW296" s="225"/>
      <c r="FX296" s="225"/>
      <c r="FY296" s="225"/>
      <c r="FZ296" s="225"/>
      <c r="GA296" s="225"/>
      <c r="GB296" s="225"/>
      <c r="GC296" s="225"/>
      <c r="GD296" s="225"/>
      <c r="GE296" s="225"/>
      <c r="GF296" s="225"/>
      <c r="GG296" s="225"/>
      <c r="GH296" s="225"/>
      <c r="GI296" s="225"/>
      <c r="GJ296" s="225"/>
      <c r="GK296" s="225"/>
      <c r="GL296" s="225"/>
      <c r="GM296" s="225"/>
      <c r="GN296" s="225"/>
      <c r="GO296" s="225"/>
      <c r="GP296" s="225"/>
      <c r="GQ296" s="225"/>
      <c r="GR296" s="225"/>
      <c r="GS296" s="225"/>
      <c r="GT296" s="225"/>
      <c r="GU296" s="225"/>
      <c r="GV296" s="225"/>
      <c r="GW296" s="225"/>
      <c r="GX296" s="225"/>
      <c r="GY296" s="225"/>
      <c r="GZ296" s="225"/>
      <c r="HA296" s="225"/>
      <c r="HB296" s="225"/>
      <c r="HC296" s="225"/>
      <c r="HD296" s="225"/>
      <c r="HE296" s="225"/>
      <c r="HF296" s="225"/>
      <c r="HG296" s="225"/>
      <c r="HH296" s="225"/>
      <c r="HI296" s="225"/>
      <c r="HJ296" s="225"/>
      <c r="HK296" s="225"/>
      <c r="HL296" s="225"/>
      <c r="HM296" s="225"/>
      <c r="HN296" s="225"/>
      <c r="HO296" s="225"/>
      <c r="HP296" s="225"/>
      <c r="HQ296" s="225"/>
      <c r="HR296" s="225"/>
      <c r="HS296" s="225"/>
      <c r="HT296" s="225"/>
      <c r="HU296" s="225"/>
      <c r="HV296" s="225"/>
      <c r="HW296" s="225"/>
      <c r="HX296" s="225"/>
      <c r="HY296" s="225"/>
      <c r="HZ296" s="225"/>
      <c r="IA296" s="225"/>
      <c r="IB296" s="225"/>
      <c r="IC296" s="225"/>
      <c r="ID296" s="225"/>
      <c r="IE296" s="225"/>
      <c r="IF296" s="225"/>
      <c r="IG296" s="225"/>
      <c r="IH296" s="225"/>
      <c r="II296" s="225"/>
      <c r="IJ296" s="225"/>
      <c r="IK296" s="225"/>
      <c r="IL296" s="225"/>
      <c r="IM296" s="225"/>
      <c r="IN296" s="225"/>
      <c r="IO296" s="225"/>
      <c r="IP296" s="225"/>
      <c r="IQ296" s="225"/>
      <c r="IR296" s="225"/>
      <c r="IS296" s="225"/>
      <c r="IT296" s="225"/>
      <c r="IU296" s="225"/>
      <c r="IV296" s="225"/>
    </row>
    <row r="297" spans="1:256" ht="25.5" x14ac:dyDescent="0.2">
      <c r="A297" s="156" t="s">
        <v>621</v>
      </c>
      <c r="B297" s="174" t="s">
        <v>414</v>
      </c>
      <c r="C297" s="174" t="s">
        <v>376</v>
      </c>
      <c r="D297" s="174" t="s">
        <v>622</v>
      </c>
      <c r="E297" s="174"/>
      <c r="F297" s="158">
        <f>SUM(F298)</f>
        <v>1500</v>
      </c>
      <c r="G297" s="158">
        <f>SUM(G298)</f>
        <v>2000</v>
      </c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  <c r="X297" s="159"/>
      <c r="Y297" s="159"/>
      <c r="Z297" s="159"/>
      <c r="AA297" s="159"/>
      <c r="AB297" s="159"/>
      <c r="AC297" s="159"/>
      <c r="AD297" s="159"/>
      <c r="AE297" s="159"/>
      <c r="AF297" s="159"/>
      <c r="AG297" s="159"/>
      <c r="AH297" s="159"/>
      <c r="AI297" s="159"/>
      <c r="AJ297" s="159"/>
      <c r="AK297" s="159"/>
      <c r="AL297" s="159"/>
      <c r="AM297" s="159"/>
      <c r="AN297" s="159"/>
      <c r="AO297" s="159"/>
      <c r="AP297" s="159"/>
      <c r="AQ297" s="159"/>
      <c r="AR297" s="159"/>
      <c r="AS297" s="159"/>
      <c r="AT297" s="159"/>
      <c r="AU297" s="159"/>
      <c r="AV297" s="159"/>
      <c r="AW297" s="159"/>
      <c r="AX297" s="159"/>
      <c r="AY297" s="159"/>
      <c r="AZ297" s="159"/>
      <c r="BA297" s="159"/>
      <c r="BB297" s="159"/>
      <c r="BC297" s="159"/>
      <c r="BD297" s="159"/>
      <c r="BE297" s="159"/>
      <c r="BF297" s="159"/>
      <c r="BG297" s="159"/>
      <c r="BH297" s="159"/>
      <c r="BI297" s="159"/>
      <c r="BJ297" s="159"/>
      <c r="BK297" s="159"/>
      <c r="BL297" s="159"/>
      <c r="BM297" s="159"/>
      <c r="BN297" s="159"/>
      <c r="BO297" s="159"/>
      <c r="BP297" s="159"/>
      <c r="BQ297" s="159"/>
      <c r="BR297" s="159"/>
      <c r="BS297" s="159"/>
      <c r="BT297" s="159"/>
      <c r="BU297" s="159"/>
      <c r="BV297" s="159"/>
      <c r="BW297" s="159"/>
      <c r="BX297" s="159"/>
      <c r="BY297" s="159"/>
      <c r="BZ297" s="159"/>
      <c r="CA297" s="159"/>
      <c r="CB297" s="159"/>
      <c r="CC297" s="159"/>
      <c r="CD297" s="159"/>
      <c r="CE297" s="159"/>
      <c r="CF297" s="159"/>
      <c r="CG297" s="159"/>
      <c r="CH297" s="159"/>
      <c r="CI297" s="159"/>
      <c r="CJ297" s="159"/>
      <c r="CK297" s="159"/>
      <c r="CL297" s="159"/>
      <c r="CM297" s="159"/>
      <c r="CN297" s="159"/>
      <c r="CO297" s="159"/>
      <c r="CP297" s="159"/>
      <c r="CQ297" s="159"/>
      <c r="CR297" s="159"/>
      <c r="CS297" s="159"/>
      <c r="CT297" s="159"/>
      <c r="CU297" s="159"/>
      <c r="CV297" s="159"/>
      <c r="CW297" s="159"/>
      <c r="CX297" s="159"/>
      <c r="CY297" s="159"/>
      <c r="CZ297" s="159"/>
      <c r="DA297" s="159"/>
      <c r="DB297" s="159"/>
      <c r="DC297" s="159"/>
      <c r="DD297" s="159"/>
      <c r="DE297" s="159"/>
      <c r="DF297" s="159"/>
      <c r="DG297" s="159"/>
      <c r="DH297" s="159"/>
      <c r="DI297" s="159"/>
      <c r="DJ297" s="159"/>
      <c r="DK297" s="159"/>
      <c r="DL297" s="159"/>
      <c r="DM297" s="159"/>
      <c r="DN297" s="159"/>
      <c r="DO297" s="159"/>
      <c r="DP297" s="159"/>
      <c r="DQ297" s="159"/>
      <c r="DR297" s="159"/>
      <c r="DS297" s="159"/>
      <c r="DT297" s="159"/>
      <c r="DU297" s="159"/>
      <c r="DV297" s="159"/>
      <c r="DW297" s="159"/>
      <c r="DX297" s="159"/>
      <c r="DY297" s="159"/>
      <c r="DZ297" s="159"/>
      <c r="EA297" s="159"/>
      <c r="EB297" s="159"/>
      <c r="EC297" s="159"/>
      <c r="ED297" s="159"/>
      <c r="EE297" s="159"/>
      <c r="EF297" s="159"/>
      <c r="EG297" s="159"/>
      <c r="EH297" s="159"/>
      <c r="EI297" s="159"/>
      <c r="EJ297" s="159"/>
      <c r="EK297" s="159"/>
      <c r="EL297" s="159"/>
      <c r="EM297" s="159"/>
      <c r="EN297" s="159"/>
      <c r="EO297" s="159"/>
      <c r="EP297" s="159"/>
      <c r="EQ297" s="159"/>
      <c r="ER297" s="159"/>
      <c r="ES297" s="159"/>
      <c r="ET297" s="159"/>
      <c r="EU297" s="159"/>
      <c r="EV297" s="159"/>
      <c r="EW297" s="159"/>
      <c r="EX297" s="159"/>
      <c r="EY297" s="159"/>
      <c r="EZ297" s="159"/>
      <c r="FA297" s="159"/>
      <c r="FB297" s="159"/>
      <c r="FC297" s="159"/>
      <c r="FD297" s="159"/>
      <c r="FE297" s="159"/>
      <c r="FF297" s="159"/>
      <c r="FG297" s="159"/>
      <c r="FH297" s="159"/>
      <c r="FI297" s="159"/>
      <c r="FJ297" s="159"/>
      <c r="FK297" s="159"/>
      <c r="FL297" s="159"/>
      <c r="FM297" s="159"/>
      <c r="FN297" s="159"/>
      <c r="FO297" s="159"/>
      <c r="FP297" s="159"/>
      <c r="FQ297" s="159"/>
      <c r="FR297" s="159"/>
      <c r="FS297" s="159"/>
      <c r="FT297" s="159"/>
      <c r="FU297" s="159"/>
      <c r="FV297" s="159"/>
      <c r="FW297" s="159"/>
      <c r="FX297" s="159"/>
      <c r="FY297" s="159"/>
      <c r="FZ297" s="159"/>
      <c r="GA297" s="159"/>
      <c r="GB297" s="159"/>
      <c r="GC297" s="159"/>
      <c r="GD297" s="159"/>
      <c r="GE297" s="159"/>
      <c r="GF297" s="159"/>
      <c r="GG297" s="159"/>
      <c r="GH297" s="159"/>
      <c r="GI297" s="159"/>
      <c r="GJ297" s="159"/>
      <c r="GK297" s="159"/>
      <c r="GL297" s="159"/>
      <c r="GM297" s="159"/>
      <c r="GN297" s="159"/>
      <c r="GO297" s="159"/>
      <c r="GP297" s="159"/>
      <c r="GQ297" s="159"/>
      <c r="GR297" s="159"/>
      <c r="GS297" s="159"/>
      <c r="GT297" s="159"/>
      <c r="GU297" s="159"/>
      <c r="GV297" s="159"/>
      <c r="GW297" s="159"/>
      <c r="GX297" s="159"/>
      <c r="GY297" s="159"/>
      <c r="GZ297" s="159"/>
      <c r="HA297" s="159"/>
      <c r="HB297" s="159"/>
      <c r="HC297" s="159"/>
      <c r="HD297" s="159"/>
      <c r="HE297" s="159"/>
      <c r="HF297" s="159"/>
      <c r="HG297" s="159"/>
      <c r="HH297" s="159"/>
      <c r="HI297" s="159"/>
      <c r="HJ297" s="159"/>
      <c r="HK297" s="159"/>
      <c r="HL297" s="159"/>
      <c r="HM297" s="159"/>
      <c r="HN297" s="159"/>
      <c r="HO297" s="159"/>
      <c r="HP297" s="159"/>
      <c r="HQ297" s="159"/>
      <c r="HR297" s="159"/>
      <c r="HS297" s="159"/>
      <c r="HT297" s="159"/>
      <c r="HU297" s="159"/>
      <c r="HV297" s="159"/>
      <c r="HW297" s="159"/>
      <c r="HX297" s="159"/>
      <c r="HY297" s="159"/>
      <c r="HZ297" s="159"/>
      <c r="IA297" s="159"/>
      <c r="IB297" s="159"/>
      <c r="IC297" s="159"/>
      <c r="ID297" s="159"/>
      <c r="IE297" s="159"/>
      <c r="IF297" s="159"/>
      <c r="IG297" s="159"/>
      <c r="IH297" s="159"/>
      <c r="II297" s="159"/>
      <c r="IJ297" s="159"/>
      <c r="IK297" s="159"/>
      <c r="IL297" s="159"/>
      <c r="IM297" s="159"/>
      <c r="IN297" s="159"/>
      <c r="IO297" s="159"/>
      <c r="IP297" s="159"/>
      <c r="IQ297" s="159"/>
      <c r="IR297" s="159"/>
      <c r="IS297" s="159"/>
      <c r="IT297" s="159"/>
      <c r="IU297" s="159"/>
      <c r="IV297" s="159"/>
    </row>
    <row r="298" spans="1:256" x14ac:dyDescent="0.2">
      <c r="A298" s="160" t="s">
        <v>623</v>
      </c>
      <c r="B298" s="169" t="s">
        <v>414</v>
      </c>
      <c r="C298" s="169" t="s">
        <v>376</v>
      </c>
      <c r="D298" s="169" t="s">
        <v>622</v>
      </c>
      <c r="E298" s="169" t="s">
        <v>624</v>
      </c>
      <c r="F298" s="162">
        <v>1500</v>
      </c>
      <c r="G298" s="162">
        <v>2000</v>
      </c>
    </row>
    <row r="299" spans="1:256" ht="25.5" x14ac:dyDescent="0.2">
      <c r="A299" s="156" t="s">
        <v>621</v>
      </c>
      <c r="B299" s="174" t="s">
        <v>414</v>
      </c>
      <c r="C299" s="174" t="s">
        <v>376</v>
      </c>
      <c r="D299" s="174" t="s">
        <v>625</v>
      </c>
      <c r="E299" s="174"/>
      <c r="F299" s="158">
        <f>SUM(F300)</f>
        <v>1500</v>
      </c>
      <c r="G299" s="158">
        <f>SUM(G300)</f>
        <v>3000</v>
      </c>
    </row>
    <row r="300" spans="1:256" x14ac:dyDescent="0.2">
      <c r="A300" s="160" t="s">
        <v>623</v>
      </c>
      <c r="B300" s="169" t="s">
        <v>414</v>
      </c>
      <c r="C300" s="169" t="s">
        <v>376</v>
      </c>
      <c r="D300" s="169" t="s">
        <v>625</v>
      </c>
      <c r="E300" s="169" t="s">
        <v>624</v>
      </c>
      <c r="F300" s="162">
        <v>1500</v>
      </c>
      <c r="G300" s="162">
        <v>3000</v>
      </c>
    </row>
    <row r="301" spans="1:256" ht="14.25" x14ac:dyDescent="0.2">
      <c r="A301" s="150" t="s">
        <v>626</v>
      </c>
      <c r="B301" s="148"/>
      <c r="C301" s="148"/>
      <c r="D301" s="148"/>
      <c r="E301" s="148"/>
      <c r="F301" s="149">
        <f>SUM(F10+F85+F102+F155+F203+F222+F279+F289+F295+F151+F72+F76)</f>
        <v>985821.72</v>
      </c>
      <c r="G301" s="149" t="e">
        <f>SUM(G10+G85+G102+G155+G203+G222+G279+G289+G295+G151+G72+G76)</f>
        <v>#REF!</v>
      </c>
      <c r="H301" s="227"/>
      <c r="I301" s="227"/>
      <c r="J301" s="227"/>
      <c r="K301" s="227"/>
      <c r="L301" s="227"/>
      <c r="M301" s="227"/>
      <c r="N301" s="227"/>
      <c r="O301" s="227"/>
      <c r="P301" s="227"/>
      <c r="Q301" s="227"/>
      <c r="R301" s="227"/>
      <c r="S301" s="227"/>
      <c r="T301" s="227"/>
      <c r="U301" s="227"/>
      <c r="V301" s="227"/>
      <c r="W301" s="227"/>
      <c r="X301" s="227"/>
      <c r="Y301" s="227"/>
      <c r="Z301" s="227"/>
      <c r="AA301" s="227"/>
      <c r="AB301" s="227"/>
      <c r="AC301" s="227"/>
      <c r="AD301" s="227"/>
      <c r="AE301" s="227"/>
      <c r="AF301" s="227"/>
      <c r="AG301" s="227"/>
      <c r="AH301" s="227"/>
      <c r="AI301" s="227"/>
      <c r="AJ301" s="227"/>
      <c r="AK301" s="227"/>
      <c r="AL301" s="227"/>
      <c r="AM301" s="227"/>
      <c r="AN301" s="227"/>
      <c r="AO301" s="227"/>
      <c r="AP301" s="227"/>
      <c r="AQ301" s="227"/>
      <c r="AR301" s="227"/>
      <c r="AS301" s="227"/>
      <c r="AT301" s="227"/>
      <c r="AU301" s="227"/>
      <c r="AV301" s="227"/>
      <c r="AW301" s="227"/>
      <c r="AX301" s="227"/>
      <c r="AY301" s="227"/>
      <c r="AZ301" s="227"/>
      <c r="BA301" s="227"/>
      <c r="BB301" s="227"/>
      <c r="BC301" s="227"/>
      <c r="BD301" s="227"/>
      <c r="BE301" s="227"/>
      <c r="BF301" s="227"/>
      <c r="BG301" s="227"/>
      <c r="BH301" s="227"/>
      <c r="BI301" s="227"/>
      <c r="BJ301" s="227"/>
      <c r="BK301" s="227"/>
      <c r="BL301" s="227"/>
      <c r="BM301" s="227"/>
      <c r="BN301" s="227"/>
      <c r="BO301" s="227"/>
      <c r="BP301" s="227"/>
      <c r="BQ301" s="227"/>
      <c r="BR301" s="227"/>
      <c r="BS301" s="227"/>
      <c r="BT301" s="227"/>
      <c r="BU301" s="227"/>
      <c r="BV301" s="227"/>
      <c r="BW301" s="227"/>
      <c r="BX301" s="227"/>
      <c r="BY301" s="227"/>
      <c r="BZ301" s="227"/>
      <c r="CA301" s="227"/>
      <c r="CB301" s="227"/>
      <c r="CC301" s="227"/>
      <c r="CD301" s="227"/>
      <c r="CE301" s="227"/>
      <c r="CF301" s="227"/>
      <c r="CG301" s="227"/>
      <c r="CH301" s="227"/>
      <c r="CI301" s="227"/>
      <c r="CJ301" s="227"/>
      <c r="CK301" s="227"/>
      <c r="CL301" s="227"/>
      <c r="CM301" s="227"/>
      <c r="CN301" s="227"/>
      <c r="CO301" s="227"/>
      <c r="CP301" s="227"/>
      <c r="CQ301" s="227"/>
      <c r="CR301" s="227"/>
      <c r="CS301" s="227"/>
      <c r="CT301" s="227"/>
      <c r="CU301" s="227"/>
      <c r="CV301" s="227"/>
      <c r="CW301" s="227"/>
      <c r="CX301" s="227"/>
      <c r="CY301" s="227"/>
      <c r="CZ301" s="227"/>
      <c r="DA301" s="227"/>
      <c r="DB301" s="227"/>
      <c r="DC301" s="227"/>
      <c r="DD301" s="227"/>
      <c r="DE301" s="227"/>
      <c r="DF301" s="227"/>
      <c r="DG301" s="227"/>
      <c r="DH301" s="227"/>
      <c r="DI301" s="227"/>
      <c r="DJ301" s="227"/>
      <c r="DK301" s="227"/>
      <c r="DL301" s="227"/>
      <c r="DM301" s="227"/>
      <c r="DN301" s="227"/>
      <c r="DO301" s="227"/>
      <c r="DP301" s="227"/>
      <c r="DQ301" s="227"/>
      <c r="DR301" s="227"/>
      <c r="DS301" s="227"/>
      <c r="DT301" s="227"/>
      <c r="DU301" s="227"/>
      <c r="DV301" s="227"/>
      <c r="DW301" s="227"/>
      <c r="DX301" s="227"/>
      <c r="DY301" s="227"/>
      <c r="DZ301" s="227"/>
      <c r="EA301" s="227"/>
      <c r="EB301" s="227"/>
      <c r="EC301" s="227"/>
      <c r="ED301" s="227"/>
      <c r="EE301" s="227"/>
      <c r="EF301" s="227"/>
      <c r="EG301" s="227"/>
      <c r="EH301" s="227"/>
      <c r="EI301" s="227"/>
      <c r="EJ301" s="227"/>
      <c r="EK301" s="227"/>
      <c r="EL301" s="227"/>
      <c r="EM301" s="227"/>
      <c r="EN301" s="227"/>
      <c r="EO301" s="227"/>
      <c r="EP301" s="227"/>
      <c r="EQ301" s="227"/>
      <c r="ER301" s="227"/>
      <c r="ES301" s="227"/>
      <c r="ET301" s="227"/>
      <c r="EU301" s="227"/>
      <c r="EV301" s="227"/>
      <c r="EW301" s="227"/>
      <c r="EX301" s="227"/>
      <c r="EY301" s="227"/>
      <c r="EZ301" s="227"/>
      <c r="FA301" s="227"/>
      <c r="FB301" s="227"/>
      <c r="FC301" s="227"/>
      <c r="FD301" s="227"/>
      <c r="FE301" s="227"/>
      <c r="FF301" s="227"/>
      <c r="FG301" s="227"/>
      <c r="FH301" s="227"/>
      <c r="FI301" s="227"/>
      <c r="FJ301" s="227"/>
      <c r="FK301" s="227"/>
      <c r="FL301" s="227"/>
      <c r="FM301" s="227"/>
      <c r="FN301" s="227"/>
      <c r="FO301" s="227"/>
      <c r="FP301" s="227"/>
      <c r="FQ301" s="227"/>
      <c r="FR301" s="227"/>
      <c r="FS301" s="227"/>
      <c r="FT301" s="227"/>
      <c r="FU301" s="227"/>
      <c r="FV301" s="227"/>
      <c r="FW301" s="227"/>
      <c r="FX301" s="227"/>
      <c r="FY301" s="227"/>
      <c r="FZ301" s="227"/>
      <c r="GA301" s="227"/>
      <c r="GB301" s="227"/>
      <c r="GC301" s="227"/>
      <c r="GD301" s="227"/>
      <c r="GE301" s="227"/>
      <c r="GF301" s="227"/>
      <c r="GG301" s="227"/>
      <c r="GH301" s="227"/>
      <c r="GI301" s="227"/>
      <c r="GJ301" s="227"/>
      <c r="GK301" s="227"/>
      <c r="GL301" s="227"/>
      <c r="GM301" s="227"/>
      <c r="GN301" s="227"/>
      <c r="GO301" s="227"/>
      <c r="GP301" s="227"/>
      <c r="GQ301" s="227"/>
      <c r="GR301" s="227"/>
      <c r="GS301" s="227"/>
      <c r="GT301" s="227"/>
      <c r="GU301" s="227"/>
      <c r="GV301" s="227"/>
      <c r="GW301" s="227"/>
      <c r="GX301" s="227"/>
      <c r="GY301" s="227"/>
      <c r="GZ301" s="227"/>
      <c r="HA301" s="227"/>
      <c r="HB301" s="227"/>
      <c r="HC301" s="227"/>
      <c r="HD301" s="227"/>
      <c r="HE301" s="227"/>
      <c r="HF301" s="227"/>
      <c r="HG301" s="227"/>
      <c r="HH301" s="227"/>
      <c r="HI301" s="227"/>
      <c r="HJ301" s="227"/>
      <c r="HK301" s="227"/>
      <c r="HL301" s="227"/>
      <c r="HM301" s="227"/>
      <c r="HN301" s="227"/>
      <c r="HO301" s="227"/>
      <c r="HP301" s="227"/>
      <c r="HQ301" s="227"/>
      <c r="HR301" s="227"/>
      <c r="HS301" s="227"/>
      <c r="HT301" s="227"/>
      <c r="HU301" s="227"/>
      <c r="HV301" s="227"/>
      <c r="HW301" s="227"/>
      <c r="HX301" s="227"/>
      <c r="HY301" s="227"/>
      <c r="HZ301" s="227"/>
      <c r="IA301" s="227"/>
      <c r="IB301" s="227"/>
      <c r="IC301" s="227"/>
      <c r="ID301" s="227"/>
      <c r="IE301" s="227"/>
      <c r="IF301" s="227"/>
      <c r="IG301" s="227"/>
      <c r="IH301" s="227"/>
      <c r="II301" s="227"/>
      <c r="IJ301" s="227"/>
      <c r="IK301" s="227"/>
      <c r="IL301" s="227"/>
      <c r="IM301" s="227"/>
      <c r="IN301" s="227"/>
      <c r="IO301" s="227"/>
      <c r="IP301" s="227"/>
      <c r="IQ301" s="227"/>
      <c r="IR301" s="227"/>
      <c r="IS301" s="227"/>
      <c r="IT301" s="227"/>
      <c r="IU301" s="227"/>
      <c r="IV301" s="227"/>
    </row>
    <row r="302" spans="1:256" x14ac:dyDescent="0.2">
      <c r="A302" s="227"/>
      <c r="F302" s="229"/>
      <c r="G302" s="229"/>
      <c r="H302" s="227"/>
      <c r="I302" s="227"/>
      <c r="J302" s="227"/>
      <c r="K302" s="227"/>
      <c r="L302" s="227"/>
      <c r="M302" s="227"/>
      <c r="N302" s="227"/>
      <c r="O302" s="227"/>
      <c r="P302" s="227"/>
      <c r="Q302" s="227"/>
      <c r="R302" s="227"/>
      <c r="S302" s="227"/>
      <c r="T302" s="227"/>
      <c r="U302" s="227"/>
      <c r="V302" s="227"/>
      <c r="W302" s="227"/>
      <c r="X302" s="227"/>
      <c r="Y302" s="227"/>
      <c r="Z302" s="227"/>
      <c r="AA302" s="227"/>
      <c r="AB302" s="227"/>
      <c r="AC302" s="227"/>
      <c r="AD302" s="227"/>
      <c r="AE302" s="227"/>
      <c r="AF302" s="227"/>
      <c r="AG302" s="227"/>
      <c r="AH302" s="227"/>
      <c r="AI302" s="227"/>
      <c r="AJ302" s="227"/>
      <c r="AK302" s="227"/>
      <c r="AL302" s="227"/>
      <c r="AM302" s="227"/>
      <c r="AN302" s="227"/>
      <c r="AO302" s="227"/>
      <c r="AP302" s="227"/>
      <c r="AQ302" s="227"/>
      <c r="AR302" s="227"/>
      <c r="AS302" s="227"/>
      <c r="AT302" s="227"/>
      <c r="AU302" s="227"/>
      <c r="AV302" s="227"/>
      <c r="AW302" s="227"/>
      <c r="AX302" s="227"/>
      <c r="AY302" s="227"/>
      <c r="AZ302" s="227"/>
      <c r="BA302" s="227"/>
      <c r="BB302" s="227"/>
      <c r="BC302" s="227"/>
      <c r="BD302" s="227"/>
      <c r="BE302" s="227"/>
      <c r="BF302" s="227"/>
      <c r="BG302" s="227"/>
      <c r="BH302" s="227"/>
      <c r="BI302" s="227"/>
      <c r="BJ302" s="227"/>
      <c r="BK302" s="227"/>
      <c r="BL302" s="227"/>
      <c r="BM302" s="227"/>
      <c r="BN302" s="227"/>
      <c r="BO302" s="227"/>
      <c r="BP302" s="227"/>
      <c r="BQ302" s="227"/>
      <c r="BR302" s="227"/>
      <c r="BS302" s="227"/>
      <c r="BT302" s="227"/>
      <c r="BU302" s="227"/>
      <c r="BV302" s="227"/>
      <c r="BW302" s="227"/>
      <c r="BX302" s="227"/>
      <c r="BY302" s="227"/>
      <c r="BZ302" s="227"/>
      <c r="CA302" s="227"/>
      <c r="CB302" s="227"/>
      <c r="CC302" s="227"/>
      <c r="CD302" s="227"/>
      <c r="CE302" s="227"/>
      <c r="CF302" s="227"/>
      <c r="CG302" s="227"/>
      <c r="CH302" s="227"/>
      <c r="CI302" s="227"/>
      <c r="CJ302" s="227"/>
      <c r="CK302" s="227"/>
      <c r="CL302" s="227"/>
      <c r="CM302" s="227"/>
      <c r="CN302" s="227"/>
      <c r="CO302" s="227"/>
      <c r="CP302" s="227"/>
      <c r="CQ302" s="227"/>
      <c r="CR302" s="227"/>
      <c r="CS302" s="227"/>
      <c r="CT302" s="227"/>
      <c r="CU302" s="227"/>
      <c r="CV302" s="227"/>
      <c r="CW302" s="227"/>
      <c r="CX302" s="227"/>
      <c r="CY302" s="227"/>
      <c r="CZ302" s="227"/>
      <c r="DA302" s="227"/>
      <c r="DB302" s="227"/>
      <c r="DC302" s="227"/>
      <c r="DD302" s="227"/>
      <c r="DE302" s="227"/>
      <c r="DF302" s="227"/>
      <c r="DG302" s="227"/>
      <c r="DH302" s="227"/>
      <c r="DI302" s="227"/>
      <c r="DJ302" s="227"/>
      <c r="DK302" s="227"/>
      <c r="DL302" s="227"/>
      <c r="DM302" s="227"/>
      <c r="DN302" s="227"/>
      <c r="DO302" s="227"/>
      <c r="DP302" s="227"/>
      <c r="DQ302" s="227"/>
      <c r="DR302" s="227"/>
      <c r="DS302" s="227"/>
      <c r="DT302" s="227"/>
      <c r="DU302" s="227"/>
      <c r="DV302" s="227"/>
      <c r="DW302" s="227"/>
      <c r="DX302" s="227"/>
      <c r="DY302" s="227"/>
      <c r="DZ302" s="227"/>
      <c r="EA302" s="227"/>
      <c r="EB302" s="227"/>
      <c r="EC302" s="227"/>
      <c r="ED302" s="227"/>
      <c r="EE302" s="227"/>
      <c r="EF302" s="227"/>
      <c r="EG302" s="227"/>
      <c r="EH302" s="227"/>
      <c r="EI302" s="227"/>
      <c r="EJ302" s="227"/>
      <c r="EK302" s="227"/>
      <c r="EL302" s="227"/>
      <c r="EM302" s="227"/>
      <c r="EN302" s="227"/>
      <c r="EO302" s="227"/>
      <c r="EP302" s="227"/>
      <c r="EQ302" s="227"/>
      <c r="ER302" s="227"/>
      <c r="ES302" s="227"/>
      <c r="ET302" s="227"/>
      <c r="EU302" s="227"/>
      <c r="EV302" s="227"/>
      <c r="EW302" s="227"/>
      <c r="EX302" s="227"/>
      <c r="EY302" s="227"/>
      <c r="EZ302" s="227"/>
      <c r="FA302" s="227"/>
      <c r="FB302" s="227"/>
      <c r="FC302" s="227"/>
      <c r="FD302" s="227"/>
      <c r="FE302" s="227"/>
      <c r="FF302" s="227"/>
      <c r="FG302" s="227"/>
      <c r="FH302" s="227"/>
      <c r="FI302" s="227"/>
      <c r="FJ302" s="227"/>
      <c r="FK302" s="227"/>
      <c r="FL302" s="227"/>
      <c r="FM302" s="227"/>
      <c r="FN302" s="227"/>
      <c r="FO302" s="227"/>
      <c r="FP302" s="227"/>
      <c r="FQ302" s="227"/>
      <c r="FR302" s="227"/>
      <c r="FS302" s="227"/>
      <c r="FT302" s="227"/>
      <c r="FU302" s="227"/>
      <c r="FV302" s="227"/>
      <c r="FW302" s="227"/>
      <c r="FX302" s="227"/>
      <c r="FY302" s="227"/>
      <c r="FZ302" s="227"/>
      <c r="GA302" s="227"/>
      <c r="GB302" s="227"/>
      <c r="GC302" s="227"/>
      <c r="GD302" s="227"/>
      <c r="GE302" s="227"/>
      <c r="GF302" s="227"/>
      <c r="GG302" s="227"/>
      <c r="GH302" s="227"/>
      <c r="GI302" s="227"/>
      <c r="GJ302" s="227"/>
      <c r="GK302" s="227"/>
      <c r="GL302" s="227"/>
      <c r="GM302" s="227"/>
      <c r="GN302" s="227"/>
      <c r="GO302" s="227"/>
      <c r="GP302" s="227"/>
      <c r="GQ302" s="227"/>
      <c r="GR302" s="227"/>
      <c r="GS302" s="227"/>
      <c r="GT302" s="227"/>
      <c r="GU302" s="227"/>
      <c r="GV302" s="227"/>
      <c r="GW302" s="227"/>
      <c r="GX302" s="227"/>
      <c r="GY302" s="227"/>
      <c r="GZ302" s="227"/>
      <c r="HA302" s="227"/>
      <c r="HB302" s="227"/>
      <c r="HC302" s="227"/>
      <c r="HD302" s="227"/>
      <c r="HE302" s="227"/>
      <c r="HF302" s="227"/>
      <c r="HG302" s="227"/>
      <c r="HH302" s="227"/>
      <c r="HI302" s="227"/>
      <c r="HJ302" s="227"/>
      <c r="HK302" s="227"/>
      <c r="HL302" s="227"/>
      <c r="HM302" s="227"/>
      <c r="HN302" s="227"/>
      <c r="HO302" s="227"/>
      <c r="HP302" s="227"/>
      <c r="HQ302" s="227"/>
      <c r="HR302" s="227"/>
      <c r="HS302" s="227"/>
      <c r="HT302" s="227"/>
      <c r="HU302" s="227"/>
      <c r="HV302" s="227"/>
      <c r="HW302" s="227"/>
      <c r="HX302" s="227"/>
      <c r="HY302" s="227"/>
      <c r="HZ302" s="227"/>
      <c r="IA302" s="227"/>
      <c r="IB302" s="227"/>
      <c r="IC302" s="227"/>
      <c r="ID302" s="227"/>
      <c r="IE302" s="227"/>
      <c r="IF302" s="227"/>
      <c r="IG302" s="227"/>
      <c r="IH302" s="227"/>
      <c r="II302" s="227"/>
      <c r="IJ302" s="227"/>
      <c r="IK302" s="227"/>
      <c r="IL302" s="227"/>
      <c r="IM302" s="227"/>
      <c r="IN302" s="227"/>
      <c r="IO302" s="227"/>
      <c r="IP302" s="227"/>
      <c r="IQ302" s="227"/>
      <c r="IR302" s="227"/>
      <c r="IS302" s="227"/>
      <c r="IT302" s="227"/>
      <c r="IU302" s="227"/>
      <c r="IV302" s="227"/>
    </row>
    <row r="303" spans="1:256" x14ac:dyDescent="0.2">
      <c r="A303" s="227"/>
      <c r="F303" s="229"/>
      <c r="G303" s="229"/>
      <c r="H303" s="227"/>
      <c r="I303" s="227"/>
      <c r="J303" s="227"/>
      <c r="K303" s="227"/>
      <c r="L303" s="227"/>
      <c r="M303" s="227"/>
      <c r="N303" s="227"/>
      <c r="O303" s="227"/>
      <c r="P303" s="227"/>
      <c r="Q303" s="227"/>
      <c r="R303" s="227"/>
      <c r="S303" s="227"/>
      <c r="T303" s="227"/>
      <c r="U303" s="227"/>
      <c r="V303" s="227"/>
      <c r="W303" s="227"/>
      <c r="X303" s="227"/>
      <c r="Y303" s="227"/>
      <c r="Z303" s="227"/>
      <c r="AA303" s="227"/>
      <c r="AB303" s="227"/>
      <c r="AC303" s="227"/>
      <c r="AD303" s="227"/>
      <c r="AE303" s="227"/>
      <c r="AF303" s="227"/>
      <c r="AG303" s="227"/>
      <c r="AH303" s="227"/>
      <c r="AI303" s="227"/>
      <c r="AJ303" s="227"/>
      <c r="AK303" s="227"/>
      <c r="AL303" s="227"/>
      <c r="AM303" s="227"/>
      <c r="AN303" s="227"/>
      <c r="AO303" s="227"/>
      <c r="AP303" s="227"/>
      <c r="AQ303" s="227"/>
      <c r="AR303" s="227"/>
      <c r="AS303" s="227"/>
      <c r="AT303" s="227"/>
      <c r="AU303" s="227"/>
      <c r="AV303" s="227"/>
      <c r="AW303" s="227"/>
      <c r="AX303" s="227"/>
      <c r="AY303" s="227"/>
      <c r="AZ303" s="227"/>
      <c r="BA303" s="227"/>
      <c r="BB303" s="227"/>
      <c r="BC303" s="227"/>
      <c r="BD303" s="227"/>
      <c r="BE303" s="227"/>
      <c r="BF303" s="227"/>
      <c r="BG303" s="227"/>
      <c r="BH303" s="227"/>
      <c r="BI303" s="227"/>
      <c r="BJ303" s="227"/>
      <c r="BK303" s="227"/>
      <c r="BL303" s="227"/>
      <c r="BM303" s="227"/>
      <c r="BN303" s="227"/>
      <c r="BO303" s="227"/>
      <c r="BP303" s="227"/>
      <c r="BQ303" s="227"/>
      <c r="BR303" s="227"/>
      <c r="BS303" s="227"/>
      <c r="BT303" s="227"/>
      <c r="BU303" s="227"/>
      <c r="BV303" s="227"/>
      <c r="BW303" s="227"/>
      <c r="BX303" s="227"/>
      <c r="BY303" s="227"/>
      <c r="BZ303" s="227"/>
      <c r="CA303" s="227"/>
      <c r="CB303" s="227"/>
      <c r="CC303" s="227"/>
      <c r="CD303" s="227"/>
      <c r="CE303" s="227"/>
      <c r="CF303" s="227"/>
      <c r="CG303" s="227"/>
      <c r="CH303" s="227"/>
      <c r="CI303" s="227"/>
      <c r="CJ303" s="227"/>
      <c r="CK303" s="227"/>
      <c r="CL303" s="227"/>
      <c r="CM303" s="227"/>
      <c r="CN303" s="227"/>
      <c r="CO303" s="227"/>
      <c r="CP303" s="227"/>
      <c r="CQ303" s="227"/>
      <c r="CR303" s="227"/>
      <c r="CS303" s="227"/>
      <c r="CT303" s="227"/>
      <c r="CU303" s="227"/>
      <c r="CV303" s="227"/>
      <c r="CW303" s="227"/>
      <c r="CX303" s="227"/>
      <c r="CY303" s="227"/>
      <c r="CZ303" s="227"/>
      <c r="DA303" s="227"/>
      <c r="DB303" s="227"/>
      <c r="DC303" s="227"/>
      <c r="DD303" s="227"/>
      <c r="DE303" s="227"/>
      <c r="DF303" s="227"/>
      <c r="DG303" s="227"/>
      <c r="DH303" s="227"/>
      <c r="DI303" s="227"/>
      <c r="DJ303" s="227"/>
      <c r="DK303" s="227"/>
      <c r="DL303" s="227"/>
      <c r="DM303" s="227"/>
      <c r="DN303" s="227"/>
      <c r="DO303" s="227"/>
      <c r="DP303" s="227"/>
      <c r="DQ303" s="227"/>
      <c r="DR303" s="227"/>
      <c r="DS303" s="227"/>
      <c r="DT303" s="227"/>
      <c r="DU303" s="227"/>
      <c r="DV303" s="227"/>
      <c r="DW303" s="227"/>
      <c r="DX303" s="227"/>
      <c r="DY303" s="227"/>
      <c r="DZ303" s="227"/>
      <c r="EA303" s="227"/>
      <c r="EB303" s="227"/>
      <c r="EC303" s="227"/>
      <c r="ED303" s="227"/>
      <c r="EE303" s="227"/>
      <c r="EF303" s="227"/>
      <c r="EG303" s="227"/>
      <c r="EH303" s="227"/>
      <c r="EI303" s="227"/>
      <c r="EJ303" s="227"/>
      <c r="EK303" s="227"/>
      <c r="EL303" s="227"/>
      <c r="EM303" s="227"/>
      <c r="EN303" s="227"/>
      <c r="EO303" s="227"/>
      <c r="EP303" s="227"/>
      <c r="EQ303" s="227"/>
      <c r="ER303" s="227"/>
      <c r="ES303" s="227"/>
      <c r="ET303" s="227"/>
      <c r="EU303" s="227"/>
      <c r="EV303" s="227"/>
      <c r="EW303" s="227"/>
      <c r="EX303" s="227"/>
      <c r="EY303" s="227"/>
      <c r="EZ303" s="227"/>
      <c r="FA303" s="227"/>
      <c r="FB303" s="227"/>
      <c r="FC303" s="227"/>
      <c r="FD303" s="227"/>
      <c r="FE303" s="227"/>
      <c r="FF303" s="227"/>
      <c r="FG303" s="227"/>
      <c r="FH303" s="227"/>
      <c r="FI303" s="227"/>
      <c r="FJ303" s="227"/>
      <c r="FK303" s="227"/>
      <c r="FL303" s="227"/>
      <c r="FM303" s="227"/>
      <c r="FN303" s="227"/>
      <c r="FO303" s="227"/>
      <c r="FP303" s="227"/>
      <c r="FQ303" s="227"/>
      <c r="FR303" s="227"/>
      <c r="FS303" s="227"/>
      <c r="FT303" s="227"/>
      <c r="FU303" s="227"/>
      <c r="FV303" s="227"/>
      <c r="FW303" s="227"/>
      <c r="FX303" s="227"/>
      <c r="FY303" s="227"/>
      <c r="FZ303" s="227"/>
      <c r="GA303" s="227"/>
      <c r="GB303" s="227"/>
      <c r="GC303" s="227"/>
      <c r="GD303" s="227"/>
      <c r="GE303" s="227"/>
      <c r="GF303" s="227"/>
      <c r="GG303" s="227"/>
      <c r="GH303" s="227"/>
      <c r="GI303" s="227"/>
      <c r="GJ303" s="227"/>
      <c r="GK303" s="227"/>
      <c r="GL303" s="227"/>
      <c r="GM303" s="227"/>
      <c r="GN303" s="227"/>
      <c r="GO303" s="227"/>
      <c r="GP303" s="227"/>
      <c r="GQ303" s="227"/>
      <c r="GR303" s="227"/>
      <c r="GS303" s="227"/>
      <c r="GT303" s="227"/>
      <c r="GU303" s="227"/>
      <c r="GV303" s="227"/>
      <c r="GW303" s="227"/>
      <c r="GX303" s="227"/>
      <c r="GY303" s="227"/>
      <c r="GZ303" s="227"/>
      <c r="HA303" s="227"/>
      <c r="HB303" s="227"/>
      <c r="HC303" s="227"/>
      <c r="HD303" s="227"/>
      <c r="HE303" s="227"/>
      <c r="HF303" s="227"/>
      <c r="HG303" s="227"/>
      <c r="HH303" s="227"/>
      <c r="HI303" s="227"/>
      <c r="HJ303" s="227"/>
      <c r="HK303" s="227"/>
      <c r="HL303" s="227"/>
      <c r="HM303" s="227"/>
      <c r="HN303" s="227"/>
      <c r="HO303" s="227"/>
      <c r="HP303" s="227"/>
      <c r="HQ303" s="227"/>
      <c r="HR303" s="227"/>
      <c r="HS303" s="227"/>
      <c r="HT303" s="227"/>
      <c r="HU303" s="227"/>
      <c r="HV303" s="227"/>
      <c r="HW303" s="227"/>
      <c r="HX303" s="227"/>
      <c r="HY303" s="227"/>
      <c r="HZ303" s="227"/>
      <c r="IA303" s="227"/>
      <c r="IB303" s="227"/>
      <c r="IC303" s="227"/>
      <c r="ID303" s="227"/>
      <c r="IE303" s="227"/>
      <c r="IF303" s="227"/>
      <c r="IG303" s="227"/>
      <c r="IH303" s="227"/>
      <c r="II303" s="227"/>
      <c r="IJ303" s="227"/>
      <c r="IK303" s="227"/>
      <c r="IL303" s="227"/>
      <c r="IM303" s="227"/>
      <c r="IN303" s="227"/>
      <c r="IO303" s="227"/>
      <c r="IP303" s="227"/>
      <c r="IQ303" s="227"/>
      <c r="IR303" s="227"/>
      <c r="IS303" s="227"/>
      <c r="IT303" s="227"/>
      <c r="IU303" s="227"/>
      <c r="IV303" s="227"/>
    </row>
    <row r="304" spans="1:256" x14ac:dyDescent="0.2">
      <c r="A304" s="227"/>
      <c r="F304" s="229"/>
      <c r="G304" s="229"/>
      <c r="H304" s="227"/>
      <c r="I304" s="227"/>
      <c r="J304" s="227"/>
      <c r="K304" s="227"/>
      <c r="L304" s="227"/>
      <c r="M304" s="227"/>
      <c r="N304" s="227"/>
      <c r="O304" s="227"/>
      <c r="P304" s="227"/>
      <c r="Q304" s="227"/>
      <c r="R304" s="227"/>
      <c r="S304" s="227"/>
      <c r="T304" s="227"/>
      <c r="U304" s="227"/>
      <c r="V304" s="227"/>
      <c r="W304" s="227"/>
      <c r="X304" s="227"/>
      <c r="Y304" s="227"/>
      <c r="Z304" s="227"/>
      <c r="AA304" s="227"/>
      <c r="AB304" s="227"/>
      <c r="AC304" s="227"/>
      <c r="AD304" s="227"/>
      <c r="AE304" s="227"/>
      <c r="AF304" s="227"/>
      <c r="AG304" s="227"/>
      <c r="AH304" s="227"/>
      <c r="AI304" s="227"/>
      <c r="AJ304" s="227"/>
      <c r="AK304" s="227"/>
      <c r="AL304" s="227"/>
      <c r="AM304" s="227"/>
      <c r="AN304" s="227"/>
      <c r="AO304" s="227"/>
      <c r="AP304" s="227"/>
      <c r="AQ304" s="227"/>
      <c r="AR304" s="227"/>
      <c r="AS304" s="227"/>
      <c r="AT304" s="227"/>
      <c r="AU304" s="227"/>
      <c r="AV304" s="227"/>
      <c r="AW304" s="227"/>
      <c r="AX304" s="227"/>
      <c r="AY304" s="227"/>
      <c r="AZ304" s="227"/>
      <c r="BA304" s="227"/>
      <c r="BB304" s="227"/>
      <c r="BC304" s="227"/>
      <c r="BD304" s="227"/>
      <c r="BE304" s="227"/>
      <c r="BF304" s="227"/>
      <c r="BG304" s="227"/>
      <c r="BH304" s="227"/>
      <c r="BI304" s="227"/>
      <c r="BJ304" s="227"/>
      <c r="BK304" s="227"/>
      <c r="BL304" s="227"/>
      <c r="BM304" s="227"/>
      <c r="BN304" s="227"/>
      <c r="BO304" s="227"/>
      <c r="BP304" s="227"/>
      <c r="BQ304" s="227"/>
      <c r="BR304" s="227"/>
      <c r="BS304" s="227"/>
      <c r="BT304" s="227"/>
      <c r="BU304" s="227"/>
      <c r="BV304" s="227"/>
      <c r="BW304" s="227"/>
      <c r="BX304" s="227"/>
      <c r="BY304" s="227"/>
      <c r="BZ304" s="227"/>
      <c r="CA304" s="227"/>
      <c r="CB304" s="227"/>
      <c r="CC304" s="227"/>
      <c r="CD304" s="227"/>
      <c r="CE304" s="227"/>
      <c r="CF304" s="227"/>
      <c r="CG304" s="227"/>
      <c r="CH304" s="227"/>
      <c r="CI304" s="227"/>
      <c r="CJ304" s="227"/>
      <c r="CK304" s="227"/>
      <c r="CL304" s="227"/>
      <c r="CM304" s="227"/>
      <c r="CN304" s="227"/>
      <c r="CO304" s="227"/>
      <c r="CP304" s="227"/>
      <c r="CQ304" s="227"/>
      <c r="CR304" s="227"/>
      <c r="CS304" s="227"/>
      <c r="CT304" s="227"/>
      <c r="CU304" s="227"/>
      <c r="CV304" s="227"/>
      <c r="CW304" s="227"/>
      <c r="CX304" s="227"/>
      <c r="CY304" s="227"/>
      <c r="CZ304" s="227"/>
      <c r="DA304" s="227"/>
      <c r="DB304" s="227"/>
      <c r="DC304" s="227"/>
      <c r="DD304" s="227"/>
      <c r="DE304" s="227"/>
      <c r="DF304" s="227"/>
      <c r="DG304" s="227"/>
      <c r="DH304" s="227"/>
      <c r="DI304" s="227"/>
      <c r="DJ304" s="227"/>
      <c r="DK304" s="227"/>
      <c r="DL304" s="227"/>
      <c r="DM304" s="227"/>
      <c r="DN304" s="227"/>
      <c r="DO304" s="227"/>
      <c r="DP304" s="227"/>
      <c r="DQ304" s="227"/>
      <c r="DR304" s="227"/>
      <c r="DS304" s="227"/>
      <c r="DT304" s="227"/>
      <c r="DU304" s="227"/>
      <c r="DV304" s="227"/>
      <c r="DW304" s="227"/>
      <c r="DX304" s="227"/>
      <c r="DY304" s="227"/>
      <c r="DZ304" s="227"/>
      <c r="EA304" s="227"/>
      <c r="EB304" s="227"/>
      <c r="EC304" s="227"/>
      <c r="ED304" s="227"/>
      <c r="EE304" s="227"/>
      <c r="EF304" s="227"/>
      <c r="EG304" s="227"/>
      <c r="EH304" s="227"/>
      <c r="EI304" s="227"/>
      <c r="EJ304" s="227"/>
      <c r="EK304" s="227"/>
      <c r="EL304" s="227"/>
      <c r="EM304" s="227"/>
      <c r="EN304" s="227"/>
      <c r="EO304" s="227"/>
      <c r="EP304" s="227"/>
      <c r="EQ304" s="227"/>
      <c r="ER304" s="227"/>
      <c r="ES304" s="227"/>
      <c r="ET304" s="227"/>
      <c r="EU304" s="227"/>
      <c r="EV304" s="227"/>
      <c r="EW304" s="227"/>
      <c r="EX304" s="227"/>
      <c r="EY304" s="227"/>
      <c r="EZ304" s="227"/>
      <c r="FA304" s="227"/>
      <c r="FB304" s="227"/>
      <c r="FC304" s="227"/>
      <c r="FD304" s="227"/>
      <c r="FE304" s="227"/>
      <c r="FF304" s="227"/>
      <c r="FG304" s="227"/>
      <c r="FH304" s="227"/>
      <c r="FI304" s="227"/>
      <c r="FJ304" s="227"/>
      <c r="FK304" s="227"/>
      <c r="FL304" s="227"/>
      <c r="FM304" s="227"/>
      <c r="FN304" s="227"/>
      <c r="FO304" s="227"/>
      <c r="FP304" s="227"/>
      <c r="FQ304" s="227"/>
      <c r="FR304" s="227"/>
      <c r="FS304" s="227"/>
      <c r="FT304" s="227"/>
      <c r="FU304" s="227"/>
      <c r="FV304" s="227"/>
      <c r="FW304" s="227"/>
      <c r="FX304" s="227"/>
      <c r="FY304" s="227"/>
      <c r="FZ304" s="227"/>
      <c r="GA304" s="227"/>
      <c r="GB304" s="227"/>
      <c r="GC304" s="227"/>
      <c r="GD304" s="227"/>
      <c r="GE304" s="227"/>
      <c r="GF304" s="227"/>
      <c r="GG304" s="227"/>
      <c r="GH304" s="227"/>
      <c r="GI304" s="227"/>
      <c r="GJ304" s="227"/>
      <c r="GK304" s="227"/>
      <c r="GL304" s="227"/>
      <c r="GM304" s="227"/>
      <c r="GN304" s="227"/>
      <c r="GO304" s="227"/>
      <c r="GP304" s="227"/>
      <c r="GQ304" s="227"/>
      <c r="GR304" s="227"/>
      <c r="GS304" s="227"/>
      <c r="GT304" s="227"/>
      <c r="GU304" s="227"/>
      <c r="GV304" s="227"/>
      <c r="GW304" s="227"/>
      <c r="GX304" s="227"/>
      <c r="GY304" s="227"/>
      <c r="GZ304" s="227"/>
      <c r="HA304" s="227"/>
      <c r="HB304" s="227"/>
      <c r="HC304" s="227"/>
      <c r="HD304" s="227"/>
      <c r="HE304" s="227"/>
      <c r="HF304" s="227"/>
      <c r="HG304" s="227"/>
      <c r="HH304" s="227"/>
      <c r="HI304" s="227"/>
      <c r="HJ304" s="227"/>
      <c r="HK304" s="227"/>
      <c r="HL304" s="227"/>
      <c r="HM304" s="227"/>
      <c r="HN304" s="227"/>
      <c r="HO304" s="227"/>
      <c r="HP304" s="227"/>
      <c r="HQ304" s="227"/>
      <c r="HR304" s="227"/>
      <c r="HS304" s="227"/>
      <c r="HT304" s="227"/>
      <c r="HU304" s="227"/>
      <c r="HV304" s="227"/>
      <c r="HW304" s="227"/>
      <c r="HX304" s="227"/>
      <c r="HY304" s="227"/>
      <c r="HZ304" s="227"/>
      <c r="IA304" s="227"/>
      <c r="IB304" s="227"/>
      <c r="IC304" s="227"/>
      <c r="ID304" s="227"/>
      <c r="IE304" s="227"/>
      <c r="IF304" s="227"/>
      <c r="IG304" s="227"/>
      <c r="IH304" s="227"/>
      <c r="II304" s="227"/>
      <c r="IJ304" s="227"/>
      <c r="IK304" s="227"/>
      <c r="IL304" s="227"/>
      <c r="IM304" s="227"/>
      <c r="IN304" s="227"/>
      <c r="IO304" s="227"/>
      <c r="IP304" s="227"/>
      <c r="IQ304" s="227"/>
      <c r="IR304" s="227"/>
      <c r="IS304" s="227"/>
      <c r="IT304" s="227"/>
      <c r="IU304" s="227"/>
      <c r="IV304" s="227"/>
    </row>
  </sheetData>
  <mergeCells count="11">
    <mergeCell ref="G7:G8"/>
    <mergeCell ref="A1:F1"/>
    <mergeCell ref="A2:F2"/>
    <mergeCell ref="A3:F3"/>
    <mergeCell ref="A5:F5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28"/>
  <sheetViews>
    <sheetView workbookViewId="0">
      <selection activeCell="L56" sqref="L56"/>
    </sheetView>
  </sheetViews>
  <sheetFormatPr defaultColWidth="9.140625" defaultRowHeight="12.75" x14ac:dyDescent="0.2"/>
  <cols>
    <col min="1" max="1" width="45.7109375" style="260" customWidth="1"/>
    <col min="2" max="2" width="5.28515625" style="228" customWidth="1"/>
    <col min="3" max="3" width="5.7109375" style="228" customWidth="1"/>
    <col min="4" max="4" width="12.85546875" style="228" customWidth="1"/>
    <col min="5" max="5" width="5" style="228" customWidth="1"/>
    <col min="6" max="7" width="13" style="230" customWidth="1"/>
    <col min="8" max="254" width="9.140625" style="139"/>
    <col min="255" max="255" width="45.7109375" style="139" customWidth="1"/>
    <col min="256" max="256" width="5.28515625" style="139" customWidth="1"/>
    <col min="257" max="257" width="5.7109375" style="139" customWidth="1"/>
    <col min="258" max="258" width="12.85546875" style="139" customWidth="1"/>
    <col min="259" max="259" width="5" style="139" customWidth="1"/>
    <col min="260" max="260" width="11.7109375" style="139" customWidth="1"/>
    <col min="261" max="261" width="11.42578125" style="139" customWidth="1"/>
    <col min="262" max="510" width="9.140625" style="139"/>
    <col min="511" max="511" width="45.7109375" style="139" customWidth="1"/>
    <col min="512" max="512" width="5.28515625" style="139" customWidth="1"/>
    <col min="513" max="513" width="5.7109375" style="139" customWidth="1"/>
    <col min="514" max="514" width="12.85546875" style="139" customWidth="1"/>
    <col min="515" max="515" width="5" style="139" customWidth="1"/>
    <col min="516" max="516" width="11.7109375" style="139" customWidth="1"/>
    <col min="517" max="517" width="11.42578125" style="139" customWidth="1"/>
    <col min="518" max="766" width="9.140625" style="139"/>
    <col min="767" max="767" width="45.7109375" style="139" customWidth="1"/>
    <col min="768" max="768" width="5.28515625" style="139" customWidth="1"/>
    <col min="769" max="769" width="5.7109375" style="139" customWidth="1"/>
    <col min="770" max="770" width="12.85546875" style="139" customWidth="1"/>
    <col min="771" max="771" width="5" style="139" customWidth="1"/>
    <col min="772" max="772" width="11.7109375" style="139" customWidth="1"/>
    <col min="773" max="773" width="11.42578125" style="139" customWidth="1"/>
    <col min="774" max="1022" width="9.140625" style="139"/>
    <col min="1023" max="1023" width="45.7109375" style="139" customWidth="1"/>
    <col min="1024" max="1024" width="5.28515625" style="139" customWidth="1"/>
    <col min="1025" max="1025" width="5.7109375" style="139" customWidth="1"/>
    <col min="1026" max="1026" width="12.85546875" style="139" customWidth="1"/>
    <col min="1027" max="1027" width="5" style="139" customWidth="1"/>
    <col min="1028" max="1028" width="11.7109375" style="139" customWidth="1"/>
    <col min="1029" max="1029" width="11.42578125" style="139" customWidth="1"/>
    <col min="1030" max="1278" width="9.140625" style="139"/>
    <col min="1279" max="1279" width="45.7109375" style="139" customWidth="1"/>
    <col min="1280" max="1280" width="5.28515625" style="139" customWidth="1"/>
    <col min="1281" max="1281" width="5.7109375" style="139" customWidth="1"/>
    <col min="1282" max="1282" width="12.85546875" style="139" customWidth="1"/>
    <col min="1283" max="1283" width="5" style="139" customWidth="1"/>
    <col min="1284" max="1284" width="11.7109375" style="139" customWidth="1"/>
    <col min="1285" max="1285" width="11.42578125" style="139" customWidth="1"/>
    <col min="1286" max="1534" width="9.140625" style="139"/>
    <col min="1535" max="1535" width="45.7109375" style="139" customWidth="1"/>
    <col min="1536" max="1536" width="5.28515625" style="139" customWidth="1"/>
    <col min="1537" max="1537" width="5.7109375" style="139" customWidth="1"/>
    <col min="1538" max="1538" width="12.85546875" style="139" customWidth="1"/>
    <col min="1539" max="1539" width="5" style="139" customWidth="1"/>
    <col min="1540" max="1540" width="11.7109375" style="139" customWidth="1"/>
    <col min="1541" max="1541" width="11.42578125" style="139" customWidth="1"/>
    <col min="1542" max="1790" width="9.140625" style="139"/>
    <col min="1791" max="1791" width="45.7109375" style="139" customWidth="1"/>
    <col min="1792" max="1792" width="5.28515625" style="139" customWidth="1"/>
    <col min="1793" max="1793" width="5.7109375" style="139" customWidth="1"/>
    <col min="1794" max="1794" width="12.85546875" style="139" customWidth="1"/>
    <col min="1795" max="1795" width="5" style="139" customWidth="1"/>
    <col min="1796" max="1796" width="11.7109375" style="139" customWidth="1"/>
    <col min="1797" max="1797" width="11.42578125" style="139" customWidth="1"/>
    <col min="1798" max="2046" width="9.140625" style="139"/>
    <col min="2047" max="2047" width="45.7109375" style="139" customWidth="1"/>
    <col min="2048" max="2048" width="5.28515625" style="139" customWidth="1"/>
    <col min="2049" max="2049" width="5.7109375" style="139" customWidth="1"/>
    <col min="2050" max="2050" width="12.85546875" style="139" customWidth="1"/>
    <col min="2051" max="2051" width="5" style="139" customWidth="1"/>
    <col min="2052" max="2052" width="11.7109375" style="139" customWidth="1"/>
    <col min="2053" max="2053" width="11.42578125" style="139" customWidth="1"/>
    <col min="2054" max="2302" width="9.140625" style="139"/>
    <col min="2303" max="2303" width="45.7109375" style="139" customWidth="1"/>
    <col min="2304" max="2304" width="5.28515625" style="139" customWidth="1"/>
    <col min="2305" max="2305" width="5.7109375" style="139" customWidth="1"/>
    <col min="2306" max="2306" width="12.85546875" style="139" customWidth="1"/>
    <col min="2307" max="2307" width="5" style="139" customWidth="1"/>
    <col min="2308" max="2308" width="11.7109375" style="139" customWidth="1"/>
    <col min="2309" max="2309" width="11.42578125" style="139" customWidth="1"/>
    <col min="2310" max="2558" width="9.140625" style="139"/>
    <col min="2559" max="2559" width="45.7109375" style="139" customWidth="1"/>
    <col min="2560" max="2560" width="5.28515625" style="139" customWidth="1"/>
    <col min="2561" max="2561" width="5.7109375" style="139" customWidth="1"/>
    <col min="2562" max="2562" width="12.85546875" style="139" customWidth="1"/>
    <col min="2563" max="2563" width="5" style="139" customWidth="1"/>
    <col min="2564" max="2564" width="11.7109375" style="139" customWidth="1"/>
    <col min="2565" max="2565" width="11.42578125" style="139" customWidth="1"/>
    <col min="2566" max="2814" width="9.140625" style="139"/>
    <col min="2815" max="2815" width="45.7109375" style="139" customWidth="1"/>
    <col min="2816" max="2816" width="5.28515625" style="139" customWidth="1"/>
    <col min="2817" max="2817" width="5.7109375" style="139" customWidth="1"/>
    <col min="2818" max="2818" width="12.85546875" style="139" customWidth="1"/>
    <col min="2819" max="2819" width="5" style="139" customWidth="1"/>
    <col min="2820" max="2820" width="11.7109375" style="139" customWidth="1"/>
    <col min="2821" max="2821" width="11.42578125" style="139" customWidth="1"/>
    <col min="2822" max="3070" width="9.140625" style="139"/>
    <col min="3071" max="3071" width="45.7109375" style="139" customWidth="1"/>
    <col min="3072" max="3072" width="5.28515625" style="139" customWidth="1"/>
    <col min="3073" max="3073" width="5.7109375" style="139" customWidth="1"/>
    <col min="3074" max="3074" width="12.85546875" style="139" customWidth="1"/>
    <col min="3075" max="3075" width="5" style="139" customWidth="1"/>
    <col min="3076" max="3076" width="11.7109375" style="139" customWidth="1"/>
    <col min="3077" max="3077" width="11.42578125" style="139" customWidth="1"/>
    <col min="3078" max="3326" width="9.140625" style="139"/>
    <col min="3327" max="3327" width="45.7109375" style="139" customWidth="1"/>
    <col min="3328" max="3328" width="5.28515625" style="139" customWidth="1"/>
    <col min="3329" max="3329" width="5.7109375" style="139" customWidth="1"/>
    <col min="3330" max="3330" width="12.85546875" style="139" customWidth="1"/>
    <col min="3331" max="3331" width="5" style="139" customWidth="1"/>
    <col min="3332" max="3332" width="11.7109375" style="139" customWidth="1"/>
    <col min="3333" max="3333" width="11.42578125" style="139" customWidth="1"/>
    <col min="3334" max="3582" width="9.140625" style="139"/>
    <col min="3583" max="3583" width="45.7109375" style="139" customWidth="1"/>
    <col min="3584" max="3584" width="5.28515625" style="139" customWidth="1"/>
    <col min="3585" max="3585" width="5.7109375" style="139" customWidth="1"/>
    <col min="3586" max="3586" width="12.85546875" style="139" customWidth="1"/>
    <col min="3587" max="3587" width="5" style="139" customWidth="1"/>
    <col min="3588" max="3588" width="11.7109375" style="139" customWidth="1"/>
    <col min="3589" max="3589" width="11.42578125" style="139" customWidth="1"/>
    <col min="3590" max="3838" width="9.140625" style="139"/>
    <col min="3839" max="3839" width="45.7109375" style="139" customWidth="1"/>
    <col min="3840" max="3840" width="5.28515625" style="139" customWidth="1"/>
    <col min="3841" max="3841" width="5.7109375" style="139" customWidth="1"/>
    <col min="3842" max="3842" width="12.85546875" style="139" customWidth="1"/>
    <col min="3843" max="3843" width="5" style="139" customWidth="1"/>
    <col min="3844" max="3844" width="11.7109375" style="139" customWidth="1"/>
    <col min="3845" max="3845" width="11.42578125" style="139" customWidth="1"/>
    <col min="3846" max="4094" width="9.140625" style="139"/>
    <col min="4095" max="4095" width="45.7109375" style="139" customWidth="1"/>
    <col min="4096" max="4096" width="5.28515625" style="139" customWidth="1"/>
    <col min="4097" max="4097" width="5.7109375" style="139" customWidth="1"/>
    <col min="4098" max="4098" width="12.85546875" style="139" customWidth="1"/>
    <col min="4099" max="4099" width="5" style="139" customWidth="1"/>
    <col min="4100" max="4100" width="11.7109375" style="139" customWidth="1"/>
    <col min="4101" max="4101" width="11.42578125" style="139" customWidth="1"/>
    <col min="4102" max="4350" width="9.140625" style="139"/>
    <col min="4351" max="4351" width="45.7109375" style="139" customWidth="1"/>
    <col min="4352" max="4352" width="5.28515625" style="139" customWidth="1"/>
    <col min="4353" max="4353" width="5.7109375" style="139" customWidth="1"/>
    <col min="4354" max="4354" width="12.85546875" style="139" customWidth="1"/>
    <col min="4355" max="4355" width="5" style="139" customWidth="1"/>
    <col min="4356" max="4356" width="11.7109375" style="139" customWidth="1"/>
    <col min="4357" max="4357" width="11.42578125" style="139" customWidth="1"/>
    <col min="4358" max="4606" width="9.140625" style="139"/>
    <col min="4607" max="4607" width="45.7109375" style="139" customWidth="1"/>
    <col min="4608" max="4608" width="5.28515625" style="139" customWidth="1"/>
    <col min="4609" max="4609" width="5.7109375" style="139" customWidth="1"/>
    <col min="4610" max="4610" width="12.85546875" style="139" customWidth="1"/>
    <col min="4611" max="4611" width="5" style="139" customWidth="1"/>
    <col min="4612" max="4612" width="11.7109375" style="139" customWidth="1"/>
    <col min="4613" max="4613" width="11.42578125" style="139" customWidth="1"/>
    <col min="4614" max="4862" width="9.140625" style="139"/>
    <col min="4863" max="4863" width="45.7109375" style="139" customWidth="1"/>
    <col min="4864" max="4864" width="5.28515625" style="139" customWidth="1"/>
    <col min="4865" max="4865" width="5.7109375" style="139" customWidth="1"/>
    <col min="4866" max="4866" width="12.85546875" style="139" customWidth="1"/>
    <col min="4867" max="4867" width="5" style="139" customWidth="1"/>
    <col min="4868" max="4868" width="11.7109375" style="139" customWidth="1"/>
    <col min="4869" max="4869" width="11.42578125" style="139" customWidth="1"/>
    <col min="4870" max="5118" width="9.140625" style="139"/>
    <col min="5119" max="5119" width="45.7109375" style="139" customWidth="1"/>
    <col min="5120" max="5120" width="5.28515625" style="139" customWidth="1"/>
    <col min="5121" max="5121" width="5.7109375" style="139" customWidth="1"/>
    <col min="5122" max="5122" width="12.85546875" style="139" customWidth="1"/>
    <col min="5123" max="5123" width="5" style="139" customWidth="1"/>
    <col min="5124" max="5124" width="11.7109375" style="139" customWidth="1"/>
    <col min="5125" max="5125" width="11.42578125" style="139" customWidth="1"/>
    <col min="5126" max="5374" width="9.140625" style="139"/>
    <col min="5375" max="5375" width="45.7109375" style="139" customWidth="1"/>
    <col min="5376" max="5376" width="5.28515625" style="139" customWidth="1"/>
    <col min="5377" max="5377" width="5.7109375" style="139" customWidth="1"/>
    <col min="5378" max="5378" width="12.85546875" style="139" customWidth="1"/>
    <col min="5379" max="5379" width="5" style="139" customWidth="1"/>
    <col min="5380" max="5380" width="11.7109375" style="139" customWidth="1"/>
    <col min="5381" max="5381" width="11.42578125" style="139" customWidth="1"/>
    <col min="5382" max="5630" width="9.140625" style="139"/>
    <col min="5631" max="5631" width="45.7109375" style="139" customWidth="1"/>
    <col min="5632" max="5632" width="5.28515625" style="139" customWidth="1"/>
    <col min="5633" max="5633" width="5.7109375" style="139" customWidth="1"/>
    <col min="5634" max="5634" width="12.85546875" style="139" customWidth="1"/>
    <col min="5635" max="5635" width="5" style="139" customWidth="1"/>
    <col min="5636" max="5636" width="11.7109375" style="139" customWidth="1"/>
    <col min="5637" max="5637" width="11.42578125" style="139" customWidth="1"/>
    <col min="5638" max="5886" width="9.140625" style="139"/>
    <col min="5887" max="5887" width="45.7109375" style="139" customWidth="1"/>
    <col min="5888" max="5888" width="5.28515625" style="139" customWidth="1"/>
    <col min="5889" max="5889" width="5.7109375" style="139" customWidth="1"/>
    <col min="5890" max="5890" width="12.85546875" style="139" customWidth="1"/>
    <col min="5891" max="5891" width="5" style="139" customWidth="1"/>
    <col min="5892" max="5892" width="11.7109375" style="139" customWidth="1"/>
    <col min="5893" max="5893" width="11.42578125" style="139" customWidth="1"/>
    <col min="5894" max="6142" width="9.140625" style="139"/>
    <col min="6143" max="6143" width="45.7109375" style="139" customWidth="1"/>
    <col min="6144" max="6144" width="5.28515625" style="139" customWidth="1"/>
    <col min="6145" max="6145" width="5.7109375" style="139" customWidth="1"/>
    <col min="6146" max="6146" width="12.85546875" style="139" customWidth="1"/>
    <col min="6147" max="6147" width="5" style="139" customWidth="1"/>
    <col min="6148" max="6148" width="11.7109375" style="139" customWidth="1"/>
    <col min="6149" max="6149" width="11.42578125" style="139" customWidth="1"/>
    <col min="6150" max="6398" width="9.140625" style="139"/>
    <col min="6399" max="6399" width="45.7109375" style="139" customWidth="1"/>
    <col min="6400" max="6400" width="5.28515625" style="139" customWidth="1"/>
    <col min="6401" max="6401" width="5.7109375" style="139" customWidth="1"/>
    <col min="6402" max="6402" width="12.85546875" style="139" customWidth="1"/>
    <col min="6403" max="6403" width="5" style="139" customWidth="1"/>
    <col min="6404" max="6404" width="11.7109375" style="139" customWidth="1"/>
    <col min="6405" max="6405" width="11.42578125" style="139" customWidth="1"/>
    <col min="6406" max="6654" width="9.140625" style="139"/>
    <col min="6655" max="6655" width="45.7109375" style="139" customWidth="1"/>
    <col min="6656" max="6656" width="5.28515625" style="139" customWidth="1"/>
    <col min="6657" max="6657" width="5.7109375" style="139" customWidth="1"/>
    <col min="6658" max="6658" width="12.85546875" style="139" customWidth="1"/>
    <col min="6659" max="6659" width="5" style="139" customWidth="1"/>
    <col min="6660" max="6660" width="11.7109375" style="139" customWidth="1"/>
    <col min="6661" max="6661" width="11.42578125" style="139" customWidth="1"/>
    <col min="6662" max="6910" width="9.140625" style="139"/>
    <col min="6911" max="6911" width="45.7109375" style="139" customWidth="1"/>
    <col min="6912" max="6912" width="5.28515625" style="139" customWidth="1"/>
    <col min="6913" max="6913" width="5.7109375" style="139" customWidth="1"/>
    <col min="6914" max="6914" width="12.85546875" style="139" customWidth="1"/>
    <col min="6915" max="6915" width="5" style="139" customWidth="1"/>
    <col min="6916" max="6916" width="11.7109375" style="139" customWidth="1"/>
    <col min="6917" max="6917" width="11.42578125" style="139" customWidth="1"/>
    <col min="6918" max="7166" width="9.140625" style="139"/>
    <col min="7167" max="7167" width="45.7109375" style="139" customWidth="1"/>
    <col min="7168" max="7168" width="5.28515625" style="139" customWidth="1"/>
    <col min="7169" max="7169" width="5.7109375" style="139" customWidth="1"/>
    <col min="7170" max="7170" width="12.85546875" style="139" customWidth="1"/>
    <col min="7171" max="7171" width="5" style="139" customWidth="1"/>
    <col min="7172" max="7172" width="11.7109375" style="139" customWidth="1"/>
    <col min="7173" max="7173" width="11.42578125" style="139" customWidth="1"/>
    <col min="7174" max="7422" width="9.140625" style="139"/>
    <col min="7423" max="7423" width="45.7109375" style="139" customWidth="1"/>
    <col min="7424" max="7424" width="5.28515625" style="139" customWidth="1"/>
    <col min="7425" max="7425" width="5.7109375" style="139" customWidth="1"/>
    <col min="7426" max="7426" width="12.85546875" style="139" customWidth="1"/>
    <col min="7427" max="7427" width="5" style="139" customWidth="1"/>
    <col min="7428" max="7428" width="11.7109375" style="139" customWidth="1"/>
    <col min="7429" max="7429" width="11.42578125" style="139" customWidth="1"/>
    <col min="7430" max="7678" width="9.140625" style="139"/>
    <col min="7679" max="7679" width="45.7109375" style="139" customWidth="1"/>
    <col min="7680" max="7680" width="5.28515625" style="139" customWidth="1"/>
    <col min="7681" max="7681" width="5.7109375" style="139" customWidth="1"/>
    <col min="7682" max="7682" width="12.85546875" style="139" customWidth="1"/>
    <col min="7683" max="7683" width="5" style="139" customWidth="1"/>
    <col min="7684" max="7684" width="11.7109375" style="139" customWidth="1"/>
    <col min="7685" max="7685" width="11.42578125" style="139" customWidth="1"/>
    <col min="7686" max="7934" width="9.140625" style="139"/>
    <col min="7935" max="7935" width="45.7109375" style="139" customWidth="1"/>
    <col min="7936" max="7936" width="5.28515625" style="139" customWidth="1"/>
    <col min="7937" max="7937" width="5.7109375" style="139" customWidth="1"/>
    <col min="7938" max="7938" width="12.85546875" style="139" customWidth="1"/>
    <col min="7939" max="7939" width="5" style="139" customWidth="1"/>
    <col min="7940" max="7940" width="11.7109375" style="139" customWidth="1"/>
    <col min="7941" max="7941" width="11.42578125" style="139" customWidth="1"/>
    <col min="7942" max="8190" width="9.140625" style="139"/>
    <col min="8191" max="8191" width="45.7109375" style="139" customWidth="1"/>
    <col min="8192" max="8192" width="5.28515625" style="139" customWidth="1"/>
    <col min="8193" max="8193" width="5.7109375" style="139" customWidth="1"/>
    <col min="8194" max="8194" width="12.85546875" style="139" customWidth="1"/>
    <col min="8195" max="8195" width="5" style="139" customWidth="1"/>
    <col min="8196" max="8196" width="11.7109375" style="139" customWidth="1"/>
    <col min="8197" max="8197" width="11.42578125" style="139" customWidth="1"/>
    <col min="8198" max="8446" width="9.140625" style="139"/>
    <col min="8447" max="8447" width="45.7109375" style="139" customWidth="1"/>
    <col min="8448" max="8448" width="5.28515625" style="139" customWidth="1"/>
    <col min="8449" max="8449" width="5.7109375" style="139" customWidth="1"/>
    <col min="8450" max="8450" width="12.85546875" style="139" customWidth="1"/>
    <col min="8451" max="8451" width="5" style="139" customWidth="1"/>
    <col min="8452" max="8452" width="11.7109375" style="139" customWidth="1"/>
    <col min="8453" max="8453" width="11.42578125" style="139" customWidth="1"/>
    <col min="8454" max="8702" width="9.140625" style="139"/>
    <col min="8703" max="8703" width="45.7109375" style="139" customWidth="1"/>
    <col min="8704" max="8704" width="5.28515625" style="139" customWidth="1"/>
    <col min="8705" max="8705" width="5.7109375" style="139" customWidth="1"/>
    <col min="8706" max="8706" width="12.85546875" style="139" customWidth="1"/>
    <col min="8707" max="8707" width="5" style="139" customWidth="1"/>
    <col min="8708" max="8708" width="11.7109375" style="139" customWidth="1"/>
    <col min="8709" max="8709" width="11.42578125" style="139" customWidth="1"/>
    <col min="8710" max="8958" width="9.140625" style="139"/>
    <col min="8959" max="8959" width="45.7109375" style="139" customWidth="1"/>
    <col min="8960" max="8960" width="5.28515625" style="139" customWidth="1"/>
    <col min="8961" max="8961" width="5.7109375" style="139" customWidth="1"/>
    <col min="8962" max="8962" width="12.85546875" style="139" customWidth="1"/>
    <col min="8963" max="8963" width="5" style="139" customWidth="1"/>
    <col min="8964" max="8964" width="11.7109375" style="139" customWidth="1"/>
    <col min="8965" max="8965" width="11.42578125" style="139" customWidth="1"/>
    <col min="8966" max="9214" width="9.140625" style="139"/>
    <col min="9215" max="9215" width="45.7109375" style="139" customWidth="1"/>
    <col min="9216" max="9216" width="5.28515625" style="139" customWidth="1"/>
    <col min="9217" max="9217" width="5.7109375" style="139" customWidth="1"/>
    <col min="9218" max="9218" width="12.85546875" style="139" customWidth="1"/>
    <col min="9219" max="9219" width="5" style="139" customWidth="1"/>
    <col min="9220" max="9220" width="11.7109375" style="139" customWidth="1"/>
    <col min="9221" max="9221" width="11.42578125" style="139" customWidth="1"/>
    <col min="9222" max="9470" width="9.140625" style="139"/>
    <col min="9471" max="9471" width="45.7109375" style="139" customWidth="1"/>
    <col min="9472" max="9472" width="5.28515625" style="139" customWidth="1"/>
    <col min="9473" max="9473" width="5.7109375" style="139" customWidth="1"/>
    <col min="9474" max="9474" width="12.85546875" style="139" customWidth="1"/>
    <col min="9475" max="9475" width="5" style="139" customWidth="1"/>
    <col min="9476" max="9476" width="11.7109375" style="139" customWidth="1"/>
    <col min="9477" max="9477" width="11.42578125" style="139" customWidth="1"/>
    <col min="9478" max="9726" width="9.140625" style="139"/>
    <col min="9727" max="9727" width="45.7109375" style="139" customWidth="1"/>
    <col min="9728" max="9728" width="5.28515625" style="139" customWidth="1"/>
    <col min="9729" max="9729" width="5.7109375" style="139" customWidth="1"/>
    <col min="9730" max="9730" width="12.85546875" style="139" customWidth="1"/>
    <col min="9731" max="9731" width="5" style="139" customWidth="1"/>
    <col min="9732" max="9732" width="11.7109375" style="139" customWidth="1"/>
    <col min="9733" max="9733" width="11.42578125" style="139" customWidth="1"/>
    <col min="9734" max="9982" width="9.140625" style="139"/>
    <col min="9983" max="9983" width="45.7109375" style="139" customWidth="1"/>
    <col min="9984" max="9984" width="5.28515625" style="139" customWidth="1"/>
    <col min="9985" max="9985" width="5.7109375" style="139" customWidth="1"/>
    <col min="9986" max="9986" width="12.85546875" style="139" customWidth="1"/>
    <col min="9987" max="9987" width="5" style="139" customWidth="1"/>
    <col min="9988" max="9988" width="11.7109375" style="139" customWidth="1"/>
    <col min="9989" max="9989" width="11.42578125" style="139" customWidth="1"/>
    <col min="9990" max="10238" width="9.140625" style="139"/>
    <col min="10239" max="10239" width="45.7109375" style="139" customWidth="1"/>
    <col min="10240" max="10240" width="5.28515625" style="139" customWidth="1"/>
    <col min="10241" max="10241" width="5.7109375" style="139" customWidth="1"/>
    <col min="10242" max="10242" width="12.85546875" style="139" customWidth="1"/>
    <col min="10243" max="10243" width="5" style="139" customWidth="1"/>
    <col min="10244" max="10244" width="11.7109375" style="139" customWidth="1"/>
    <col min="10245" max="10245" width="11.42578125" style="139" customWidth="1"/>
    <col min="10246" max="10494" width="9.140625" style="139"/>
    <col min="10495" max="10495" width="45.7109375" style="139" customWidth="1"/>
    <col min="10496" max="10496" width="5.28515625" style="139" customWidth="1"/>
    <col min="10497" max="10497" width="5.7109375" style="139" customWidth="1"/>
    <col min="10498" max="10498" width="12.85546875" style="139" customWidth="1"/>
    <col min="10499" max="10499" width="5" style="139" customWidth="1"/>
    <col min="10500" max="10500" width="11.7109375" style="139" customWidth="1"/>
    <col min="10501" max="10501" width="11.42578125" style="139" customWidth="1"/>
    <col min="10502" max="10750" width="9.140625" style="139"/>
    <col min="10751" max="10751" width="45.7109375" style="139" customWidth="1"/>
    <col min="10752" max="10752" width="5.28515625" style="139" customWidth="1"/>
    <col min="10753" max="10753" width="5.7109375" style="139" customWidth="1"/>
    <col min="10754" max="10754" width="12.85546875" style="139" customWidth="1"/>
    <col min="10755" max="10755" width="5" style="139" customWidth="1"/>
    <col min="10756" max="10756" width="11.7109375" style="139" customWidth="1"/>
    <col min="10757" max="10757" width="11.42578125" style="139" customWidth="1"/>
    <col min="10758" max="11006" width="9.140625" style="139"/>
    <col min="11007" max="11007" width="45.7109375" style="139" customWidth="1"/>
    <col min="11008" max="11008" width="5.28515625" style="139" customWidth="1"/>
    <col min="11009" max="11009" width="5.7109375" style="139" customWidth="1"/>
    <col min="11010" max="11010" width="12.85546875" style="139" customWidth="1"/>
    <col min="11011" max="11011" width="5" style="139" customWidth="1"/>
    <col min="11012" max="11012" width="11.7109375" style="139" customWidth="1"/>
    <col min="11013" max="11013" width="11.42578125" style="139" customWidth="1"/>
    <col min="11014" max="11262" width="9.140625" style="139"/>
    <col min="11263" max="11263" width="45.7109375" style="139" customWidth="1"/>
    <col min="11264" max="11264" width="5.28515625" style="139" customWidth="1"/>
    <col min="11265" max="11265" width="5.7109375" style="139" customWidth="1"/>
    <col min="11266" max="11266" width="12.85546875" style="139" customWidth="1"/>
    <col min="11267" max="11267" width="5" style="139" customWidth="1"/>
    <col min="11268" max="11268" width="11.7109375" style="139" customWidth="1"/>
    <col min="11269" max="11269" width="11.42578125" style="139" customWidth="1"/>
    <col min="11270" max="11518" width="9.140625" style="139"/>
    <col min="11519" max="11519" width="45.7109375" style="139" customWidth="1"/>
    <col min="11520" max="11520" width="5.28515625" style="139" customWidth="1"/>
    <col min="11521" max="11521" width="5.7109375" style="139" customWidth="1"/>
    <col min="11522" max="11522" width="12.85546875" style="139" customWidth="1"/>
    <col min="11523" max="11523" width="5" style="139" customWidth="1"/>
    <col min="11524" max="11524" width="11.7109375" style="139" customWidth="1"/>
    <col min="11525" max="11525" width="11.42578125" style="139" customWidth="1"/>
    <col min="11526" max="11774" width="9.140625" style="139"/>
    <col min="11775" max="11775" width="45.7109375" style="139" customWidth="1"/>
    <col min="11776" max="11776" width="5.28515625" style="139" customWidth="1"/>
    <col min="11777" max="11777" width="5.7109375" style="139" customWidth="1"/>
    <col min="11778" max="11778" width="12.85546875" style="139" customWidth="1"/>
    <col min="11779" max="11779" width="5" style="139" customWidth="1"/>
    <col min="11780" max="11780" width="11.7109375" style="139" customWidth="1"/>
    <col min="11781" max="11781" width="11.42578125" style="139" customWidth="1"/>
    <col min="11782" max="12030" width="9.140625" style="139"/>
    <col min="12031" max="12031" width="45.7109375" style="139" customWidth="1"/>
    <col min="12032" max="12032" width="5.28515625" style="139" customWidth="1"/>
    <col min="12033" max="12033" width="5.7109375" style="139" customWidth="1"/>
    <col min="12034" max="12034" width="12.85546875" style="139" customWidth="1"/>
    <col min="12035" max="12035" width="5" style="139" customWidth="1"/>
    <col min="12036" max="12036" width="11.7109375" style="139" customWidth="1"/>
    <col min="12037" max="12037" width="11.42578125" style="139" customWidth="1"/>
    <col min="12038" max="12286" width="9.140625" style="139"/>
    <col min="12287" max="12287" width="45.7109375" style="139" customWidth="1"/>
    <col min="12288" max="12288" width="5.28515625" style="139" customWidth="1"/>
    <col min="12289" max="12289" width="5.7109375" style="139" customWidth="1"/>
    <col min="12290" max="12290" width="12.85546875" style="139" customWidth="1"/>
    <col min="12291" max="12291" width="5" style="139" customWidth="1"/>
    <col min="12292" max="12292" width="11.7109375" style="139" customWidth="1"/>
    <col min="12293" max="12293" width="11.42578125" style="139" customWidth="1"/>
    <col min="12294" max="12542" width="9.140625" style="139"/>
    <col min="12543" max="12543" width="45.7109375" style="139" customWidth="1"/>
    <col min="12544" max="12544" width="5.28515625" style="139" customWidth="1"/>
    <col min="12545" max="12545" width="5.7109375" style="139" customWidth="1"/>
    <col min="12546" max="12546" width="12.85546875" style="139" customWidth="1"/>
    <col min="12547" max="12547" width="5" style="139" customWidth="1"/>
    <col min="12548" max="12548" width="11.7109375" style="139" customWidth="1"/>
    <col min="12549" max="12549" width="11.42578125" style="139" customWidth="1"/>
    <col min="12550" max="12798" width="9.140625" style="139"/>
    <col min="12799" max="12799" width="45.7109375" style="139" customWidth="1"/>
    <col min="12800" max="12800" width="5.28515625" style="139" customWidth="1"/>
    <col min="12801" max="12801" width="5.7109375" style="139" customWidth="1"/>
    <col min="12802" max="12802" width="12.85546875" style="139" customWidth="1"/>
    <col min="12803" max="12803" width="5" style="139" customWidth="1"/>
    <col min="12804" max="12804" width="11.7109375" style="139" customWidth="1"/>
    <col min="12805" max="12805" width="11.42578125" style="139" customWidth="1"/>
    <col min="12806" max="13054" width="9.140625" style="139"/>
    <col min="13055" max="13055" width="45.7109375" style="139" customWidth="1"/>
    <col min="13056" max="13056" width="5.28515625" style="139" customWidth="1"/>
    <col min="13057" max="13057" width="5.7109375" style="139" customWidth="1"/>
    <col min="13058" max="13058" width="12.85546875" style="139" customWidth="1"/>
    <col min="13059" max="13059" width="5" style="139" customWidth="1"/>
    <col min="13060" max="13060" width="11.7109375" style="139" customWidth="1"/>
    <col min="13061" max="13061" width="11.42578125" style="139" customWidth="1"/>
    <col min="13062" max="13310" width="9.140625" style="139"/>
    <col min="13311" max="13311" width="45.7109375" style="139" customWidth="1"/>
    <col min="13312" max="13312" width="5.28515625" style="139" customWidth="1"/>
    <col min="13313" max="13313" width="5.7109375" style="139" customWidth="1"/>
    <col min="13314" max="13314" width="12.85546875" style="139" customWidth="1"/>
    <col min="13315" max="13315" width="5" style="139" customWidth="1"/>
    <col min="13316" max="13316" width="11.7109375" style="139" customWidth="1"/>
    <col min="13317" max="13317" width="11.42578125" style="139" customWidth="1"/>
    <col min="13318" max="13566" width="9.140625" style="139"/>
    <col min="13567" max="13567" width="45.7109375" style="139" customWidth="1"/>
    <col min="13568" max="13568" width="5.28515625" style="139" customWidth="1"/>
    <col min="13569" max="13569" width="5.7109375" style="139" customWidth="1"/>
    <col min="13570" max="13570" width="12.85546875" style="139" customWidth="1"/>
    <col min="13571" max="13571" width="5" style="139" customWidth="1"/>
    <col min="13572" max="13572" width="11.7109375" style="139" customWidth="1"/>
    <col min="13573" max="13573" width="11.42578125" style="139" customWidth="1"/>
    <col min="13574" max="13822" width="9.140625" style="139"/>
    <col min="13823" max="13823" width="45.7109375" style="139" customWidth="1"/>
    <col min="13824" max="13824" width="5.28515625" style="139" customWidth="1"/>
    <col min="13825" max="13825" width="5.7109375" style="139" customWidth="1"/>
    <col min="13826" max="13826" width="12.85546875" style="139" customWidth="1"/>
    <col min="13827" max="13827" width="5" style="139" customWidth="1"/>
    <col min="13828" max="13828" width="11.7109375" style="139" customWidth="1"/>
    <col min="13829" max="13829" width="11.42578125" style="139" customWidth="1"/>
    <col min="13830" max="14078" width="9.140625" style="139"/>
    <col min="14079" max="14079" width="45.7109375" style="139" customWidth="1"/>
    <col min="14080" max="14080" width="5.28515625" style="139" customWidth="1"/>
    <col min="14081" max="14081" width="5.7109375" style="139" customWidth="1"/>
    <col min="14082" max="14082" width="12.85546875" style="139" customWidth="1"/>
    <col min="14083" max="14083" width="5" style="139" customWidth="1"/>
    <col min="14084" max="14084" width="11.7109375" style="139" customWidth="1"/>
    <col min="14085" max="14085" width="11.42578125" style="139" customWidth="1"/>
    <col min="14086" max="14334" width="9.140625" style="139"/>
    <col min="14335" max="14335" width="45.7109375" style="139" customWidth="1"/>
    <col min="14336" max="14336" width="5.28515625" style="139" customWidth="1"/>
    <col min="14337" max="14337" width="5.7109375" style="139" customWidth="1"/>
    <col min="14338" max="14338" width="12.85546875" style="139" customWidth="1"/>
    <col min="14339" max="14339" width="5" style="139" customWidth="1"/>
    <col min="14340" max="14340" width="11.7109375" style="139" customWidth="1"/>
    <col min="14341" max="14341" width="11.42578125" style="139" customWidth="1"/>
    <col min="14342" max="14590" width="9.140625" style="139"/>
    <col min="14591" max="14591" width="45.7109375" style="139" customWidth="1"/>
    <col min="14592" max="14592" width="5.28515625" style="139" customWidth="1"/>
    <col min="14593" max="14593" width="5.7109375" style="139" customWidth="1"/>
    <col min="14594" max="14594" width="12.85546875" style="139" customWidth="1"/>
    <col min="14595" max="14595" width="5" style="139" customWidth="1"/>
    <col min="14596" max="14596" width="11.7109375" style="139" customWidth="1"/>
    <col min="14597" max="14597" width="11.42578125" style="139" customWidth="1"/>
    <col min="14598" max="14846" width="9.140625" style="139"/>
    <col min="14847" max="14847" width="45.7109375" style="139" customWidth="1"/>
    <col min="14848" max="14848" width="5.28515625" style="139" customWidth="1"/>
    <col min="14849" max="14849" width="5.7109375" style="139" customWidth="1"/>
    <col min="14850" max="14850" width="12.85546875" style="139" customWidth="1"/>
    <col min="14851" max="14851" width="5" style="139" customWidth="1"/>
    <col min="14852" max="14852" width="11.7109375" style="139" customWidth="1"/>
    <col min="14853" max="14853" width="11.42578125" style="139" customWidth="1"/>
    <col min="14854" max="15102" width="9.140625" style="139"/>
    <col min="15103" max="15103" width="45.7109375" style="139" customWidth="1"/>
    <col min="15104" max="15104" width="5.28515625" style="139" customWidth="1"/>
    <col min="15105" max="15105" width="5.7109375" style="139" customWidth="1"/>
    <col min="15106" max="15106" width="12.85546875" style="139" customWidth="1"/>
    <col min="15107" max="15107" width="5" style="139" customWidth="1"/>
    <col min="15108" max="15108" width="11.7109375" style="139" customWidth="1"/>
    <col min="15109" max="15109" width="11.42578125" style="139" customWidth="1"/>
    <col min="15110" max="15358" width="9.140625" style="139"/>
    <col min="15359" max="15359" width="45.7109375" style="139" customWidth="1"/>
    <col min="15360" max="15360" width="5.28515625" style="139" customWidth="1"/>
    <col min="15361" max="15361" width="5.7109375" style="139" customWidth="1"/>
    <col min="15362" max="15362" width="12.85546875" style="139" customWidth="1"/>
    <col min="15363" max="15363" width="5" style="139" customWidth="1"/>
    <col min="15364" max="15364" width="11.7109375" style="139" customWidth="1"/>
    <col min="15365" max="15365" width="11.42578125" style="139" customWidth="1"/>
    <col min="15366" max="15614" width="9.140625" style="139"/>
    <col min="15615" max="15615" width="45.7109375" style="139" customWidth="1"/>
    <col min="15616" max="15616" width="5.28515625" style="139" customWidth="1"/>
    <col min="15617" max="15617" width="5.7109375" style="139" customWidth="1"/>
    <col min="15618" max="15618" width="12.85546875" style="139" customWidth="1"/>
    <col min="15619" max="15619" width="5" style="139" customWidth="1"/>
    <col min="15620" max="15620" width="11.7109375" style="139" customWidth="1"/>
    <col min="15621" max="15621" width="11.42578125" style="139" customWidth="1"/>
    <col min="15622" max="15870" width="9.140625" style="139"/>
    <col min="15871" max="15871" width="45.7109375" style="139" customWidth="1"/>
    <col min="15872" max="15872" width="5.28515625" style="139" customWidth="1"/>
    <col min="15873" max="15873" width="5.7109375" style="139" customWidth="1"/>
    <col min="15874" max="15874" width="12.85546875" style="139" customWidth="1"/>
    <col min="15875" max="15875" width="5" style="139" customWidth="1"/>
    <col min="15876" max="15876" width="11.7109375" style="139" customWidth="1"/>
    <col min="15877" max="15877" width="11.42578125" style="139" customWidth="1"/>
    <col min="15878" max="16126" width="9.140625" style="139"/>
    <col min="16127" max="16127" width="45.7109375" style="139" customWidth="1"/>
    <col min="16128" max="16128" width="5.28515625" style="139" customWidth="1"/>
    <col min="16129" max="16129" width="5.7109375" style="139" customWidth="1"/>
    <col min="16130" max="16130" width="12.85546875" style="139" customWidth="1"/>
    <col min="16131" max="16131" width="5" style="139" customWidth="1"/>
    <col min="16132" max="16132" width="11.7109375" style="139" customWidth="1"/>
    <col min="16133" max="16133" width="11.42578125" style="139" customWidth="1"/>
    <col min="16134" max="16384" width="9.140625" style="139"/>
  </cols>
  <sheetData>
    <row r="1" spans="1:11" ht="15" x14ac:dyDescent="0.25">
      <c r="A1" s="465" t="s">
        <v>627</v>
      </c>
      <c r="B1" s="465"/>
      <c r="C1" s="465"/>
      <c r="D1" s="465"/>
      <c r="E1" s="465"/>
      <c r="F1" s="465"/>
      <c r="G1" s="466"/>
    </row>
    <row r="2" spans="1:11" ht="15" x14ac:dyDescent="0.25">
      <c r="A2" s="461" t="s">
        <v>362</v>
      </c>
      <c r="B2" s="461"/>
      <c r="C2" s="461"/>
      <c r="D2" s="461"/>
      <c r="E2" s="461"/>
      <c r="F2" s="461"/>
      <c r="G2" s="467"/>
    </row>
    <row r="3" spans="1:11" ht="15" x14ac:dyDescent="0.25">
      <c r="A3" s="461" t="s">
        <v>628</v>
      </c>
      <c r="B3" s="461"/>
      <c r="C3" s="461"/>
      <c r="D3" s="461"/>
      <c r="E3" s="461"/>
      <c r="F3" s="461"/>
      <c r="G3" s="467"/>
    </row>
    <row r="4" spans="1:11" x14ac:dyDescent="0.2">
      <c r="A4" s="231"/>
      <c r="B4" s="140"/>
      <c r="C4" s="140"/>
      <c r="D4" s="140"/>
      <c r="E4" s="140"/>
      <c r="F4" s="141"/>
      <c r="G4" s="141"/>
    </row>
    <row r="5" spans="1:11" ht="18.75" x14ac:dyDescent="0.3">
      <c r="A5" s="462" t="s">
        <v>629</v>
      </c>
      <c r="B5" s="462"/>
      <c r="C5" s="462"/>
      <c r="D5" s="462"/>
      <c r="E5" s="462"/>
      <c r="F5" s="462"/>
      <c r="G5" s="467"/>
    </row>
    <row r="6" spans="1:11" ht="18.75" x14ac:dyDescent="0.3">
      <c r="A6" s="232"/>
      <c r="B6" s="142"/>
      <c r="C6" s="142"/>
      <c r="D6" s="142"/>
      <c r="E6" s="142"/>
      <c r="F6" s="143"/>
      <c r="G6" s="143" t="s">
        <v>4</v>
      </c>
    </row>
    <row r="7" spans="1:11" x14ac:dyDescent="0.2">
      <c r="A7" s="468" t="s">
        <v>6</v>
      </c>
      <c r="B7" s="464" t="s">
        <v>365</v>
      </c>
      <c r="C7" s="464" t="s">
        <v>366</v>
      </c>
      <c r="D7" s="464" t="s">
        <v>367</v>
      </c>
      <c r="E7" s="464" t="s">
        <v>368</v>
      </c>
      <c r="F7" s="460" t="s">
        <v>219</v>
      </c>
      <c r="G7" s="460" t="s">
        <v>220</v>
      </c>
    </row>
    <row r="8" spans="1:11" x14ac:dyDescent="0.2">
      <c r="A8" s="468"/>
      <c r="B8" s="464"/>
      <c r="C8" s="464"/>
      <c r="D8" s="464"/>
      <c r="E8" s="464"/>
      <c r="F8" s="460"/>
      <c r="G8" s="460"/>
    </row>
    <row r="9" spans="1:11" x14ac:dyDescent="0.2">
      <c r="A9" s="233">
        <v>1</v>
      </c>
      <c r="B9" s="145" t="s">
        <v>371</v>
      </c>
      <c r="C9" s="145" t="s">
        <v>372</v>
      </c>
      <c r="D9" s="145" t="s">
        <v>373</v>
      </c>
      <c r="E9" s="145" t="s">
        <v>374</v>
      </c>
      <c r="F9" s="146">
        <v>6</v>
      </c>
      <c r="G9" s="146">
        <v>7</v>
      </c>
    </row>
    <row r="10" spans="1:11" ht="15.75" x14ac:dyDescent="0.25">
      <c r="A10" s="234" t="s">
        <v>375</v>
      </c>
      <c r="B10" s="148" t="s">
        <v>376</v>
      </c>
      <c r="C10" s="148"/>
      <c r="D10" s="148"/>
      <c r="E10" s="148"/>
      <c r="F10" s="149">
        <f>SUM(F11+F15+F20+F33+F37+F30)</f>
        <v>145551.71999999997</v>
      </c>
      <c r="G10" s="149">
        <f>SUM(G11+G15+G20+G33+G37+G30)</f>
        <v>184511.62</v>
      </c>
    </row>
    <row r="11" spans="1:11" ht="42.75" x14ac:dyDescent="0.2">
      <c r="A11" s="235" t="s">
        <v>377</v>
      </c>
      <c r="B11" s="151" t="s">
        <v>376</v>
      </c>
      <c r="C11" s="151" t="s">
        <v>378</v>
      </c>
      <c r="D11" s="151"/>
      <c r="E11" s="151"/>
      <c r="F11" s="152">
        <f>SUM(F14)</f>
        <v>2015</v>
      </c>
      <c r="G11" s="152">
        <f>SUM(G14)</f>
        <v>2015</v>
      </c>
      <c r="H11" s="230"/>
      <c r="I11" s="230"/>
      <c r="J11" s="230"/>
      <c r="K11" s="230"/>
    </row>
    <row r="12" spans="1:11" ht="27" x14ac:dyDescent="0.25">
      <c r="A12" s="236" t="s">
        <v>379</v>
      </c>
      <c r="B12" s="154" t="s">
        <v>376</v>
      </c>
      <c r="C12" s="154" t="s">
        <v>378</v>
      </c>
      <c r="D12" s="154" t="s">
        <v>380</v>
      </c>
      <c r="E12" s="154"/>
      <c r="F12" s="155">
        <f>SUM(F14)</f>
        <v>2015</v>
      </c>
      <c r="G12" s="155">
        <f>SUM(G14)</f>
        <v>2015</v>
      </c>
    </row>
    <row r="13" spans="1:11" s="159" customFormat="1" ht="25.5" x14ac:dyDescent="0.2">
      <c r="A13" s="237" t="s">
        <v>381</v>
      </c>
      <c r="B13" s="157" t="s">
        <v>376</v>
      </c>
      <c r="C13" s="157" t="s">
        <v>378</v>
      </c>
      <c r="D13" s="157" t="s">
        <v>380</v>
      </c>
      <c r="E13" s="157"/>
      <c r="F13" s="158">
        <f>SUM(F14)</f>
        <v>2015</v>
      </c>
      <c r="G13" s="158">
        <f>SUM(G14)</f>
        <v>2015</v>
      </c>
    </row>
    <row r="14" spans="1:11" ht="63.75" x14ac:dyDescent="0.2">
      <c r="A14" s="238" t="s">
        <v>382</v>
      </c>
      <c r="B14" s="161" t="s">
        <v>376</v>
      </c>
      <c r="C14" s="161" t="s">
        <v>378</v>
      </c>
      <c r="D14" s="161" t="s">
        <v>380</v>
      </c>
      <c r="E14" s="161" t="s">
        <v>383</v>
      </c>
      <c r="F14" s="162">
        <v>2015</v>
      </c>
      <c r="G14" s="162">
        <v>2015</v>
      </c>
    </row>
    <row r="15" spans="1:11" ht="28.5" x14ac:dyDescent="0.2">
      <c r="A15" s="235" t="s">
        <v>384</v>
      </c>
      <c r="B15" s="151" t="s">
        <v>376</v>
      </c>
      <c r="C15" s="151" t="s">
        <v>385</v>
      </c>
      <c r="D15" s="151"/>
      <c r="E15" s="151"/>
      <c r="F15" s="152">
        <f t="shared" ref="F15:G16" si="0">SUM(F16)</f>
        <v>5331.22</v>
      </c>
      <c r="G15" s="152">
        <f t="shared" si="0"/>
        <v>5331.22</v>
      </c>
    </row>
    <row r="16" spans="1:11" s="163" customFormat="1" ht="27" x14ac:dyDescent="0.25">
      <c r="A16" s="236" t="s">
        <v>379</v>
      </c>
      <c r="B16" s="154" t="s">
        <v>376</v>
      </c>
      <c r="C16" s="154" t="s">
        <v>385</v>
      </c>
      <c r="D16" s="154" t="s">
        <v>386</v>
      </c>
      <c r="E16" s="154"/>
      <c r="F16" s="155">
        <f t="shared" si="0"/>
        <v>5331.22</v>
      </c>
      <c r="G16" s="155">
        <f t="shared" si="0"/>
        <v>5331.22</v>
      </c>
    </row>
    <row r="17" spans="1:7" x14ac:dyDescent="0.2">
      <c r="A17" s="238" t="s">
        <v>387</v>
      </c>
      <c r="B17" s="161" t="s">
        <v>376</v>
      </c>
      <c r="C17" s="161" t="s">
        <v>385</v>
      </c>
      <c r="D17" s="161" t="s">
        <v>386</v>
      </c>
      <c r="E17" s="161"/>
      <c r="F17" s="162">
        <f>SUM(F18+F19)</f>
        <v>5331.22</v>
      </c>
      <c r="G17" s="162">
        <f>SUM(G18+G19)</f>
        <v>5331.22</v>
      </c>
    </row>
    <row r="18" spans="1:7" s="159" customFormat="1" ht="63.75" x14ac:dyDescent="0.2">
      <c r="A18" s="237" t="s">
        <v>382</v>
      </c>
      <c r="B18" s="157" t="s">
        <v>376</v>
      </c>
      <c r="C18" s="157" t="s">
        <v>385</v>
      </c>
      <c r="D18" s="157" t="s">
        <v>386</v>
      </c>
      <c r="E18" s="157" t="s">
        <v>383</v>
      </c>
      <c r="F18" s="158">
        <v>4620.1000000000004</v>
      </c>
      <c r="G18" s="158">
        <v>4620.1000000000004</v>
      </c>
    </row>
    <row r="19" spans="1:7" s="159" customFormat="1" ht="25.5" x14ac:dyDescent="0.2">
      <c r="A19" s="237" t="s">
        <v>396</v>
      </c>
      <c r="B19" s="157" t="s">
        <v>376</v>
      </c>
      <c r="C19" s="157" t="s">
        <v>385</v>
      </c>
      <c r="D19" s="157" t="s">
        <v>386</v>
      </c>
      <c r="E19" s="157" t="s">
        <v>389</v>
      </c>
      <c r="F19" s="158">
        <v>711.12</v>
      </c>
      <c r="G19" s="158">
        <v>711.12</v>
      </c>
    </row>
    <row r="20" spans="1:7" ht="28.5" x14ac:dyDescent="0.2">
      <c r="A20" s="235" t="s">
        <v>390</v>
      </c>
      <c r="B20" s="164" t="s">
        <v>376</v>
      </c>
      <c r="C20" s="164" t="s">
        <v>391</v>
      </c>
      <c r="D20" s="164"/>
      <c r="E20" s="164"/>
      <c r="F20" s="165">
        <f>SUM(F23+F21)</f>
        <v>79008.78</v>
      </c>
      <c r="G20" s="165">
        <f>SUM(G23+G21)</f>
        <v>79008.78</v>
      </c>
    </row>
    <row r="21" spans="1:7" s="163" customFormat="1" ht="40.5" x14ac:dyDescent="0.25">
      <c r="A21" s="236" t="s">
        <v>392</v>
      </c>
      <c r="B21" s="166" t="s">
        <v>376</v>
      </c>
      <c r="C21" s="167" t="s">
        <v>391</v>
      </c>
      <c r="D21" s="154" t="s">
        <v>393</v>
      </c>
      <c r="E21" s="167"/>
      <c r="F21" s="155">
        <f>SUM(F22)</f>
        <v>2515.46</v>
      </c>
      <c r="G21" s="155">
        <f>SUM(G22)</f>
        <v>2515.46</v>
      </c>
    </row>
    <row r="22" spans="1:7" ht="63.75" x14ac:dyDescent="0.2">
      <c r="A22" s="237" t="s">
        <v>382</v>
      </c>
      <c r="B22" s="157" t="s">
        <v>376</v>
      </c>
      <c r="C22" s="157" t="s">
        <v>391</v>
      </c>
      <c r="D22" s="157" t="s">
        <v>393</v>
      </c>
      <c r="E22" s="157" t="s">
        <v>383</v>
      </c>
      <c r="F22" s="158">
        <v>2515.46</v>
      </c>
      <c r="G22" s="158">
        <v>2515.46</v>
      </c>
    </row>
    <row r="23" spans="1:7" ht="27" x14ac:dyDescent="0.25">
      <c r="A23" s="236" t="s">
        <v>379</v>
      </c>
      <c r="B23" s="154" t="s">
        <v>376</v>
      </c>
      <c r="C23" s="154" t="s">
        <v>391</v>
      </c>
      <c r="D23" s="154"/>
      <c r="E23" s="154"/>
      <c r="F23" s="155">
        <f>SUM(F26+F24)</f>
        <v>76493.319999999992</v>
      </c>
      <c r="G23" s="155">
        <f>SUM(G26+G24)</f>
        <v>76493.319999999992</v>
      </c>
    </row>
    <row r="24" spans="1:7" x14ac:dyDescent="0.2">
      <c r="A24" s="237" t="s">
        <v>394</v>
      </c>
      <c r="B24" s="157" t="s">
        <v>376</v>
      </c>
      <c r="C24" s="157" t="s">
        <v>391</v>
      </c>
      <c r="D24" s="157" t="s">
        <v>630</v>
      </c>
      <c r="E24" s="157"/>
      <c r="F24" s="158">
        <f>SUM(F25)</f>
        <v>8994.8700000000008</v>
      </c>
      <c r="G24" s="158">
        <f>SUM(G25)</f>
        <v>8994.8700000000008</v>
      </c>
    </row>
    <row r="25" spans="1:7" ht="63.75" x14ac:dyDescent="0.2">
      <c r="A25" s="238" t="s">
        <v>382</v>
      </c>
      <c r="B25" s="161" t="s">
        <v>376</v>
      </c>
      <c r="C25" s="161" t="s">
        <v>391</v>
      </c>
      <c r="D25" s="161" t="s">
        <v>631</v>
      </c>
      <c r="E25" s="161" t="s">
        <v>383</v>
      </c>
      <c r="F25" s="162">
        <v>8994.8700000000008</v>
      </c>
      <c r="G25" s="162">
        <v>8994.8700000000008</v>
      </c>
    </row>
    <row r="26" spans="1:7" x14ac:dyDescent="0.2">
      <c r="A26" s="237" t="s">
        <v>387</v>
      </c>
      <c r="B26" s="157" t="s">
        <v>376</v>
      </c>
      <c r="C26" s="157" t="s">
        <v>391</v>
      </c>
      <c r="D26" s="157" t="s">
        <v>386</v>
      </c>
      <c r="E26" s="157"/>
      <c r="F26" s="158">
        <f>SUM(F27+F28+F29)</f>
        <v>67498.45</v>
      </c>
      <c r="G26" s="158">
        <f>SUM(G27+G28+G29)</f>
        <v>67498.45</v>
      </c>
    </row>
    <row r="27" spans="1:7" ht="63.75" x14ac:dyDescent="0.2">
      <c r="A27" s="238" t="s">
        <v>382</v>
      </c>
      <c r="B27" s="161" t="s">
        <v>376</v>
      </c>
      <c r="C27" s="161" t="s">
        <v>391</v>
      </c>
      <c r="D27" s="161" t="s">
        <v>386</v>
      </c>
      <c r="E27" s="161" t="s">
        <v>383</v>
      </c>
      <c r="F27" s="162">
        <v>60976.38</v>
      </c>
      <c r="G27" s="162">
        <v>60976.38</v>
      </c>
    </row>
    <row r="28" spans="1:7" ht="25.5" x14ac:dyDescent="0.2">
      <c r="A28" s="238" t="s">
        <v>396</v>
      </c>
      <c r="B28" s="161" t="s">
        <v>376</v>
      </c>
      <c r="C28" s="161" t="s">
        <v>391</v>
      </c>
      <c r="D28" s="161" t="s">
        <v>386</v>
      </c>
      <c r="E28" s="161" t="s">
        <v>389</v>
      </c>
      <c r="F28" s="162">
        <v>6462.07</v>
      </c>
      <c r="G28" s="162">
        <v>6462.07</v>
      </c>
    </row>
    <row r="29" spans="1:7" x14ac:dyDescent="0.2">
      <c r="A29" s="238" t="s">
        <v>399</v>
      </c>
      <c r="B29" s="169" t="s">
        <v>376</v>
      </c>
      <c r="C29" s="170" t="s">
        <v>391</v>
      </c>
      <c r="D29" s="161" t="s">
        <v>386</v>
      </c>
      <c r="E29" s="170" t="s">
        <v>400</v>
      </c>
      <c r="F29" s="158">
        <v>60</v>
      </c>
      <c r="G29" s="158">
        <v>60</v>
      </c>
    </row>
    <row r="30" spans="1:7" ht="15" x14ac:dyDescent="0.25">
      <c r="A30" s="235" t="s">
        <v>401</v>
      </c>
      <c r="B30" s="185" t="s">
        <v>376</v>
      </c>
      <c r="C30" s="239" t="s">
        <v>402</v>
      </c>
      <c r="D30" s="239"/>
      <c r="E30" s="239"/>
      <c r="F30" s="158">
        <f>SUM(F31)</f>
        <v>35.299999999999997</v>
      </c>
      <c r="G30" s="158">
        <f>SUM(G31)</f>
        <v>196.8</v>
      </c>
    </row>
    <row r="31" spans="1:7" ht="67.5" x14ac:dyDescent="0.25">
      <c r="A31" s="236" t="s">
        <v>403</v>
      </c>
      <c r="B31" s="154" t="s">
        <v>376</v>
      </c>
      <c r="C31" s="154" t="s">
        <v>402</v>
      </c>
      <c r="D31" s="154" t="s">
        <v>632</v>
      </c>
      <c r="E31" s="154"/>
      <c r="F31" s="158">
        <f>SUM(F32)</f>
        <v>35.299999999999997</v>
      </c>
      <c r="G31" s="158">
        <f>SUM(G32)</f>
        <v>196.8</v>
      </c>
    </row>
    <row r="32" spans="1:7" ht="25.5" x14ac:dyDescent="0.2">
      <c r="A32" s="237" t="s">
        <v>405</v>
      </c>
      <c r="B32" s="157" t="s">
        <v>376</v>
      </c>
      <c r="C32" s="157" t="s">
        <v>402</v>
      </c>
      <c r="D32" s="157" t="s">
        <v>632</v>
      </c>
      <c r="E32" s="157" t="s">
        <v>389</v>
      </c>
      <c r="F32" s="158">
        <v>35.299999999999997</v>
      </c>
      <c r="G32" s="158">
        <v>196.8</v>
      </c>
    </row>
    <row r="33" spans="1:7" ht="14.25" x14ac:dyDescent="0.2">
      <c r="A33" s="240" t="s">
        <v>409</v>
      </c>
      <c r="B33" s="148" t="s">
        <v>376</v>
      </c>
      <c r="C33" s="148" t="s">
        <v>410</v>
      </c>
      <c r="D33" s="148"/>
      <c r="E33" s="148"/>
      <c r="F33" s="149">
        <f t="shared" ref="F33:G35" si="1">SUM(F34)</f>
        <v>3000</v>
      </c>
      <c r="G33" s="149">
        <f t="shared" si="1"/>
        <v>3000</v>
      </c>
    </row>
    <row r="34" spans="1:7" ht="13.5" x14ac:dyDescent="0.25">
      <c r="A34" s="241" t="s">
        <v>409</v>
      </c>
      <c r="B34" s="166" t="s">
        <v>376</v>
      </c>
      <c r="C34" s="166" t="s">
        <v>410</v>
      </c>
      <c r="D34" s="166" t="s">
        <v>411</v>
      </c>
      <c r="E34" s="166"/>
      <c r="F34" s="155">
        <f t="shared" si="1"/>
        <v>3000</v>
      </c>
      <c r="G34" s="155">
        <f t="shared" si="1"/>
        <v>3000</v>
      </c>
    </row>
    <row r="35" spans="1:7" s="159" customFormat="1" ht="25.5" x14ac:dyDescent="0.2">
      <c r="A35" s="237" t="s">
        <v>412</v>
      </c>
      <c r="B35" s="174" t="s">
        <v>376</v>
      </c>
      <c r="C35" s="174" t="s">
        <v>410</v>
      </c>
      <c r="D35" s="174" t="s">
        <v>411</v>
      </c>
      <c r="E35" s="174"/>
      <c r="F35" s="158">
        <f t="shared" si="1"/>
        <v>3000</v>
      </c>
      <c r="G35" s="158">
        <f t="shared" si="1"/>
        <v>3000</v>
      </c>
    </row>
    <row r="36" spans="1:7" x14ac:dyDescent="0.2">
      <c r="A36" s="238" t="s">
        <v>399</v>
      </c>
      <c r="B36" s="169" t="s">
        <v>376</v>
      </c>
      <c r="C36" s="169" t="s">
        <v>410</v>
      </c>
      <c r="D36" s="169" t="s">
        <v>411</v>
      </c>
      <c r="E36" s="169" t="s">
        <v>400</v>
      </c>
      <c r="F36" s="162">
        <v>3000</v>
      </c>
      <c r="G36" s="162">
        <v>3000</v>
      </c>
    </row>
    <row r="37" spans="1:7" ht="14.25" x14ac:dyDescent="0.2">
      <c r="A37" s="240" t="s">
        <v>413</v>
      </c>
      <c r="B37" s="148" t="s">
        <v>376</v>
      </c>
      <c r="C37" s="148" t="s">
        <v>414</v>
      </c>
      <c r="D37" s="148"/>
      <c r="E37" s="148"/>
      <c r="F37" s="149">
        <f>SUM(F38+F48+F55+F42+F51)</f>
        <v>56161.42</v>
      </c>
      <c r="G37" s="149">
        <f>SUM(G38+G48+G55+G42+G51)</f>
        <v>94959.82</v>
      </c>
    </row>
    <row r="38" spans="1:7" ht="27" x14ac:dyDescent="0.25">
      <c r="A38" s="236" t="s">
        <v>379</v>
      </c>
      <c r="B38" s="154" t="s">
        <v>376</v>
      </c>
      <c r="C38" s="154" t="s">
        <v>414</v>
      </c>
      <c r="D38" s="151" t="s">
        <v>633</v>
      </c>
      <c r="E38" s="154"/>
      <c r="F38" s="155">
        <f>SUM(F39)</f>
        <v>1659.1999999999998</v>
      </c>
      <c r="G38" s="155">
        <f>SUM(G39)</f>
        <v>1707.6</v>
      </c>
    </row>
    <row r="39" spans="1:7" ht="25.5" x14ac:dyDescent="0.2">
      <c r="A39" s="238" t="s">
        <v>416</v>
      </c>
      <c r="B39" s="161" t="s">
        <v>417</v>
      </c>
      <c r="C39" s="161" t="s">
        <v>414</v>
      </c>
      <c r="D39" s="161" t="s">
        <v>633</v>
      </c>
      <c r="E39" s="161"/>
      <c r="F39" s="162">
        <f>SUM(F40+F41)</f>
        <v>1659.1999999999998</v>
      </c>
      <c r="G39" s="162">
        <f>SUM(G40+G41)</f>
        <v>1707.6</v>
      </c>
    </row>
    <row r="40" spans="1:7" ht="63.75" x14ac:dyDescent="0.2">
      <c r="A40" s="237" t="s">
        <v>382</v>
      </c>
      <c r="B40" s="157" t="s">
        <v>376</v>
      </c>
      <c r="C40" s="157" t="s">
        <v>414</v>
      </c>
      <c r="D40" s="157" t="s">
        <v>633</v>
      </c>
      <c r="E40" s="157" t="s">
        <v>383</v>
      </c>
      <c r="F40" s="158">
        <v>1492.32</v>
      </c>
      <c r="G40" s="158">
        <v>1492.32</v>
      </c>
    </row>
    <row r="41" spans="1:7" s="159" customFormat="1" ht="25.5" x14ac:dyDescent="0.2">
      <c r="A41" s="237" t="s">
        <v>396</v>
      </c>
      <c r="B41" s="157" t="s">
        <v>376</v>
      </c>
      <c r="C41" s="157" t="s">
        <v>414</v>
      </c>
      <c r="D41" s="157" t="s">
        <v>633</v>
      </c>
      <c r="E41" s="157" t="s">
        <v>389</v>
      </c>
      <c r="F41" s="158">
        <v>166.88</v>
      </c>
      <c r="G41" s="158">
        <v>215.28</v>
      </c>
    </row>
    <row r="42" spans="1:7" ht="26.25" x14ac:dyDescent="0.25">
      <c r="A42" s="242" t="s">
        <v>419</v>
      </c>
      <c r="B42" s="176" t="s">
        <v>376</v>
      </c>
      <c r="C42" s="176" t="s">
        <v>414</v>
      </c>
      <c r="D42" s="166" t="s">
        <v>634</v>
      </c>
      <c r="E42" s="176"/>
      <c r="F42" s="155">
        <f>SUM(F43+F46)</f>
        <v>964.22</v>
      </c>
      <c r="G42" s="155">
        <f>SUM(G43+G46)</f>
        <v>964.22</v>
      </c>
    </row>
    <row r="43" spans="1:7" ht="38.25" x14ac:dyDescent="0.2">
      <c r="A43" s="238" t="s">
        <v>421</v>
      </c>
      <c r="B43" s="169" t="s">
        <v>376</v>
      </c>
      <c r="C43" s="169" t="s">
        <v>414</v>
      </c>
      <c r="D43" s="169" t="s">
        <v>634</v>
      </c>
      <c r="E43" s="169"/>
      <c r="F43" s="162">
        <f>SUM(F45+F44)</f>
        <v>964</v>
      </c>
      <c r="G43" s="162">
        <f>SUM(G45+G44)</f>
        <v>964</v>
      </c>
    </row>
    <row r="44" spans="1:7" ht="63.75" x14ac:dyDescent="0.2">
      <c r="A44" s="237" t="s">
        <v>382</v>
      </c>
      <c r="B44" s="161" t="s">
        <v>376</v>
      </c>
      <c r="C44" s="161" t="s">
        <v>414</v>
      </c>
      <c r="D44" s="174" t="s">
        <v>634</v>
      </c>
      <c r="E44" s="157" t="s">
        <v>383</v>
      </c>
      <c r="F44" s="158">
        <v>749.5</v>
      </c>
      <c r="G44" s="158">
        <v>749.5</v>
      </c>
    </row>
    <row r="45" spans="1:7" s="159" customFormat="1" ht="25.5" x14ac:dyDescent="0.2">
      <c r="A45" s="237" t="s">
        <v>396</v>
      </c>
      <c r="B45" s="157" t="s">
        <v>376</v>
      </c>
      <c r="C45" s="157" t="s">
        <v>414</v>
      </c>
      <c r="D45" s="174" t="s">
        <v>634</v>
      </c>
      <c r="E45" s="157" t="s">
        <v>389</v>
      </c>
      <c r="F45" s="158">
        <v>214.5</v>
      </c>
      <c r="G45" s="158">
        <v>214.5</v>
      </c>
    </row>
    <row r="46" spans="1:7" ht="58.5" customHeight="1" x14ac:dyDescent="0.2">
      <c r="A46" s="238" t="s">
        <v>424</v>
      </c>
      <c r="B46" s="161" t="s">
        <v>376</v>
      </c>
      <c r="C46" s="161" t="s">
        <v>414</v>
      </c>
      <c r="D46" s="161" t="s">
        <v>425</v>
      </c>
      <c r="E46" s="161"/>
      <c r="F46" s="162">
        <f>SUM(F47)</f>
        <v>0.22</v>
      </c>
      <c r="G46" s="162">
        <f>SUM(G47)</f>
        <v>0.22</v>
      </c>
    </row>
    <row r="47" spans="1:7" ht="25.5" x14ac:dyDescent="0.2">
      <c r="A47" s="237" t="s">
        <v>396</v>
      </c>
      <c r="B47" s="157" t="s">
        <v>376</v>
      </c>
      <c r="C47" s="157" t="s">
        <v>414</v>
      </c>
      <c r="D47" s="157" t="s">
        <v>425</v>
      </c>
      <c r="E47" s="157" t="s">
        <v>389</v>
      </c>
      <c r="F47" s="158">
        <v>0.22</v>
      </c>
      <c r="G47" s="158">
        <v>0.22</v>
      </c>
    </row>
    <row r="48" spans="1:7" ht="27" x14ac:dyDescent="0.25">
      <c r="A48" s="236" t="s">
        <v>635</v>
      </c>
      <c r="B48" s="154" t="s">
        <v>376</v>
      </c>
      <c r="C48" s="154" t="s">
        <v>414</v>
      </c>
      <c r="D48" s="154" t="s">
        <v>427</v>
      </c>
      <c r="E48" s="154"/>
      <c r="F48" s="155">
        <f>SUM(F49)</f>
        <v>35400</v>
      </c>
      <c r="G48" s="155">
        <f>SUM(G49)</f>
        <v>73850</v>
      </c>
    </row>
    <row r="49" spans="1:7" s="159" customFormat="1" x14ac:dyDescent="0.2">
      <c r="A49" s="243" t="s">
        <v>428</v>
      </c>
      <c r="B49" s="157" t="s">
        <v>376</v>
      </c>
      <c r="C49" s="157" t="s">
        <v>414</v>
      </c>
      <c r="D49" s="157" t="s">
        <v>427</v>
      </c>
      <c r="E49" s="157"/>
      <c r="F49" s="158">
        <f>SUM(F50)</f>
        <v>35400</v>
      </c>
      <c r="G49" s="158">
        <f>SUM(G50)</f>
        <v>73850</v>
      </c>
    </row>
    <row r="50" spans="1:7" x14ac:dyDescent="0.2">
      <c r="A50" s="238" t="s">
        <v>399</v>
      </c>
      <c r="B50" s="161" t="s">
        <v>376</v>
      </c>
      <c r="C50" s="161" t="s">
        <v>414</v>
      </c>
      <c r="D50" s="161" t="s">
        <v>430</v>
      </c>
      <c r="E50" s="161" t="s">
        <v>400</v>
      </c>
      <c r="F50" s="162">
        <v>35400</v>
      </c>
      <c r="G50" s="162">
        <v>73850</v>
      </c>
    </row>
    <row r="51" spans="1:7" s="163" customFormat="1" ht="26.25" x14ac:dyDescent="0.25">
      <c r="A51" s="242" t="s">
        <v>431</v>
      </c>
      <c r="B51" s="176" t="s">
        <v>376</v>
      </c>
      <c r="C51" s="176" t="s">
        <v>414</v>
      </c>
      <c r="D51" s="176"/>
      <c r="E51" s="176"/>
      <c r="F51" s="155">
        <f>SUM(F52)</f>
        <v>11688</v>
      </c>
      <c r="G51" s="155">
        <f>SUM(G52)</f>
        <v>12038</v>
      </c>
    </row>
    <row r="52" spans="1:7" ht="51" x14ac:dyDescent="0.2">
      <c r="A52" s="160" t="s">
        <v>432</v>
      </c>
      <c r="B52" s="169" t="s">
        <v>376</v>
      </c>
      <c r="C52" s="169" t="s">
        <v>414</v>
      </c>
      <c r="D52" s="169" t="s">
        <v>435</v>
      </c>
      <c r="E52" s="169"/>
      <c r="F52" s="162">
        <f>SUM(F53+F54)</f>
        <v>11688</v>
      </c>
      <c r="G52" s="162">
        <f>SUM(G53+G54)</f>
        <v>12038</v>
      </c>
    </row>
    <row r="53" spans="1:7" ht="63.75" x14ac:dyDescent="0.2">
      <c r="A53" s="237" t="s">
        <v>382</v>
      </c>
      <c r="B53" s="157" t="s">
        <v>376</v>
      </c>
      <c r="C53" s="157" t="s">
        <v>414</v>
      </c>
      <c r="D53" s="169" t="s">
        <v>435</v>
      </c>
      <c r="E53" s="157" t="s">
        <v>383</v>
      </c>
      <c r="F53" s="158">
        <v>10844</v>
      </c>
      <c r="G53" s="158">
        <v>11019</v>
      </c>
    </row>
    <row r="54" spans="1:7" ht="25.5" x14ac:dyDescent="0.2">
      <c r="A54" s="237" t="s">
        <v>396</v>
      </c>
      <c r="B54" s="157" t="s">
        <v>376</v>
      </c>
      <c r="C54" s="157" t="s">
        <v>414</v>
      </c>
      <c r="D54" s="169" t="s">
        <v>435</v>
      </c>
      <c r="E54" s="157" t="s">
        <v>389</v>
      </c>
      <c r="F54" s="158">
        <v>844</v>
      </c>
      <c r="G54" s="158">
        <v>1019</v>
      </c>
    </row>
    <row r="55" spans="1:7" s="163" customFormat="1" ht="13.5" x14ac:dyDescent="0.25">
      <c r="A55" s="236" t="s">
        <v>436</v>
      </c>
      <c r="B55" s="166" t="s">
        <v>376</v>
      </c>
      <c r="C55" s="166" t="s">
        <v>414</v>
      </c>
      <c r="D55" s="166" t="s">
        <v>437</v>
      </c>
      <c r="E55" s="154"/>
      <c r="F55" s="155">
        <f>SUM(F56)</f>
        <v>6450</v>
      </c>
      <c r="G55" s="155">
        <f>SUM(G56)</f>
        <v>6400</v>
      </c>
    </row>
    <row r="56" spans="1:7" ht="51" x14ac:dyDescent="0.2">
      <c r="A56" s="244" t="s">
        <v>440</v>
      </c>
      <c r="B56" s="169" t="s">
        <v>376</v>
      </c>
      <c r="C56" s="169" t="s">
        <v>441</v>
      </c>
      <c r="D56" s="169" t="s">
        <v>442</v>
      </c>
      <c r="E56" s="169"/>
      <c r="F56" s="162">
        <f>SUM(F57)</f>
        <v>6450</v>
      </c>
      <c r="G56" s="162">
        <f>SUM(G57)</f>
        <v>6400</v>
      </c>
    </row>
    <row r="57" spans="1:7" s="159" customFormat="1" ht="25.5" x14ac:dyDescent="0.2">
      <c r="A57" s="237" t="s">
        <v>396</v>
      </c>
      <c r="B57" s="174" t="s">
        <v>376</v>
      </c>
      <c r="C57" s="174" t="s">
        <v>414</v>
      </c>
      <c r="D57" s="174" t="s">
        <v>442</v>
      </c>
      <c r="E57" s="174" t="s">
        <v>389</v>
      </c>
      <c r="F57" s="158">
        <v>6450</v>
      </c>
      <c r="G57" s="158">
        <v>6400</v>
      </c>
    </row>
    <row r="58" spans="1:7" s="180" customFormat="1" ht="15.75" x14ac:dyDescent="0.25">
      <c r="A58" s="245" t="s">
        <v>448</v>
      </c>
      <c r="B58" s="178" t="s">
        <v>378</v>
      </c>
      <c r="C58" s="178"/>
      <c r="D58" s="178"/>
      <c r="E58" s="178"/>
      <c r="F58" s="179">
        <f t="shared" ref="F58:G60" si="2">SUM(F59)</f>
        <v>41</v>
      </c>
      <c r="G58" s="179">
        <f t="shared" si="2"/>
        <v>41</v>
      </c>
    </row>
    <row r="59" spans="1:7" s="163" customFormat="1" ht="13.5" x14ac:dyDescent="0.25">
      <c r="A59" s="236" t="s">
        <v>449</v>
      </c>
      <c r="B59" s="166" t="s">
        <v>378</v>
      </c>
      <c r="C59" s="166" t="s">
        <v>391</v>
      </c>
      <c r="D59" s="166"/>
      <c r="E59" s="166"/>
      <c r="F59" s="155">
        <f t="shared" si="2"/>
        <v>41</v>
      </c>
      <c r="G59" s="155">
        <f t="shared" si="2"/>
        <v>41</v>
      </c>
    </row>
    <row r="60" spans="1:7" s="163" customFormat="1" ht="40.5" x14ac:dyDescent="0.25">
      <c r="A60" s="236" t="s">
        <v>438</v>
      </c>
      <c r="B60" s="166" t="s">
        <v>378</v>
      </c>
      <c r="C60" s="166" t="s">
        <v>391</v>
      </c>
      <c r="D60" s="166" t="s">
        <v>439</v>
      </c>
      <c r="E60" s="166"/>
      <c r="F60" s="155">
        <f t="shared" si="2"/>
        <v>41</v>
      </c>
      <c r="G60" s="155">
        <f t="shared" si="2"/>
        <v>41</v>
      </c>
    </row>
    <row r="61" spans="1:7" s="159" customFormat="1" ht="25.5" x14ac:dyDescent="0.2">
      <c r="A61" s="238" t="s">
        <v>396</v>
      </c>
      <c r="B61" s="174" t="s">
        <v>378</v>
      </c>
      <c r="C61" s="174" t="s">
        <v>391</v>
      </c>
      <c r="D61" s="174" t="s">
        <v>439</v>
      </c>
      <c r="E61" s="174" t="s">
        <v>389</v>
      </c>
      <c r="F61" s="158">
        <v>41</v>
      </c>
      <c r="G61" s="158">
        <v>41</v>
      </c>
    </row>
    <row r="62" spans="1:7" s="159" customFormat="1" ht="31.5" x14ac:dyDescent="0.25">
      <c r="A62" s="245" t="s">
        <v>450</v>
      </c>
      <c r="B62" s="181" t="s">
        <v>385</v>
      </c>
      <c r="C62" s="181"/>
      <c r="D62" s="181"/>
      <c r="E62" s="181"/>
      <c r="F62" s="179">
        <f t="shared" ref="F62:G64" si="3">SUM(F63)</f>
        <v>500</v>
      </c>
      <c r="G62" s="179">
        <f t="shared" si="3"/>
        <v>500</v>
      </c>
    </row>
    <row r="63" spans="1:7" s="159" customFormat="1" ht="40.5" x14ac:dyDescent="0.25">
      <c r="A63" s="236" t="s">
        <v>451</v>
      </c>
      <c r="B63" s="154" t="s">
        <v>385</v>
      </c>
      <c r="C63" s="154" t="s">
        <v>452</v>
      </c>
      <c r="D63" s="154"/>
      <c r="E63" s="154"/>
      <c r="F63" s="155">
        <f t="shared" si="3"/>
        <v>500</v>
      </c>
      <c r="G63" s="155">
        <f t="shared" si="3"/>
        <v>500</v>
      </c>
    </row>
    <row r="64" spans="1:7" s="159" customFormat="1" ht="13.5" x14ac:dyDescent="0.25">
      <c r="A64" s="236" t="s">
        <v>436</v>
      </c>
      <c r="B64" s="154" t="s">
        <v>385</v>
      </c>
      <c r="C64" s="154" t="s">
        <v>452</v>
      </c>
      <c r="D64" s="154" t="s">
        <v>437</v>
      </c>
      <c r="E64" s="154"/>
      <c r="F64" s="155">
        <f t="shared" si="3"/>
        <v>500</v>
      </c>
      <c r="G64" s="155">
        <f t="shared" si="3"/>
        <v>500</v>
      </c>
    </row>
    <row r="65" spans="1:256" s="159" customFormat="1" ht="40.5" x14ac:dyDescent="0.25">
      <c r="A65" s="236" t="s">
        <v>438</v>
      </c>
      <c r="B65" s="151" t="s">
        <v>385</v>
      </c>
      <c r="C65" s="151" t="s">
        <v>452</v>
      </c>
      <c r="D65" s="151" t="s">
        <v>439</v>
      </c>
      <c r="E65" s="151"/>
      <c r="F65" s="152">
        <f>SUM(F69+F67)</f>
        <v>500</v>
      </c>
      <c r="G65" s="152">
        <f>SUM(G69+G67)</f>
        <v>500</v>
      </c>
    </row>
    <row r="66" spans="1:256" s="159" customFormat="1" x14ac:dyDescent="0.2">
      <c r="A66" s="237" t="s">
        <v>453</v>
      </c>
      <c r="B66" s="157" t="s">
        <v>385</v>
      </c>
      <c r="C66" s="157" t="s">
        <v>452</v>
      </c>
      <c r="D66" s="157" t="s">
        <v>439</v>
      </c>
      <c r="E66" s="157"/>
      <c r="F66" s="158">
        <f>SUM(F67)</f>
        <v>300</v>
      </c>
      <c r="G66" s="158">
        <f>SUM(G67)</f>
        <v>300</v>
      </c>
    </row>
    <row r="67" spans="1:256" s="159" customFormat="1" ht="63.75" x14ac:dyDescent="0.2">
      <c r="A67" s="237" t="s">
        <v>382</v>
      </c>
      <c r="B67" s="161" t="s">
        <v>385</v>
      </c>
      <c r="C67" s="161" t="s">
        <v>452</v>
      </c>
      <c r="D67" s="161" t="s">
        <v>439</v>
      </c>
      <c r="E67" s="161" t="s">
        <v>383</v>
      </c>
      <c r="F67" s="162">
        <v>300</v>
      </c>
      <c r="G67" s="162">
        <v>300</v>
      </c>
    </row>
    <row r="68" spans="1:256" s="159" customFormat="1" ht="38.25" x14ac:dyDescent="0.2">
      <c r="A68" s="237" t="s">
        <v>454</v>
      </c>
      <c r="B68" s="157" t="s">
        <v>385</v>
      </c>
      <c r="C68" s="157" t="s">
        <v>452</v>
      </c>
      <c r="D68" s="157" t="s">
        <v>439</v>
      </c>
      <c r="E68" s="157"/>
      <c r="F68" s="158">
        <f>SUM(F69)</f>
        <v>200</v>
      </c>
      <c r="G68" s="158">
        <f>SUM(G69)</f>
        <v>200</v>
      </c>
    </row>
    <row r="69" spans="1:256" s="159" customFormat="1" ht="25.5" x14ac:dyDescent="0.2">
      <c r="A69" s="238" t="s">
        <v>445</v>
      </c>
      <c r="B69" s="161" t="s">
        <v>385</v>
      </c>
      <c r="C69" s="161" t="s">
        <v>452</v>
      </c>
      <c r="D69" s="161" t="s">
        <v>439</v>
      </c>
      <c r="E69" s="161" t="s">
        <v>446</v>
      </c>
      <c r="F69" s="162">
        <v>200</v>
      </c>
      <c r="G69" s="162">
        <v>200</v>
      </c>
    </row>
    <row r="70" spans="1:256" ht="15.75" x14ac:dyDescent="0.25">
      <c r="A70" s="234" t="s">
        <v>455</v>
      </c>
      <c r="B70" s="178" t="s">
        <v>391</v>
      </c>
      <c r="C70" s="178"/>
      <c r="D70" s="178"/>
      <c r="E70" s="178"/>
      <c r="F70" s="179">
        <f>SUM(F80+F76+F71)</f>
        <v>16209.49</v>
      </c>
      <c r="G70" s="179">
        <f>SUM(G80+G76+G71)</f>
        <v>16209.49</v>
      </c>
    </row>
    <row r="71" spans="1:256" s="159" customFormat="1" x14ac:dyDescent="0.2">
      <c r="A71" s="242" t="s">
        <v>456</v>
      </c>
      <c r="B71" s="176" t="s">
        <v>391</v>
      </c>
      <c r="C71" s="176" t="s">
        <v>457</v>
      </c>
      <c r="D71" s="176"/>
      <c r="E71" s="176"/>
      <c r="F71" s="158">
        <f>SUM(F74+F72)</f>
        <v>8009.49</v>
      </c>
      <c r="G71" s="158">
        <f>SUM(G74+G72)</f>
        <v>8009.49</v>
      </c>
    </row>
    <row r="72" spans="1:256" ht="25.5" x14ac:dyDescent="0.2">
      <c r="A72" s="160" t="s">
        <v>458</v>
      </c>
      <c r="B72" s="169" t="s">
        <v>391</v>
      </c>
      <c r="C72" s="169" t="s">
        <v>457</v>
      </c>
      <c r="D72" s="161" t="s">
        <v>429</v>
      </c>
      <c r="E72" s="169"/>
      <c r="F72" s="162">
        <f>SUM(F73)</f>
        <v>8000</v>
      </c>
      <c r="G72" s="162">
        <f>SUM(G73)</f>
        <v>8000</v>
      </c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173"/>
      <c r="AP72" s="173"/>
      <c r="AQ72" s="173"/>
      <c r="AR72" s="173"/>
      <c r="AS72" s="173"/>
      <c r="AT72" s="173"/>
      <c r="AU72" s="173"/>
      <c r="AV72" s="173"/>
      <c r="AW72" s="173"/>
      <c r="AX72" s="173"/>
      <c r="AY72" s="173"/>
      <c r="AZ72" s="173"/>
      <c r="BA72" s="173"/>
      <c r="BB72" s="173"/>
      <c r="BC72" s="173"/>
      <c r="BD72" s="173"/>
      <c r="BE72" s="173"/>
      <c r="BF72" s="173"/>
      <c r="BG72" s="173"/>
      <c r="BH72" s="173"/>
      <c r="BI72" s="173"/>
      <c r="BJ72" s="173"/>
      <c r="BK72" s="173"/>
      <c r="BL72" s="173"/>
      <c r="BM72" s="173"/>
      <c r="BN72" s="173"/>
      <c r="BO72" s="173"/>
      <c r="BP72" s="173"/>
      <c r="BQ72" s="173"/>
      <c r="BR72" s="173"/>
      <c r="BS72" s="173"/>
      <c r="BT72" s="173"/>
      <c r="BU72" s="173"/>
      <c r="BV72" s="173"/>
      <c r="BW72" s="173"/>
      <c r="BX72" s="173"/>
      <c r="BY72" s="173"/>
      <c r="BZ72" s="173"/>
      <c r="CA72" s="173"/>
      <c r="CB72" s="173"/>
      <c r="CC72" s="173"/>
      <c r="CD72" s="173"/>
      <c r="CE72" s="173"/>
      <c r="CF72" s="173"/>
      <c r="CG72" s="173"/>
      <c r="CH72" s="173"/>
      <c r="CI72" s="173"/>
      <c r="CJ72" s="173"/>
      <c r="CK72" s="173"/>
      <c r="CL72" s="173"/>
      <c r="CM72" s="173"/>
      <c r="CN72" s="173"/>
      <c r="CO72" s="173"/>
      <c r="CP72" s="173"/>
      <c r="CQ72" s="173"/>
      <c r="CR72" s="173"/>
      <c r="CS72" s="173"/>
      <c r="CT72" s="173"/>
      <c r="CU72" s="173"/>
      <c r="CV72" s="173"/>
      <c r="CW72" s="173"/>
      <c r="CX72" s="173"/>
      <c r="CY72" s="173"/>
      <c r="CZ72" s="173"/>
      <c r="DA72" s="173"/>
      <c r="DB72" s="173"/>
      <c r="DC72" s="173"/>
      <c r="DD72" s="173"/>
      <c r="DE72" s="173"/>
      <c r="DF72" s="173"/>
      <c r="DG72" s="173"/>
      <c r="DH72" s="173"/>
      <c r="DI72" s="173"/>
      <c r="DJ72" s="173"/>
      <c r="DK72" s="173"/>
      <c r="DL72" s="173"/>
      <c r="DM72" s="173"/>
      <c r="DN72" s="173"/>
      <c r="DO72" s="173"/>
      <c r="DP72" s="173"/>
      <c r="DQ72" s="173"/>
      <c r="DR72" s="173"/>
      <c r="DS72" s="173"/>
      <c r="DT72" s="173"/>
      <c r="DU72" s="173"/>
      <c r="DV72" s="173"/>
      <c r="DW72" s="173"/>
      <c r="DX72" s="173"/>
      <c r="DY72" s="173"/>
      <c r="DZ72" s="173"/>
      <c r="EA72" s="173"/>
      <c r="EB72" s="173"/>
      <c r="EC72" s="173"/>
      <c r="ED72" s="173"/>
      <c r="EE72" s="173"/>
      <c r="EF72" s="173"/>
      <c r="EG72" s="173"/>
      <c r="EH72" s="173"/>
      <c r="EI72" s="173"/>
      <c r="EJ72" s="173"/>
      <c r="EK72" s="173"/>
      <c r="EL72" s="173"/>
      <c r="EM72" s="173"/>
      <c r="EN72" s="173"/>
      <c r="EO72" s="173"/>
      <c r="EP72" s="173"/>
      <c r="EQ72" s="173"/>
      <c r="ER72" s="173"/>
      <c r="ES72" s="173"/>
      <c r="ET72" s="173"/>
      <c r="EU72" s="173"/>
      <c r="EV72" s="173"/>
      <c r="EW72" s="173"/>
      <c r="EX72" s="173"/>
      <c r="EY72" s="173"/>
      <c r="EZ72" s="173"/>
      <c r="FA72" s="173"/>
      <c r="FB72" s="173"/>
      <c r="FC72" s="173"/>
      <c r="FD72" s="173"/>
      <c r="FE72" s="173"/>
      <c r="FF72" s="173"/>
      <c r="FG72" s="173"/>
      <c r="FH72" s="173"/>
      <c r="FI72" s="173"/>
      <c r="FJ72" s="173"/>
      <c r="FK72" s="173"/>
      <c r="FL72" s="173"/>
      <c r="FM72" s="173"/>
      <c r="FN72" s="173"/>
      <c r="FO72" s="173"/>
      <c r="FP72" s="173"/>
      <c r="FQ72" s="173"/>
      <c r="FR72" s="173"/>
      <c r="FS72" s="173"/>
      <c r="FT72" s="173"/>
      <c r="FU72" s="173"/>
      <c r="FV72" s="173"/>
      <c r="FW72" s="173"/>
      <c r="FX72" s="173"/>
      <c r="FY72" s="173"/>
      <c r="FZ72" s="173"/>
      <c r="GA72" s="173"/>
      <c r="GB72" s="173"/>
      <c r="GC72" s="173"/>
      <c r="GD72" s="173"/>
      <c r="GE72" s="173"/>
      <c r="GF72" s="173"/>
      <c r="GG72" s="173"/>
      <c r="GH72" s="173"/>
      <c r="GI72" s="173"/>
      <c r="GJ72" s="173"/>
      <c r="GK72" s="173"/>
      <c r="GL72" s="173"/>
      <c r="GM72" s="173"/>
      <c r="GN72" s="173"/>
      <c r="GO72" s="173"/>
      <c r="GP72" s="173"/>
      <c r="GQ72" s="173"/>
      <c r="GR72" s="173"/>
      <c r="GS72" s="173"/>
      <c r="GT72" s="173"/>
      <c r="GU72" s="173"/>
      <c r="GV72" s="173"/>
      <c r="GW72" s="173"/>
      <c r="GX72" s="173"/>
      <c r="GY72" s="173"/>
      <c r="GZ72" s="173"/>
      <c r="HA72" s="173"/>
      <c r="HB72" s="173"/>
      <c r="HC72" s="173"/>
      <c r="HD72" s="173"/>
      <c r="HE72" s="173"/>
      <c r="HF72" s="173"/>
      <c r="HG72" s="173"/>
      <c r="HH72" s="173"/>
      <c r="HI72" s="173"/>
      <c r="HJ72" s="173"/>
      <c r="HK72" s="173"/>
      <c r="HL72" s="173"/>
      <c r="HM72" s="173"/>
      <c r="HN72" s="173"/>
      <c r="HO72" s="173"/>
      <c r="HP72" s="173"/>
      <c r="HQ72" s="173"/>
      <c r="HR72" s="173"/>
      <c r="HS72" s="173"/>
      <c r="HT72" s="173"/>
      <c r="HU72" s="173"/>
      <c r="HV72" s="173"/>
      <c r="HW72" s="173"/>
      <c r="HX72" s="173"/>
      <c r="HY72" s="173"/>
      <c r="HZ72" s="173"/>
      <c r="IA72" s="173"/>
      <c r="IB72" s="173"/>
      <c r="IC72" s="173"/>
      <c r="ID72" s="173"/>
      <c r="IE72" s="173"/>
      <c r="IF72" s="173"/>
      <c r="IG72" s="173"/>
      <c r="IH72" s="173"/>
      <c r="II72" s="173"/>
      <c r="IJ72" s="173"/>
      <c r="IK72" s="173"/>
      <c r="IL72" s="173"/>
      <c r="IM72" s="173"/>
      <c r="IN72" s="173"/>
      <c r="IO72" s="173"/>
      <c r="IP72" s="173"/>
      <c r="IQ72" s="173"/>
      <c r="IR72" s="173"/>
      <c r="IS72" s="173"/>
      <c r="IT72" s="173"/>
      <c r="IU72" s="173"/>
      <c r="IV72" s="173"/>
    </row>
    <row r="73" spans="1:256" x14ac:dyDescent="0.2">
      <c r="A73" s="156" t="s">
        <v>399</v>
      </c>
      <c r="B73" s="174" t="s">
        <v>391</v>
      </c>
      <c r="C73" s="174" t="s">
        <v>457</v>
      </c>
      <c r="D73" s="157" t="s">
        <v>429</v>
      </c>
      <c r="E73" s="169" t="s">
        <v>400</v>
      </c>
      <c r="F73" s="162">
        <v>8000</v>
      </c>
      <c r="G73" s="162">
        <v>8000</v>
      </c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  <c r="AN73" s="173"/>
      <c r="AO73" s="173"/>
      <c r="AP73" s="173"/>
      <c r="AQ73" s="173"/>
      <c r="AR73" s="173"/>
      <c r="AS73" s="173"/>
      <c r="AT73" s="173"/>
      <c r="AU73" s="173"/>
      <c r="AV73" s="173"/>
      <c r="AW73" s="173"/>
      <c r="AX73" s="173"/>
      <c r="AY73" s="173"/>
      <c r="AZ73" s="173"/>
      <c r="BA73" s="173"/>
      <c r="BB73" s="173"/>
      <c r="BC73" s="173"/>
      <c r="BD73" s="173"/>
      <c r="BE73" s="173"/>
      <c r="BF73" s="173"/>
      <c r="BG73" s="173"/>
      <c r="BH73" s="173"/>
      <c r="BI73" s="173"/>
      <c r="BJ73" s="173"/>
      <c r="BK73" s="173"/>
      <c r="BL73" s="173"/>
      <c r="BM73" s="173"/>
      <c r="BN73" s="173"/>
      <c r="BO73" s="173"/>
      <c r="BP73" s="173"/>
      <c r="BQ73" s="173"/>
      <c r="BR73" s="173"/>
      <c r="BS73" s="173"/>
      <c r="BT73" s="173"/>
      <c r="BU73" s="173"/>
      <c r="BV73" s="173"/>
      <c r="BW73" s="173"/>
      <c r="BX73" s="173"/>
      <c r="BY73" s="173"/>
      <c r="BZ73" s="173"/>
      <c r="CA73" s="173"/>
      <c r="CB73" s="173"/>
      <c r="CC73" s="173"/>
      <c r="CD73" s="173"/>
      <c r="CE73" s="173"/>
      <c r="CF73" s="173"/>
      <c r="CG73" s="173"/>
      <c r="CH73" s="173"/>
      <c r="CI73" s="173"/>
      <c r="CJ73" s="173"/>
      <c r="CK73" s="173"/>
      <c r="CL73" s="173"/>
      <c r="CM73" s="173"/>
      <c r="CN73" s="173"/>
      <c r="CO73" s="173"/>
      <c r="CP73" s="173"/>
      <c r="CQ73" s="173"/>
      <c r="CR73" s="173"/>
      <c r="CS73" s="173"/>
      <c r="CT73" s="173"/>
      <c r="CU73" s="173"/>
      <c r="CV73" s="173"/>
      <c r="CW73" s="173"/>
      <c r="CX73" s="173"/>
      <c r="CY73" s="173"/>
      <c r="CZ73" s="173"/>
      <c r="DA73" s="173"/>
      <c r="DB73" s="173"/>
      <c r="DC73" s="173"/>
      <c r="DD73" s="173"/>
      <c r="DE73" s="173"/>
      <c r="DF73" s="173"/>
      <c r="DG73" s="173"/>
      <c r="DH73" s="173"/>
      <c r="DI73" s="173"/>
      <c r="DJ73" s="173"/>
      <c r="DK73" s="173"/>
      <c r="DL73" s="173"/>
      <c r="DM73" s="173"/>
      <c r="DN73" s="173"/>
      <c r="DO73" s="173"/>
      <c r="DP73" s="173"/>
      <c r="DQ73" s="173"/>
      <c r="DR73" s="173"/>
      <c r="DS73" s="173"/>
      <c r="DT73" s="173"/>
      <c r="DU73" s="173"/>
      <c r="DV73" s="173"/>
      <c r="DW73" s="173"/>
      <c r="DX73" s="173"/>
      <c r="DY73" s="173"/>
      <c r="DZ73" s="173"/>
      <c r="EA73" s="173"/>
      <c r="EB73" s="173"/>
      <c r="EC73" s="173"/>
      <c r="ED73" s="173"/>
      <c r="EE73" s="173"/>
      <c r="EF73" s="173"/>
      <c r="EG73" s="173"/>
      <c r="EH73" s="173"/>
      <c r="EI73" s="173"/>
      <c r="EJ73" s="173"/>
      <c r="EK73" s="173"/>
      <c r="EL73" s="173"/>
      <c r="EM73" s="173"/>
      <c r="EN73" s="173"/>
      <c r="EO73" s="173"/>
      <c r="EP73" s="173"/>
      <c r="EQ73" s="173"/>
      <c r="ER73" s="173"/>
      <c r="ES73" s="173"/>
      <c r="ET73" s="173"/>
      <c r="EU73" s="173"/>
      <c r="EV73" s="173"/>
      <c r="EW73" s="173"/>
      <c r="EX73" s="173"/>
      <c r="EY73" s="173"/>
      <c r="EZ73" s="173"/>
      <c r="FA73" s="173"/>
      <c r="FB73" s="173"/>
      <c r="FC73" s="173"/>
      <c r="FD73" s="173"/>
      <c r="FE73" s="173"/>
      <c r="FF73" s="173"/>
      <c r="FG73" s="173"/>
      <c r="FH73" s="173"/>
      <c r="FI73" s="173"/>
      <c r="FJ73" s="173"/>
      <c r="FK73" s="173"/>
      <c r="FL73" s="173"/>
      <c r="FM73" s="173"/>
      <c r="FN73" s="173"/>
      <c r="FO73" s="173"/>
      <c r="FP73" s="173"/>
      <c r="FQ73" s="173"/>
      <c r="FR73" s="173"/>
      <c r="FS73" s="173"/>
      <c r="FT73" s="173"/>
      <c r="FU73" s="173"/>
      <c r="FV73" s="173"/>
      <c r="FW73" s="173"/>
      <c r="FX73" s="173"/>
      <c r="FY73" s="173"/>
      <c r="FZ73" s="173"/>
      <c r="GA73" s="173"/>
      <c r="GB73" s="173"/>
      <c r="GC73" s="173"/>
      <c r="GD73" s="173"/>
      <c r="GE73" s="173"/>
      <c r="GF73" s="173"/>
      <c r="GG73" s="173"/>
      <c r="GH73" s="173"/>
      <c r="GI73" s="173"/>
      <c r="GJ73" s="173"/>
      <c r="GK73" s="173"/>
      <c r="GL73" s="173"/>
      <c r="GM73" s="173"/>
      <c r="GN73" s="173"/>
      <c r="GO73" s="173"/>
      <c r="GP73" s="173"/>
      <c r="GQ73" s="173"/>
      <c r="GR73" s="173"/>
      <c r="GS73" s="173"/>
      <c r="GT73" s="173"/>
      <c r="GU73" s="173"/>
      <c r="GV73" s="173"/>
      <c r="GW73" s="173"/>
      <c r="GX73" s="173"/>
      <c r="GY73" s="173"/>
      <c r="GZ73" s="173"/>
      <c r="HA73" s="173"/>
      <c r="HB73" s="173"/>
      <c r="HC73" s="173"/>
      <c r="HD73" s="173"/>
      <c r="HE73" s="173"/>
      <c r="HF73" s="173"/>
      <c r="HG73" s="173"/>
      <c r="HH73" s="173"/>
      <c r="HI73" s="173"/>
      <c r="HJ73" s="173"/>
      <c r="HK73" s="173"/>
      <c r="HL73" s="173"/>
      <c r="HM73" s="173"/>
      <c r="HN73" s="173"/>
      <c r="HO73" s="173"/>
      <c r="HP73" s="173"/>
      <c r="HQ73" s="173"/>
      <c r="HR73" s="173"/>
      <c r="HS73" s="173"/>
      <c r="HT73" s="173"/>
      <c r="HU73" s="173"/>
      <c r="HV73" s="173"/>
      <c r="HW73" s="173"/>
      <c r="HX73" s="173"/>
      <c r="HY73" s="173"/>
      <c r="HZ73" s="173"/>
      <c r="IA73" s="173"/>
      <c r="IB73" s="173"/>
      <c r="IC73" s="173"/>
      <c r="ID73" s="173"/>
      <c r="IE73" s="173"/>
      <c r="IF73" s="173"/>
      <c r="IG73" s="173"/>
      <c r="IH73" s="173"/>
      <c r="II73" s="173"/>
      <c r="IJ73" s="173"/>
      <c r="IK73" s="173"/>
      <c r="IL73" s="173"/>
      <c r="IM73" s="173"/>
      <c r="IN73" s="173"/>
      <c r="IO73" s="173"/>
      <c r="IP73" s="173"/>
      <c r="IQ73" s="173"/>
      <c r="IR73" s="173"/>
      <c r="IS73" s="173"/>
      <c r="IT73" s="173"/>
      <c r="IU73" s="173"/>
      <c r="IV73" s="173"/>
    </row>
    <row r="74" spans="1:256" s="159" customFormat="1" ht="51" x14ac:dyDescent="0.2">
      <c r="A74" s="238" t="s">
        <v>459</v>
      </c>
      <c r="B74" s="169" t="s">
        <v>391</v>
      </c>
      <c r="C74" s="169" t="s">
        <v>457</v>
      </c>
      <c r="D74" s="169" t="s">
        <v>637</v>
      </c>
      <c r="E74" s="169"/>
      <c r="F74" s="158">
        <f>SUM(F75)</f>
        <v>9.49</v>
      </c>
      <c r="G74" s="158">
        <f>SUM(G75)</f>
        <v>9.49</v>
      </c>
    </row>
    <row r="75" spans="1:256" s="159" customFormat="1" x14ac:dyDescent="0.2">
      <c r="A75" s="237" t="s">
        <v>399</v>
      </c>
      <c r="B75" s="174" t="s">
        <v>391</v>
      </c>
      <c r="C75" s="174" t="s">
        <v>457</v>
      </c>
      <c r="D75" s="174" t="s">
        <v>637</v>
      </c>
      <c r="E75" s="174" t="s">
        <v>400</v>
      </c>
      <c r="F75" s="158">
        <v>9.49</v>
      </c>
      <c r="G75" s="158">
        <v>9.49</v>
      </c>
    </row>
    <row r="76" spans="1:256" s="173" customFormat="1" x14ac:dyDescent="0.2">
      <c r="A76" s="242" t="s">
        <v>461</v>
      </c>
      <c r="B76" s="151" t="s">
        <v>391</v>
      </c>
      <c r="C76" s="151" t="s">
        <v>462</v>
      </c>
      <c r="D76" s="151"/>
      <c r="E76" s="151"/>
      <c r="F76" s="152">
        <f>SUM(F77)</f>
        <v>8150</v>
      </c>
      <c r="G76" s="152">
        <f>SUM(G77)</f>
        <v>8150</v>
      </c>
    </row>
    <row r="77" spans="1:256" ht="13.5" x14ac:dyDescent="0.25">
      <c r="A77" s="236" t="s">
        <v>436</v>
      </c>
      <c r="B77" s="166" t="s">
        <v>391</v>
      </c>
      <c r="C77" s="166" t="s">
        <v>462</v>
      </c>
      <c r="D77" s="154" t="s">
        <v>437</v>
      </c>
      <c r="E77" s="166"/>
      <c r="F77" s="155">
        <f>SUM(F78)</f>
        <v>8150</v>
      </c>
      <c r="G77" s="155">
        <f>SUM(G78)</f>
        <v>8150</v>
      </c>
    </row>
    <row r="78" spans="1:256" ht="43.5" customHeight="1" x14ac:dyDescent="0.2">
      <c r="A78" s="246" t="s">
        <v>638</v>
      </c>
      <c r="B78" s="161" t="s">
        <v>391</v>
      </c>
      <c r="C78" s="161" t="s">
        <v>462</v>
      </c>
      <c r="D78" s="161" t="s">
        <v>464</v>
      </c>
      <c r="E78" s="161"/>
      <c r="F78" s="162">
        <f>SUM(F79:F79)</f>
        <v>8150</v>
      </c>
      <c r="G78" s="162">
        <f>SUM(G79:G79)</f>
        <v>8150</v>
      </c>
    </row>
    <row r="79" spans="1:256" ht="25.5" x14ac:dyDescent="0.2">
      <c r="A79" s="237" t="s">
        <v>396</v>
      </c>
      <c r="B79" s="157" t="s">
        <v>391</v>
      </c>
      <c r="C79" s="157" t="s">
        <v>462</v>
      </c>
      <c r="D79" s="157" t="s">
        <v>464</v>
      </c>
      <c r="E79" s="157" t="s">
        <v>389</v>
      </c>
      <c r="F79" s="158">
        <v>8150</v>
      </c>
      <c r="G79" s="158">
        <v>8150</v>
      </c>
    </row>
    <row r="80" spans="1:256" x14ac:dyDescent="0.2">
      <c r="A80" s="242" t="s">
        <v>466</v>
      </c>
      <c r="B80" s="176" t="s">
        <v>391</v>
      </c>
      <c r="C80" s="176" t="s">
        <v>467</v>
      </c>
      <c r="D80" s="176"/>
      <c r="E80" s="176"/>
      <c r="F80" s="152">
        <f>SUM(F81)</f>
        <v>50</v>
      </c>
      <c r="G80" s="152">
        <f>SUM(G81)</f>
        <v>50</v>
      </c>
    </row>
    <row r="81" spans="1:256" ht="13.5" x14ac:dyDescent="0.25">
      <c r="A81" s="236" t="s">
        <v>436</v>
      </c>
      <c r="B81" s="176" t="s">
        <v>391</v>
      </c>
      <c r="C81" s="176" t="s">
        <v>467</v>
      </c>
      <c r="D81" s="154" t="s">
        <v>437</v>
      </c>
      <c r="E81" s="176"/>
      <c r="F81" s="152">
        <f>SUM(F82)</f>
        <v>50</v>
      </c>
      <c r="G81" s="152">
        <f>SUM(G82)</f>
        <v>50</v>
      </c>
    </row>
    <row r="82" spans="1:256" ht="51" x14ac:dyDescent="0.2">
      <c r="A82" s="238" t="s">
        <v>468</v>
      </c>
      <c r="B82" s="169" t="s">
        <v>391</v>
      </c>
      <c r="C82" s="169" t="s">
        <v>467</v>
      </c>
      <c r="D82" s="169" t="s">
        <v>469</v>
      </c>
      <c r="E82" s="169"/>
      <c r="F82" s="162">
        <f>SUM(F83:F83)</f>
        <v>50</v>
      </c>
      <c r="G82" s="162">
        <f>SUM(G83:G83)</f>
        <v>50</v>
      </c>
    </row>
    <row r="83" spans="1:256" s="159" customFormat="1" x14ac:dyDescent="0.2">
      <c r="A83" s="237" t="s">
        <v>399</v>
      </c>
      <c r="B83" s="174" t="s">
        <v>391</v>
      </c>
      <c r="C83" s="174" t="s">
        <v>467</v>
      </c>
      <c r="D83" s="174" t="s">
        <v>469</v>
      </c>
      <c r="E83" s="157" t="s">
        <v>400</v>
      </c>
      <c r="F83" s="158">
        <v>50</v>
      </c>
      <c r="G83" s="158">
        <v>50</v>
      </c>
    </row>
    <row r="84" spans="1:256" ht="15.75" x14ac:dyDescent="0.25">
      <c r="A84" s="234" t="s">
        <v>470</v>
      </c>
      <c r="B84" s="178" t="s">
        <v>402</v>
      </c>
      <c r="C84" s="178"/>
      <c r="D84" s="178"/>
      <c r="E84" s="178"/>
      <c r="F84" s="179">
        <f>SUM(F85+F94+F105)</f>
        <v>318418.88</v>
      </c>
      <c r="G84" s="179">
        <f>SUM(G85+G94+G105)</f>
        <v>208723.04</v>
      </c>
    </row>
    <row r="85" spans="1:256" s="159" customFormat="1" ht="15" x14ac:dyDescent="0.25">
      <c r="A85" s="247" t="s">
        <v>471</v>
      </c>
      <c r="B85" s="185" t="s">
        <v>402</v>
      </c>
      <c r="C85" s="185" t="s">
        <v>376</v>
      </c>
      <c r="D85" s="185"/>
      <c r="E85" s="185"/>
      <c r="F85" s="186">
        <f>SUM(F88+F86)</f>
        <v>109169.87999999999</v>
      </c>
      <c r="G85" s="186">
        <f>SUM(G88+G86)</f>
        <v>52019.040000000001</v>
      </c>
    </row>
    <row r="86" spans="1:256" s="159" customFormat="1" ht="27" x14ac:dyDescent="0.25">
      <c r="A86" s="153" t="s">
        <v>183</v>
      </c>
      <c r="B86" s="166" t="s">
        <v>402</v>
      </c>
      <c r="C86" s="166" t="s">
        <v>376</v>
      </c>
      <c r="D86" s="166" t="s">
        <v>472</v>
      </c>
      <c r="E86" s="166"/>
      <c r="F86" s="155">
        <f>SUM(F87)</f>
        <v>93846.399999999994</v>
      </c>
      <c r="G86" s="155">
        <f>SUM(G87)</f>
        <v>51361.79</v>
      </c>
    </row>
    <row r="87" spans="1:256" s="159" customFormat="1" ht="25.5" x14ac:dyDescent="0.2">
      <c r="A87" s="156" t="s">
        <v>396</v>
      </c>
      <c r="B87" s="174" t="s">
        <v>402</v>
      </c>
      <c r="C87" s="174" t="s">
        <v>376</v>
      </c>
      <c r="D87" s="174" t="s">
        <v>472</v>
      </c>
      <c r="E87" s="174" t="s">
        <v>389</v>
      </c>
      <c r="F87" s="158">
        <v>93846.399999999994</v>
      </c>
      <c r="G87" s="158">
        <v>51361.79</v>
      </c>
    </row>
    <row r="88" spans="1:256" ht="13.5" x14ac:dyDescent="0.25">
      <c r="A88" s="236" t="s">
        <v>436</v>
      </c>
      <c r="B88" s="154" t="s">
        <v>402</v>
      </c>
      <c r="C88" s="154" t="s">
        <v>376</v>
      </c>
      <c r="D88" s="154" t="s">
        <v>437</v>
      </c>
      <c r="E88" s="154"/>
      <c r="F88" s="187">
        <f>SUM(F91+F89)</f>
        <v>15323.48</v>
      </c>
      <c r="G88" s="187">
        <f>SUM(G91+G89)</f>
        <v>657.25</v>
      </c>
    </row>
    <row r="89" spans="1:256" ht="51" x14ac:dyDescent="0.2">
      <c r="A89" s="160" t="s">
        <v>476</v>
      </c>
      <c r="B89" s="161" t="s">
        <v>402</v>
      </c>
      <c r="C89" s="161" t="s">
        <v>376</v>
      </c>
      <c r="D89" s="161"/>
      <c r="E89" s="169"/>
      <c r="F89" s="162">
        <f>SUM(F90)</f>
        <v>1823.48</v>
      </c>
      <c r="G89" s="162">
        <f>SUM(G90)</f>
        <v>657.25</v>
      </c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  <c r="AZ89" s="188"/>
      <c r="BA89" s="188"/>
      <c r="BB89" s="188"/>
      <c r="BC89" s="188"/>
      <c r="BD89" s="188"/>
      <c r="BE89" s="188"/>
      <c r="BF89" s="188"/>
      <c r="BG89" s="188"/>
      <c r="BH89" s="188"/>
      <c r="BI89" s="188"/>
      <c r="BJ89" s="188"/>
      <c r="BK89" s="188"/>
      <c r="BL89" s="188"/>
      <c r="BM89" s="188"/>
      <c r="BN89" s="188"/>
      <c r="BO89" s="188"/>
      <c r="BP89" s="188"/>
      <c r="BQ89" s="188"/>
      <c r="BR89" s="188"/>
      <c r="BS89" s="188"/>
      <c r="BT89" s="188"/>
      <c r="BU89" s="188"/>
      <c r="BV89" s="188"/>
      <c r="BW89" s="188"/>
      <c r="BX89" s="188"/>
      <c r="BY89" s="188"/>
      <c r="BZ89" s="188"/>
      <c r="CA89" s="188"/>
      <c r="CB89" s="188"/>
      <c r="CC89" s="188"/>
      <c r="CD89" s="188"/>
      <c r="CE89" s="188"/>
      <c r="CF89" s="188"/>
      <c r="CG89" s="188"/>
      <c r="CH89" s="188"/>
      <c r="CI89" s="188"/>
      <c r="CJ89" s="188"/>
      <c r="CK89" s="188"/>
      <c r="CL89" s="188"/>
      <c r="CM89" s="188"/>
      <c r="CN89" s="188"/>
      <c r="CO89" s="188"/>
      <c r="CP89" s="188"/>
      <c r="CQ89" s="188"/>
      <c r="CR89" s="188"/>
      <c r="CS89" s="188"/>
      <c r="CT89" s="188"/>
      <c r="CU89" s="188"/>
      <c r="CV89" s="188"/>
      <c r="CW89" s="188"/>
      <c r="CX89" s="188"/>
      <c r="CY89" s="188"/>
      <c r="CZ89" s="188"/>
      <c r="DA89" s="188"/>
      <c r="DB89" s="188"/>
      <c r="DC89" s="188"/>
      <c r="DD89" s="188"/>
      <c r="DE89" s="188"/>
      <c r="DF89" s="188"/>
      <c r="DG89" s="188"/>
      <c r="DH89" s="188"/>
      <c r="DI89" s="188"/>
      <c r="DJ89" s="188"/>
      <c r="DK89" s="188"/>
      <c r="DL89" s="188"/>
      <c r="DM89" s="188"/>
      <c r="DN89" s="188"/>
      <c r="DO89" s="188"/>
      <c r="DP89" s="188"/>
      <c r="DQ89" s="188"/>
      <c r="DR89" s="188"/>
      <c r="DS89" s="188"/>
      <c r="DT89" s="188"/>
      <c r="DU89" s="188"/>
      <c r="DV89" s="188"/>
      <c r="DW89" s="188"/>
      <c r="DX89" s="188"/>
      <c r="DY89" s="188"/>
      <c r="DZ89" s="188"/>
      <c r="EA89" s="188"/>
      <c r="EB89" s="188"/>
      <c r="EC89" s="188"/>
      <c r="ED89" s="188"/>
      <c r="EE89" s="188"/>
      <c r="EF89" s="188"/>
      <c r="EG89" s="188"/>
      <c r="EH89" s="188"/>
      <c r="EI89" s="188"/>
      <c r="EJ89" s="188"/>
      <c r="EK89" s="188"/>
      <c r="EL89" s="188"/>
      <c r="EM89" s="188"/>
      <c r="EN89" s="188"/>
      <c r="EO89" s="188"/>
      <c r="EP89" s="188"/>
      <c r="EQ89" s="188"/>
      <c r="ER89" s="188"/>
      <c r="ES89" s="188"/>
      <c r="ET89" s="188"/>
      <c r="EU89" s="188"/>
      <c r="EV89" s="188"/>
      <c r="EW89" s="188"/>
      <c r="EX89" s="188"/>
      <c r="EY89" s="188"/>
      <c r="EZ89" s="188"/>
      <c r="FA89" s="188"/>
      <c r="FB89" s="188"/>
      <c r="FC89" s="188"/>
      <c r="FD89" s="188"/>
      <c r="FE89" s="188"/>
      <c r="FF89" s="188"/>
      <c r="FG89" s="188"/>
      <c r="FH89" s="188"/>
      <c r="FI89" s="188"/>
      <c r="FJ89" s="188"/>
      <c r="FK89" s="188"/>
      <c r="FL89" s="188"/>
      <c r="FM89" s="188"/>
      <c r="FN89" s="188"/>
      <c r="FO89" s="188"/>
      <c r="FP89" s="188"/>
      <c r="FQ89" s="188"/>
      <c r="FR89" s="188"/>
      <c r="FS89" s="188"/>
      <c r="FT89" s="188"/>
      <c r="FU89" s="188"/>
      <c r="FV89" s="188"/>
      <c r="FW89" s="188"/>
      <c r="FX89" s="188"/>
      <c r="FY89" s="188"/>
      <c r="FZ89" s="188"/>
      <c r="GA89" s="188"/>
      <c r="GB89" s="188"/>
      <c r="GC89" s="188"/>
      <c r="GD89" s="188"/>
      <c r="GE89" s="188"/>
      <c r="GF89" s="188"/>
      <c r="GG89" s="188"/>
      <c r="GH89" s="188"/>
      <c r="GI89" s="188"/>
      <c r="GJ89" s="188"/>
      <c r="GK89" s="188"/>
      <c r="GL89" s="188"/>
      <c r="GM89" s="188"/>
      <c r="GN89" s="188"/>
      <c r="GO89" s="188"/>
      <c r="GP89" s="188"/>
      <c r="GQ89" s="188"/>
      <c r="GR89" s="188"/>
      <c r="GS89" s="188"/>
      <c r="GT89" s="188"/>
      <c r="GU89" s="188"/>
      <c r="GV89" s="188"/>
      <c r="GW89" s="188"/>
      <c r="GX89" s="188"/>
      <c r="GY89" s="188"/>
      <c r="GZ89" s="188"/>
      <c r="HA89" s="188"/>
      <c r="HB89" s="188"/>
      <c r="HC89" s="188"/>
      <c r="HD89" s="188"/>
      <c r="HE89" s="188"/>
      <c r="HF89" s="188"/>
      <c r="HG89" s="188"/>
      <c r="HH89" s="188"/>
      <c r="HI89" s="188"/>
      <c r="HJ89" s="188"/>
      <c r="HK89" s="188"/>
      <c r="HL89" s="188"/>
      <c r="HM89" s="188"/>
      <c r="HN89" s="188"/>
      <c r="HO89" s="188"/>
      <c r="HP89" s="188"/>
      <c r="HQ89" s="188"/>
      <c r="HR89" s="188"/>
      <c r="HS89" s="188"/>
      <c r="HT89" s="188"/>
      <c r="HU89" s="188"/>
      <c r="HV89" s="188"/>
      <c r="HW89" s="188"/>
      <c r="HX89" s="188"/>
      <c r="HY89" s="188"/>
      <c r="HZ89" s="188"/>
      <c r="IA89" s="188"/>
      <c r="IB89" s="188"/>
      <c r="IC89" s="188"/>
      <c r="ID89" s="188"/>
      <c r="IE89" s="188"/>
      <c r="IF89" s="188"/>
      <c r="IG89" s="188"/>
      <c r="IH89" s="188"/>
      <c r="II89" s="188"/>
      <c r="IJ89" s="188"/>
      <c r="IK89" s="188"/>
      <c r="IL89" s="188"/>
      <c r="IM89" s="188"/>
      <c r="IN89" s="188"/>
      <c r="IO89" s="188"/>
      <c r="IP89" s="188"/>
      <c r="IQ89" s="188"/>
      <c r="IR89" s="188"/>
      <c r="IS89" s="188"/>
      <c r="IT89" s="188"/>
      <c r="IU89" s="188"/>
      <c r="IV89" s="188"/>
    </row>
    <row r="90" spans="1:256" ht="25.5" x14ac:dyDescent="0.2">
      <c r="A90" s="156" t="s">
        <v>443</v>
      </c>
      <c r="B90" s="157" t="s">
        <v>402</v>
      </c>
      <c r="C90" s="157" t="s">
        <v>376</v>
      </c>
      <c r="D90" s="157" t="s">
        <v>477</v>
      </c>
      <c r="E90" s="174" t="s">
        <v>444</v>
      </c>
      <c r="F90" s="158">
        <v>1823.48</v>
      </c>
      <c r="G90" s="158">
        <v>657.25</v>
      </c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  <c r="AR90" s="189"/>
      <c r="AS90" s="189"/>
      <c r="AT90" s="189"/>
      <c r="AU90" s="189"/>
      <c r="AV90" s="189"/>
      <c r="AW90" s="189"/>
      <c r="AX90" s="189"/>
      <c r="AY90" s="189"/>
      <c r="AZ90" s="189"/>
      <c r="BA90" s="189"/>
      <c r="BB90" s="189"/>
      <c r="BC90" s="189"/>
      <c r="BD90" s="189"/>
      <c r="BE90" s="189"/>
      <c r="BF90" s="189"/>
      <c r="BG90" s="189"/>
      <c r="BH90" s="189"/>
      <c r="BI90" s="189"/>
      <c r="BJ90" s="189"/>
      <c r="BK90" s="189"/>
      <c r="BL90" s="189"/>
      <c r="BM90" s="189"/>
      <c r="BN90" s="189"/>
      <c r="BO90" s="189"/>
      <c r="BP90" s="189"/>
      <c r="BQ90" s="189"/>
      <c r="BR90" s="189"/>
      <c r="BS90" s="189"/>
      <c r="BT90" s="189"/>
      <c r="BU90" s="189"/>
      <c r="BV90" s="189"/>
      <c r="BW90" s="189"/>
      <c r="BX90" s="189"/>
      <c r="BY90" s="189"/>
      <c r="BZ90" s="189"/>
      <c r="CA90" s="189"/>
      <c r="CB90" s="189"/>
      <c r="CC90" s="189"/>
      <c r="CD90" s="189"/>
      <c r="CE90" s="189"/>
      <c r="CF90" s="189"/>
      <c r="CG90" s="189"/>
      <c r="CH90" s="189"/>
      <c r="CI90" s="189"/>
      <c r="CJ90" s="189"/>
      <c r="CK90" s="189"/>
      <c r="CL90" s="189"/>
      <c r="CM90" s="189"/>
      <c r="CN90" s="189"/>
      <c r="CO90" s="189"/>
      <c r="CP90" s="189"/>
      <c r="CQ90" s="189"/>
      <c r="CR90" s="189"/>
      <c r="CS90" s="189"/>
      <c r="CT90" s="189"/>
      <c r="CU90" s="189"/>
      <c r="CV90" s="189"/>
      <c r="CW90" s="189"/>
      <c r="CX90" s="189"/>
      <c r="CY90" s="189"/>
      <c r="CZ90" s="189"/>
      <c r="DA90" s="189"/>
      <c r="DB90" s="189"/>
      <c r="DC90" s="189"/>
      <c r="DD90" s="189"/>
      <c r="DE90" s="189"/>
      <c r="DF90" s="189"/>
      <c r="DG90" s="189"/>
      <c r="DH90" s="189"/>
      <c r="DI90" s="189"/>
      <c r="DJ90" s="189"/>
      <c r="DK90" s="189"/>
      <c r="DL90" s="189"/>
      <c r="DM90" s="189"/>
      <c r="DN90" s="189"/>
      <c r="DO90" s="189"/>
      <c r="DP90" s="189"/>
      <c r="DQ90" s="189"/>
      <c r="DR90" s="189"/>
      <c r="DS90" s="189"/>
      <c r="DT90" s="189"/>
      <c r="DU90" s="189"/>
      <c r="DV90" s="189"/>
      <c r="DW90" s="189"/>
      <c r="DX90" s="189"/>
      <c r="DY90" s="189"/>
      <c r="DZ90" s="189"/>
      <c r="EA90" s="189"/>
      <c r="EB90" s="189"/>
      <c r="EC90" s="189"/>
      <c r="ED90" s="189"/>
      <c r="EE90" s="189"/>
      <c r="EF90" s="189"/>
      <c r="EG90" s="189"/>
      <c r="EH90" s="189"/>
      <c r="EI90" s="189"/>
      <c r="EJ90" s="189"/>
      <c r="EK90" s="189"/>
      <c r="EL90" s="189"/>
      <c r="EM90" s="189"/>
      <c r="EN90" s="189"/>
      <c r="EO90" s="189"/>
      <c r="EP90" s="189"/>
      <c r="EQ90" s="189"/>
      <c r="ER90" s="189"/>
      <c r="ES90" s="189"/>
      <c r="ET90" s="189"/>
      <c r="EU90" s="189"/>
      <c r="EV90" s="189"/>
      <c r="EW90" s="189"/>
      <c r="EX90" s="189"/>
      <c r="EY90" s="189"/>
      <c r="EZ90" s="189"/>
      <c r="FA90" s="189"/>
      <c r="FB90" s="189"/>
      <c r="FC90" s="189"/>
      <c r="FD90" s="189"/>
      <c r="FE90" s="189"/>
      <c r="FF90" s="189"/>
      <c r="FG90" s="189"/>
      <c r="FH90" s="189"/>
      <c r="FI90" s="189"/>
      <c r="FJ90" s="189"/>
      <c r="FK90" s="189"/>
      <c r="FL90" s="189"/>
      <c r="FM90" s="189"/>
      <c r="FN90" s="189"/>
      <c r="FO90" s="189"/>
      <c r="FP90" s="189"/>
      <c r="FQ90" s="189"/>
      <c r="FR90" s="189"/>
      <c r="FS90" s="189"/>
      <c r="FT90" s="189"/>
      <c r="FU90" s="189"/>
      <c r="FV90" s="189"/>
      <c r="FW90" s="189"/>
      <c r="FX90" s="189"/>
      <c r="FY90" s="189"/>
      <c r="FZ90" s="189"/>
      <c r="GA90" s="189"/>
      <c r="GB90" s="189"/>
      <c r="GC90" s="189"/>
      <c r="GD90" s="189"/>
      <c r="GE90" s="189"/>
      <c r="GF90" s="189"/>
      <c r="GG90" s="189"/>
      <c r="GH90" s="189"/>
      <c r="GI90" s="189"/>
      <c r="GJ90" s="189"/>
      <c r="GK90" s="189"/>
      <c r="GL90" s="189"/>
      <c r="GM90" s="189"/>
      <c r="GN90" s="189"/>
      <c r="GO90" s="189"/>
      <c r="GP90" s="189"/>
      <c r="GQ90" s="189"/>
      <c r="GR90" s="189"/>
      <c r="GS90" s="189"/>
      <c r="GT90" s="189"/>
      <c r="GU90" s="189"/>
      <c r="GV90" s="189"/>
      <c r="GW90" s="189"/>
      <c r="GX90" s="189"/>
      <c r="GY90" s="189"/>
      <c r="GZ90" s="189"/>
      <c r="HA90" s="189"/>
      <c r="HB90" s="189"/>
      <c r="HC90" s="189"/>
      <c r="HD90" s="189"/>
      <c r="HE90" s="189"/>
      <c r="HF90" s="189"/>
      <c r="HG90" s="189"/>
      <c r="HH90" s="189"/>
      <c r="HI90" s="189"/>
      <c r="HJ90" s="189"/>
      <c r="HK90" s="189"/>
      <c r="HL90" s="189"/>
      <c r="HM90" s="189"/>
      <c r="HN90" s="189"/>
      <c r="HO90" s="189"/>
      <c r="HP90" s="189"/>
      <c r="HQ90" s="189"/>
      <c r="HR90" s="189"/>
      <c r="HS90" s="189"/>
      <c r="HT90" s="189"/>
      <c r="HU90" s="189"/>
      <c r="HV90" s="189"/>
      <c r="HW90" s="189"/>
      <c r="HX90" s="189"/>
      <c r="HY90" s="189"/>
      <c r="HZ90" s="189"/>
      <c r="IA90" s="189"/>
      <c r="IB90" s="189"/>
      <c r="IC90" s="189"/>
      <c r="ID90" s="189"/>
      <c r="IE90" s="189"/>
      <c r="IF90" s="189"/>
      <c r="IG90" s="189"/>
      <c r="IH90" s="189"/>
      <c r="II90" s="189"/>
      <c r="IJ90" s="189"/>
      <c r="IK90" s="189"/>
      <c r="IL90" s="189"/>
      <c r="IM90" s="189"/>
      <c r="IN90" s="189"/>
      <c r="IO90" s="189"/>
      <c r="IP90" s="189"/>
      <c r="IQ90" s="189"/>
      <c r="IR90" s="189"/>
      <c r="IS90" s="189"/>
      <c r="IT90" s="189"/>
      <c r="IU90" s="189"/>
      <c r="IV90" s="189"/>
    </row>
    <row r="91" spans="1:256" s="188" customFormat="1" ht="51" x14ac:dyDescent="0.2">
      <c r="A91" s="238" t="s">
        <v>473</v>
      </c>
      <c r="B91" s="169" t="s">
        <v>402</v>
      </c>
      <c r="C91" s="169" t="s">
        <v>376</v>
      </c>
      <c r="D91" s="169" t="s">
        <v>474</v>
      </c>
      <c r="E91" s="169"/>
      <c r="F91" s="162">
        <f>SUM(F92+F93)</f>
        <v>13500</v>
      </c>
      <c r="G91" s="162">
        <f>SUM(G92+G93)</f>
        <v>0</v>
      </c>
    </row>
    <row r="92" spans="1:256" s="189" customFormat="1" ht="25.5" x14ac:dyDescent="0.2">
      <c r="A92" s="237" t="s">
        <v>396</v>
      </c>
      <c r="B92" s="174" t="s">
        <v>402</v>
      </c>
      <c r="C92" s="174" t="s">
        <v>376</v>
      </c>
      <c r="D92" s="174" t="s">
        <v>474</v>
      </c>
      <c r="E92" s="174" t="s">
        <v>389</v>
      </c>
      <c r="F92" s="158">
        <v>10500</v>
      </c>
      <c r="G92" s="158"/>
    </row>
    <row r="93" spans="1:256" s="189" customFormat="1" x14ac:dyDescent="0.2">
      <c r="A93" s="237" t="s">
        <v>399</v>
      </c>
      <c r="B93" s="157" t="s">
        <v>402</v>
      </c>
      <c r="C93" s="157" t="s">
        <v>376</v>
      </c>
      <c r="D93" s="157" t="s">
        <v>475</v>
      </c>
      <c r="E93" s="157" t="s">
        <v>400</v>
      </c>
      <c r="F93" s="158">
        <v>3000</v>
      </c>
      <c r="G93" s="158"/>
    </row>
    <row r="94" spans="1:256" ht="13.5" x14ac:dyDescent="0.25">
      <c r="A94" s="241" t="s">
        <v>484</v>
      </c>
      <c r="B94" s="166" t="s">
        <v>402</v>
      </c>
      <c r="C94" s="166" t="s">
        <v>385</v>
      </c>
      <c r="D94" s="166"/>
      <c r="E94" s="166"/>
      <c r="F94" s="155">
        <f>SUM(F95)</f>
        <v>195045</v>
      </c>
      <c r="G94" s="155">
        <f>SUM(G95)</f>
        <v>142500</v>
      </c>
    </row>
    <row r="95" spans="1:256" ht="13.5" x14ac:dyDescent="0.25">
      <c r="A95" s="236" t="s">
        <v>436</v>
      </c>
      <c r="B95" s="166" t="s">
        <v>402</v>
      </c>
      <c r="C95" s="166" t="s">
        <v>385</v>
      </c>
      <c r="D95" s="166" t="s">
        <v>437</v>
      </c>
      <c r="E95" s="166"/>
      <c r="F95" s="155">
        <f>SUM(F96)</f>
        <v>195045</v>
      </c>
      <c r="G95" s="155">
        <f>SUM(G96)</f>
        <v>142500</v>
      </c>
    </row>
    <row r="96" spans="1:256" ht="38.25" x14ac:dyDescent="0.2">
      <c r="A96" s="238" t="s">
        <v>485</v>
      </c>
      <c r="B96" s="161" t="s">
        <v>402</v>
      </c>
      <c r="C96" s="161" t="s">
        <v>385</v>
      </c>
      <c r="D96" s="161" t="s">
        <v>486</v>
      </c>
      <c r="E96" s="161"/>
      <c r="F96" s="193">
        <f>SUM(F98+F97+F99+F103+F101)</f>
        <v>195045</v>
      </c>
      <c r="G96" s="193">
        <f>SUM(G98+G97+G99+G103+G101)</f>
        <v>142500</v>
      </c>
    </row>
    <row r="97" spans="1:7" ht="25.5" x14ac:dyDescent="0.2">
      <c r="A97" s="237" t="s">
        <v>396</v>
      </c>
      <c r="B97" s="157" t="s">
        <v>402</v>
      </c>
      <c r="C97" s="157" t="s">
        <v>385</v>
      </c>
      <c r="D97" s="161" t="s">
        <v>486</v>
      </c>
      <c r="E97" s="157" t="s">
        <v>389</v>
      </c>
      <c r="F97" s="183">
        <v>11100</v>
      </c>
      <c r="G97" s="183"/>
    </row>
    <row r="98" spans="1:7" ht="25.5" x14ac:dyDescent="0.2">
      <c r="A98" s="237" t="s">
        <v>443</v>
      </c>
      <c r="B98" s="157" t="s">
        <v>402</v>
      </c>
      <c r="C98" s="157" t="s">
        <v>385</v>
      </c>
      <c r="D98" s="161" t="s">
        <v>486</v>
      </c>
      <c r="E98" s="157" t="s">
        <v>444</v>
      </c>
      <c r="F98" s="183">
        <v>142500</v>
      </c>
      <c r="G98" s="183">
        <v>142500</v>
      </c>
    </row>
    <row r="99" spans="1:7" x14ac:dyDescent="0.2">
      <c r="A99" s="244" t="s">
        <v>488</v>
      </c>
      <c r="B99" s="169" t="s">
        <v>402</v>
      </c>
      <c r="C99" s="169" t="s">
        <v>385</v>
      </c>
      <c r="D99" s="169" t="s">
        <v>489</v>
      </c>
      <c r="E99" s="169"/>
      <c r="F99" s="162">
        <f>SUM(F100)</f>
        <v>5700</v>
      </c>
      <c r="G99" s="162">
        <f>SUM(G100)</f>
        <v>0</v>
      </c>
    </row>
    <row r="100" spans="1:7" s="159" customFormat="1" ht="28.5" customHeight="1" x14ac:dyDescent="0.2">
      <c r="A100" s="237" t="s">
        <v>445</v>
      </c>
      <c r="B100" s="174" t="s">
        <v>402</v>
      </c>
      <c r="C100" s="174" t="s">
        <v>385</v>
      </c>
      <c r="D100" s="174" t="s">
        <v>489</v>
      </c>
      <c r="E100" s="174" t="s">
        <v>446</v>
      </c>
      <c r="F100" s="158">
        <v>5700</v>
      </c>
      <c r="G100" s="158"/>
    </row>
    <row r="101" spans="1:7" s="159" customFormat="1" x14ac:dyDescent="0.2">
      <c r="A101" s="160" t="s">
        <v>490</v>
      </c>
      <c r="B101" s="169" t="s">
        <v>402</v>
      </c>
      <c r="C101" s="169" t="s">
        <v>385</v>
      </c>
      <c r="D101" s="169" t="s">
        <v>491</v>
      </c>
      <c r="E101" s="169"/>
      <c r="F101" s="158">
        <f>SUM(F102)</f>
        <v>32245</v>
      </c>
      <c r="G101" s="158"/>
    </row>
    <row r="102" spans="1:7" s="159" customFormat="1" ht="27.75" customHeight="1" x14ac:dyDescent="0.2">
      <c r="A102" s="156" t="s">
        <v>445</v>
      </c>
      <c r="B102" s="174" t="s">
        <v>402</v>
      </c>
      <c r="C102" s="174" t="s">
        <v>385</v>
      </c>
      <c r="D102" s="174" t="s">
        <v>491</v>
      </c>
      <c r="E102" s="174" t="s">
        <v>446</v>
      </c>
      <c r="F102" s="158">
        <v>32245</v>
      </c>
      <c r="G102" s="158"/>
    </row>
    <row r="103" spans="1:7" x14ac:dyDescent="0.2">
      <c r="A103" s="244" t="s">
        <v>492</v>
      </c>
      <c r="B103" s="169" t="s">
        <v>402</v>
      </c>
      <c r="C103" s="169" t="s">
        <v>385</v>
      </c>
      <c r="D103" s="169" t="s">
        <v>493</v>
      </c>
      <c r="E103" s="169"/>
      <c r="F103" s="162">
        <f>SUM(F104)</f>
        <v>3500</v>
      </c>
      <c r="G103" s="162">
        <f>SUM(G104)</f>
        <v>0</v>
      </c>
    </row>
    <row r="104" spans="1:7" s="159" customFormat="1" ht="27.75" customHeight="1" x14ac:dyDescent="0.2">
      <c r="A104" s="237" t="s">
        <v>445</v>
      </c>
      <c r="B104" s="174" t="s">
        <v>402</v>
      </c>
      <c r="C104" s="174" t="s">
        <v>385</v>
      </c>
      <c r="D104" s="174" t="s">
        <v>493</v>
      </c>
      <c r="E104" s="174" t="s">
        <v>446</v>
      </c>
      <c r="F104" s="158">
        <v>3500</v>
      </c>
      <c r="G104" s="158"/>
    </row>
    <row r="105" spans="1:7" s="192" customFormat="1" ht="28.5" x14ac:dyDescent="0.2">
      <c r="A105" s="248" t="s">
        <v>498</v>
      </c>
      <c r="B105" s="164" t="s">
        <v>402</v>
      </c>
      <c r="C105" s="197" t="s">
        <v>402</v>
      </c>
      <c r="D105" s="171"/>
      <c r="E105" s="171"/>
      <c r="F105" s="149">
        <f t="shared" ref="F105:G106" si="4">SUM(F106)</f>
        <v>14204</v>
      </c>
      <c r="G105" s="149">
        <f t="shared" si="4"/>
        <v>14204</v>
      </c>
    </row>
    <row r="106" spans="1:7" ht="13.5" x14ac:dyDescent="0.25">
      <c r="A106" s="241" t="s">
        <v>499</v>
      </c>
      <c r="B106" s="166" t="s">
        <v>402</v>
      </c>
      <c r="C106" s="166" t="s">
        <v>402</v>
      </c>
      <c r="D106" s="154"/>
      <c r="E106" s="166"/>
      <c r="F106" s="155">
        <f t="shared" si="4"/>
        <v>14204</v>
      </c>
      <c r="G106" s="155">
        <f t="shared" si="4"/>
        <v>14204</v>
      </c>
    </row>
    <row r="107" spans="1:7" s="200" customFormat="1" ht="13.5" x14ac:dyDescent="0.25">
      <c r="A107" s="236" t="s">
        <v>436</v>
      </c>
      <c r="B107" s="151" t="s">
        <v>402</v>
      </c>
      <c r="C107" s="198" t="s">
        <v>402</v>
      </c>
      <c r="D107" s="199" t="s">
        <v>437</v>
      </c>
      <c r="E107" s="199"/>
      <c r="F107" s="152">
        <f>SUM(F109)</f>
        <v>14204</v>
      </c>
      <c r="G107" s="152">
        <f>SUM(G109)</f>
        <v>14204</v>
      </c>
    </row>
    <row r="108" spans="1:7" s="200" customFormat="1" ht="13.5" x14ac:dyDescent="0.25">
      <c r="A108" s="241" t="s">
        <v>499</v>
      </c>
      <c r="B108" s="166" t="s">
        <v>402</v>
      </c>
      <c r="C108" s="166" t="s">
        <v>402</v>
      </c>
      <c r="D108" s="154"/>
      <c r="E108" s="166"/>
      <c r="F108" s="155">
        <f t="shared" ref="F108:G109" si="5">SUM(F109)</f>
        <v>14204</v>
      </c>
      <c r="G108" s="155">
        <f t="shared" si="5"/>
        <v>14204</v>
      </c>
    </row>
    <row r="109" spans="1:7" s="200" customFormat="1" ht="25.5" x14ac:dyDescent="0.2">
      <c r="A109" s="238" t="s">
        <v>500</v>
      </c>
      <c r="B109" s="169" t="s">
        <v>402</v>
      </c>
      <c r="C109" s="169" t="s">
        <v>402</v>
      </c>
      <c r="D109" s="169" t="s">
        <v>501</v>
      </c>
      <c r="E109" s="169"/>
      <c r="F109" s="162">
        <f t="shared" si="5"/>
        <v>14204</v>
      </c>
      <c r="G109" s="162">
        <f t="shared" si="5"/>
        <v>14204</v>
      </c>
    </row>
    <row r="110" spans="1:7" s="159" customFormat="1" ht="25.5" x14ac:dyDescent="0.2">
      <c r="A110" s="237" t="s">
        <v>396</v>
      </c>
      <c r="B110" s="169" t="s">
        <v>402</v>
      </c>
      <c r="C110" s="169" t="s">
        <v>402</v>
      </c>
      <c r="D110" s="174" t="s">
        <v>501</v>
      </c>
      <c r="E110" s="169" t="s">
        <v>389</v>
      </c>
      <c r="F110" s="162">
        <v>14204</v>
      </c>
      <c r="G110" s="183">
        <v>14204</v>
      </c>
    </row>
    <row r="111" spans="1:7" s="212" customFormat="1" ht="15.75" x14ac:dyDescent="0.25">
      <c r="A111" s="249" t="s">
        <v>506</v>
      </c>
      <c r="B111" s="209" t="s">
        <v>507</v>
      </c>
      <c r="C111" s="209"/>
      <c r="D111" s="209"/>
      <c r="E111" s="210"/>
      <c r="F111" s="211">
        <f t="shared" ref="F111:G113" si="6">SUM(F112)</f>
        <v>20130</v>
      </c>
      <c r="G111" s="211">
        <f t="shared" si="6"/>
        <v>20280</v>
      </c>
    </row>
    <row r="112" spans="1:7" s="200" customFormat="1" ht="27" x14ac:dyDescent="0.25">
      <c r="A112" s="236" t="s">
        <v>508</v>
      </c>
      <c r="B112" s="213" t="s">
        <v>507</v>
      </c>
      <c r="C112" s="213" t="s">
        <v>402</v>
      </c>
      <c r="D112" s="213"/>
      <c r="E112" s="154"/>
      <c r="F112" s="187">
        <f t="shared" si="6"/>
        <v>20130</v>
      </c>
      <c r="G112" s="187">
        <f t="shared" si="6"/>
        <v>20280</v>
      </c>
    </row>
    <row r="113" spans="1:7" s="200" customFormat="1" ht="38.25" x14ac:dyDescent="0.2">
      <c r="A113" s="237" t="s">
        <v>509</v>
      </c>
      <c r="B113" s="205" t="s">
        <v>507</v>
      </c>
      <c r="C113" s="205" t="s">
        <v>402</v>
      </c>
      <c r="D113" s="205" t="s">
        <v>510</v>
      </c>
      <c r="E113" s="157"/>
      <c r="F113" s="183">
        <f t="shared" si="6"/>
        <v>20130</v>
      </c>
      <c r="G113" s="183">
        <f t="shared" si="6"/>
        <v>20280</v>
      </c>
    </row>
    <row r="114" spans="1:7" s="200" customFormat="1" ht="25.5" x14ac:dyDescent="0.2">
      <c r="A114" s="238" t="s">
        <v>396</v>
      </c>
      <c r="B114" s="206" t="s">
        <v>507</v>
      </c>
      <c r="C114" s="206" t="s">
        <v>402</v>
      </c>
      <c r="D114" s="206" t="s">
        <v>510</v>
      </c>
      <c r="E114" s="161" t="s">
        <v>389</v>
      </c>
      <c r="F114" s="193">
        <v>20130</v>
      </c>
      <c r="G114" s="193">
        <v>20280</v>
      </c>
    </row>
    <row r="115" spans="1:7" ht="15.75" x14ac:dyDescent="0.25">
      <c r="A115" s="234" t="s">
        <v>511</v>
      </c>
      <c r="B115" s="178" t="s">
        <v>407</v>
      </c>
      <c r="C115" s="178"/>
      <c r="D115" s="178"/>
      <c r="E115" s="178"/>
      <c r="F115" s="179">
        <f>SUM(F116+F124+F140+F137+F148)</f>
        <v>449712.24</v>
      </c>
      <c r="G115" s="179">
        <f>SUM(G116+G124+G140+G137+G148)</f>
        <v>475928.75999999995</v>
      </c>
    </row>
    <row r="116" spans="1:7" x14ac:dyDescent="0.2">
      <c r="A116" s="250" t="s">
        <v>512</v>
      </c>
      <c r="B116" s="176" t="s">
        <v>407</v>
      </c>
      <c r="C116" s="176" t="s">
        <v>376</v>
      </c>
      <c r="D116" s="176"/>
      <c r="E116" s="176"/>
      <c r="F116" s="152">
        <f>SUM(F117+F119+F121)</f>
        <v>170620.01</v>
      </c>
      <c r="G116" s="152">
        <f>SUM(G117+G119+G121)</f>
        <v>183747.58</v>
      </c>
    </row>
    <row r="117" spans="1:7" s="159" customFormat="1" ht="127.5" x14ac:dyDescent="0.2">
      <c r="A117" s="237" t="s">
        <v>515</v>
      </c>
      <c r="B117" s="174" t="s">
        <v>407</v>
      </c>
      <c r="C117" s="174" t="s">
        <v>376</v>
      </c>
      <c r="D117" s="174" t="s">
        <v>516</v>
      </c>
      <c r="E117" s="174"/>
      <c r="F117" s="158">
        <f>SUM(F118)</f>
        <v>132180.01</v>
      </c>
      <c r="G117" s="158">
        <f>SUM(G118)</f>
        <v>140577.57999999999</v>
      </c>
    </row>
    <row r="118" spans="1:7" ht="25.5" x14ac:dyDescent="0.2">
      <c r="A118" s="238" t="s">
        <v>445</v>
      </c>
      <c r="B118" s="169" t="s">
        <v>407</v>
      </c>
      <c r="C118" s="169" t="s">
        <v>376</v>
      </c>
      <c r="D118" s="169" t="s">
        <v>516</v>
      </c>
      <c r="E118" s="169" t="s">
        <v>446</v>
      </c>
      <c r="F118" s="162">
        <v>132180.01</v>
      </c>
      <c r="G118" s="162">
        <v>140577.57999999999</v>
      </c>
    </row>
    <row r="119" spans="1:7" ht="25.5" x14ac:dyDescent="0.2">
      <c r="A119" s="237" t="s">
        <v>513</v>
      </c>
      <c r="B119" s="169" t="s">
        <v>407</v>
      </c>
      <c r="C119" s="169" t="s">
        <v>376</v>
      </c>
      <c r="D119" s="174" t="s">
        <v>514</v>
      </c>
      <c r="E119" s="169"/>
      <c r="F119" s="162">
        <f>SUM(F120)</f>
        <v>38410</v>
      </c>
      <c r="G119" s="162">
        <f>SUM(G120)</f>
        <v>43130</v>
      </c>
    </row>
    <row r="120" spans="1:7" ht="25.5" x14ac:dyDescent="0.2">
      <c r="A120" s="238" t="s">
        <v>445</v>
      </c>
      <c r="B120" s="169" t="s">
        <v>407</v>
      </c>
      <c r="C120" s="169" t="s">
        <v>376</v>
      </c>
      <c r="D120" s="169" t="s">
        <v>514</v>
      </c>
      <c r="E120" s="169" t="s">
        <v>446</v>
      </c>
      <c r="F120" s="162">
        <v>38410</v>
      </c>
      <c r="G120" s="162">
        <v>43130</v>
      </c>
    </row>
    <row r="121" spans="1:7" ht="13.5" x14ac:dyDescent="0.25">
      <c r="A121" s="236" t="s">
        <v>436</v>
      </c>
      <c r="B121" s="166" t="s">
        <v>407</v>
      </c>
      <c r="C121" s="166" t="s">
        <v>376</v>
      </c>
      <c r="D121" s="166" t="s">
        <v>437</v>
      </c>
      <c r="E121" s="166"/>
      <c r="F121" s="155">
        <f>SUM(F122)</f>
        <v>30</v>
      </c>
      <c r="G121" s="155">
        <f>SUM(G122)</f>
        <v>40</v>
      </c>
    </row>
    <row r="122" spans="1:7" ht="38.25" x14ac:dyDescent="0.2">
      <c r="A122" s="238" t="s">
        <v>530</v>
      </c>
      <c r="B122" s="169" t="s">
        <v>407</v>
      </c>
      <c r="C122" s="169" t="s">
        <v>376</v>
      </c>
      <c r="D122" s="169" t="s">
        <v>639</v>
      </c>
      <c r="E122" s="169"/>
      <c r="F122" s="162">
        <f>SUM(F123)</f>
        <v>30</v>
      </c>
      <c r="G122" s="162">
        <f>SUM(G123)</f>
        <v>40</v>
      </c>
    </row>
    <row r="123" spans="1:7" ht="26.25" customHeight="1" x14ac:dyDescent="0.2">
      <c r="A123" s="237" t="s">
        <v>445</v>
      </c>
      <c r="B123" s="174" t="s">
        <v>407</v>
      </c>
      <c r="C123" s="174" t="s">
        <v>376</v>
      </c>
      <c r="D123" s="174" t="s">
        <v>639</v>
      </c>
      <c r="E123" s="174" t="s">
        <v>446</v>
      </c>
      <c r="F123" s="158">
        <v>30</v>
      </c>
      <c r="G123" s="158">
        <v>40</v>
      </c>
    </row>
    <row r="124" spans="1:7" x14ac:dyDescent="0.2">
      <c r="A124" s="250" t="s">
        <v>517</v>
      </c>
      <c r="B124" s="176" t="s">
        <v>407</v>
      </c>
      <c r="C124" s="176" t="s">
        <v>378</v>
      </c>
      <c r="D124" s="176"/>
      <c r="E124" s="176"/>
      <c r="F124" s="152">
        <f>SUM(F135+F129+F131)</f>
        <v>228928.93</v>
      </c>
      <c r="G124" s="152">
        <f>SUM(G135+G129+G131+G127+G126)</f>
        <v>237251.88</v>
      </c>
    </row>
    <row r="125" spans="1:7" ht="51" x14ac:dyDescent="0.2">
      <c r="A125" s="156" t="s">
        <v>640</v>
      </c>
      <c r="B125" s="174" t="s">
        <v>407</v>
      </c>
      <c r="C125" s="174" t="s">
        <v>378</v>
      </c>
      <c r="D125" s="174" t="s">
        <v>521</v>
      </c>
      <c r="E125" s="174"/>
      <c r="F125" s="152"/>
      <c r="G125" s="152">
        <f>SUM(G126)</f>
        <v>4442.3100000000004</v>
      </c>
    </row>
    <row r="126" spans="1:7" ht="25.5" x14ac:dyDescent="0.2">
      <c r="A126" s="160" t="s">
        <v>445</v>
      </c>
      <c r="B126" s="169" t="s">
        <v>407</v>
      </c>
      <c r="C126" s="169" t="s">
        <v>378</v>
      </c>
      <c r="D126" s="169" t="s">
        <v>521</v>
      </c>
      <c r="E126" s="169" t="s">
        <v>446</v>
      </c>
      <c r="F126" s="162"/>
      <c r="G126" s="162">
        <v>4442.3100000000004</v>
      </c>
    </row>
    <row r="127" spans="1:7" ht="38.25" x14ac:dyDescent="0.2">
      <c r="A127" s="156" t="s">
        <v>187</v>
      </c>
      <c r="B127" s="174" t="s">
        <v>407</v>
      </c>
      <c r="C127" s="174" t="s">
        <v>378</v>
      </c>
      <c r="D127" s="174" t="s">
        <v>520</v>
      </c>
      <c r="E127" s="174"/>
      <c r="F127" s="152"/>
      <c r="G127" s="158">
        <f>SUM(G128)</f>
        <v>4502.45</v>
      </c>
    </row>
    <row r="128" spans="1:7" ht="25.5" x14ac:dyDescent="0.2">
      <c r="A128" s="160" t="s">
        <v>445</v>
      </c>
      <c r="B128" s="169" t="s">
        <v>407</v>
      </c>
      <c r="C128" s="169" t="s">
        <v>378</v>
      </c>
      <c r="D128" s="169" t="s">
        <v>520</v>
      </c>
      <c r="E128" s="169" t="s">
        <v>446</v>
      </c>
      <c r="F128" s="152"/>
      <c r="G128" s="162">
        <v>4502.45</v>
      </c>
    </row>
    <row r="129" spans="1:7" s="159" customFormat="1" ht="25.5" x14ac:dyDescent="0.2">
      <c r="A129" s="237" t="s">
        <v>513</v>
      </c>
      <c r="B129" s="174" t="s">
        <v>407</v>
      </c>
      <c r="C129" s="174" t="s">
        <v>378</v>
      </c>
      <c r="D129" s="174" t="s">
        <v>522</v>
      </c>
      <c r="E129" s="174"/>
      <c r="F129" s="158">
        <f>SUM(F130)</f>
        <v>38729.78</v>
      </c>
      <c r="G129" s="158">
        <f>SUM(G130)</f>
        <v>30580</v>
      </c>
    </row>
    <row r="130" spans="1:7" ht="25.5" x14ac:dyDescent="0.2">
      <c r="A130" s="238" t="s">
        <v>445</v>
      </c>
      <c r="B130" s="169" t="s">
        <v>407</v>
      </c>
      <c r="C130" s="169" t="s">
        <v>378</v>
      </c>
      <c r="D130" s="169" t="s">
        <v>522</v>
      </c>
      <c r="E130" s="169" t="s">
        <v>446</v>
      </c>
      <c r="F130" s="162">
        <v>38729.78</v>
      </c>
      <c r="G130" s="162">
        <v>30580</v>
      </c>
    </row>
    <row r="131" spans="1:7" ht="38.25" x14ac:dyDescent="0.2">
      <c r="A131" s="237" t="s">
        <v>438</v>
      </c>
      <c r="B131" s="174" t="s">
        <v>407</v>
      </c>
      <c r="C131" s="174" t="s">
        <v>378</v>
      </c>
      <c r="D131" s="174" t="s">
        <v>439</v>
      </c>
      <c r="E131" s="174"/>
      <c r="F131" s="158">
        <f>SUM(F132)</f>
        <v>2000</v>
      </c>
      <c r="G131" s="158">
        <f>SUM(G132)</f>
        <v>2000</v>
      </c>
    </row>
    <row r="132" spans="1:7" ht="25.5" x14ac:dyDescent="0.2">
      <c r="A132" s="238" t="s">
        <v>445</v>
      </c>
      <c r="B132" s="169" t="s">
        <v>407</v>
      </c>
      <c r="C132" s="169" t="s">
        <v>378</v>
      </c>
      <c r="D132" s="169" t="s">
        <v>439</v>
      </c>
      <c r="E132" s="169" t="s">
        <v>446</v>
      </c>
      <c r="F132" s="162">
        <v>2000</v>
      </c>
      <c r="G132" s="162">
        <v>2000</v>
      </c>
    </row>
    <row r="133" spans="1:7" ht="38.25" x14ac:dyDescent="0.2">
      <c r="A133" s="237" t="s">
        <v>523</v>
      </c>
      <c r="B133" s="174" t="s">
        <v>407</v>
      </c>
      <c r="C133" s="174" t="s">
        <v>378</v>
      </c>
      <c r="D133" s="174" t="s">
        <v>524</v>
      </c>
      <c r="E133" s="174"/>
      <c r="F133" s="158">
        <f>SUM(F134)</f>
        <v>17067.900000000001</v>
      </c>
      <c r="G133" s="158">
        <f>SUM(G134)</f>
        <v>17579.93</v>
      </c>
    </row>
    <row r="134" spans="1:7" ht="25.5" x14ac:dyDescent="0.2">
      <c r="A134" s="238" t="s">
        <v>445</v>
      </c>
      <c r="B134" s="169" t="s">
        <v>407</v>
      </c>
      <c r="C134" s="169" t="s">
        <v>378</v>
      </c>
      <c r="D134" s="174" t="s">
        <v>524</v>
      </c>
      <c r="E134" s="169" t="s">
        <v>446</v>
      </c>
      <c r="F134" s="162">
        <v>17067.900000000001</v>
      </c>
      <c r="G134" s="162">
        <v>17579.93</v>
      </c>
    </row>
    <row r="135" spans="1:7" s="159" customFormat="1" ht="127.5" x14ac:dyDescent="0.2">
      <c r="A135" s="237" t="s">
        <v>515</v>
      </c>
      <c r="B135" s="157" t="s">
        <v>407</v>
      </c>
      <c r="C135" s="157" t="s">
        <v>378</v>
      </c>
      <c r="D135" s="174" t="s">
        <v>528</v>
      </c>
      <c r="E135" s="157"/>
      <c r="F135" s="183">
        <f>SUM(F136)</f>
        <v>188199.15</v>
      </c>
      <c r="G135" s="183">
        <f>SUM(G136)</f>
        <v>195727.12</v>
      </c>
    </row>
    <row r="136" spans="1:7" ht="25.5" x14ac:dyDescent="0.2">
      <c r="A136" s="238" t="s">
        <v>445</v>
      </c>
      <c r="B136" s="161" t="s">
        <v>407</v>
      </c>
      <c r="C136" s="161" t="s">
        <v>378</v>
      </c>
      <c r="D136" s="169" t="s">
        <v>528</v>
      </c>
      <c r="E136" s="161" t="s">
        <v>446</v>
      </c>
      <c r="F136" s="193">
        <v>188199.15</v>
      </c>
      <c r="G136" s="193">
        <v>195727.12</v>
      </c>
    </row>
    <row r="137" spans="1:7" x14ac:dyDescent="0.2">
      <c r="A137" s="242" t="s">
        <v>529</v>
      </c>
      <c r="B137" s="151" t="s">
        <v>407</v>
      </c>
      <c r="C137" s="151" t="s">
        <v>385</v>
      </c>
      <c r="D137" s="176"/>
      <c r="E137" s="151"/>
      <c r="F137" s="216">
        <f t="shared" ref="F137:G138" si="7">SUM(F138)</f>
        <v>44124</v>
      </c>
      <c r="G137" s="216">
        <f t="shared" si="7"/>
        <v>49250</v>
      </c>
    </row>
    <row r="138" spans="1:7" ht="25.5" x14ac:dyDescent="0.2">
      <c r="A138" s="237" t="s">
        <v>513</v>
      </c>
      <c r="B138" s="161" t="s">
        <v>407</v>
      </c>
      <c r="C138" s="161" t="s">
        <v>385</v>
      </c>
      <c r="D138" s="157" t="s">
        <v>532</v>
      </c>
      <c r="E138" s="161"/>
      <c r="F138" s="193">
        <f t="shared" si="7"/>
        <v>44124</v>
      </c>
      <c r="G138" s="193">
        <f t="shared" si="7"/>
        <v>49250</v>
      </c>
    </row>
    <row r="139" spans="1:7" ht="25.5" x14ac:dyDescent="0.2">
      <c r="A139" s="238" t="s">
        <v>445</v>
      </c>
      <c r="B139" s="161" t="s">
        <v>407</v>
      </c>
      <c r="C139" s="161" t="s">
        <v>385</v>
      </c>
      <c r="D139" s="161" t="s">
        <v>532</v>
      </c>
      <c r="E139" s="161" t="s">
        <v>446</v>
      </c>
      <c r="F139" s="193">
        <v>44124</v>
      </c>
      <c r="G139" s="193">
        <v>49250</v>
      </c>
    </row>
    <row r="140" spans="1:7" x14ac:dyDescent="0.2">
      <c r="A140" s="250" t="s">
        <v>533</v>
      </c>
      <c r="B140" s="176" t="s">
        <v>407</v>
      </c>
      <c r="C140" s="176" t="s">
        <v>407</v>
      </c>
      <c r="D140" s="176"/>
      <c r="E140" s="176"/>
      <c r="F140" s="152">
        <f>SUM(F144+F146+F142)</f>
        <v>5789.3</v>
      </c>
      <c r="G140" s="152">
        <f>SUM(G144+G146+G142)</f>
        <v>5389.3</v>
      </c>
    </row>
    <row r="141" spans="1:7" s="217" customFormat="1" ht="27" x14ac:dyDescent="0.25">
      <c r="A141" s="236" t="s">
        <v>641</v>
      </c>
      <c r="B141" s="166" t="s">
        <v>407</v>
      </c>
      <c r="C141" s="166" t="s">
        <v>407</v>
      </c>
      <c r="D141" s="166"/>
      <c r="E141" s="166"/>
      <c r="F141" s="155">
        <f>SUM(F144)</f>
        <v>2806.3</v>
      </c>
      <c r="G141" s="155">
        <f>SUM(G144)</f>
        <v>2806.3</v>
      </c>
    </row>
    <row r="142" spans="1:7" s="188" customFormat="1" ht="38.25" x14ac:dyDescent="0.2">
      <c r="A142" s="238" t="s">
        <v>535</v>
      </c>
      <c r="B142" s="169" t="s">
        <v>407</v>
      </c>
      <c r="C142" s="169" t="s">
        <v>407</v>
      </c>
      <c r="D142" s="169" t="s">
        <v>642</v>
      </c>
      <c r="E142" s="169"/>
      <c r="F142" s="162">
        <f>SUM(F143)</f>
        <v>2583</v>
      </c>
      <c r="G142" s="162">
        <f>SUM(G143)</f>
        <v>2583</v>
      </c>
    </row>
    <row r="143" spans="1:7" s="189" customFormat="1" ht="27.75" customHeight="1" x14ac:dyDescent="0.2">
      <c r="A143" s="237" t="s">
        <v>445</v>
      </c>
      <c r="B143" s="174" t="s">
        <v>407</v>
      </c>
      <c r="C143" s="174" t="s">
        <v>407</v>
      </c>
      <c r="D143" s="174" t="s">
        <v>642</v>
      </c>
      <c r="E143" s="174" t="s">
        <v>446</v>
      </c>
      <c r="F143" s="158">
        <v>2583</v>
      </c>
      <c r="G143" s="158">
        <v>2583</v>
      </c>
    </row>
    <row r="144" spans="1:7" s="188" customFormat="1" ht="25.5" x14ac:dyDescent="0.2">
      <c r="A144" s="238" t="s">
        <v>537</v>
      </c>
      <c r="B144" s="169" t="s">
        <v>407</v>
      </c>
      <c r="C144" s="169" t="s">
        <v>407</v>
      </c>
      <c r="D144" s="169" t="s">
        <v>643</v>
      </c>
      <c r="E144" s="169"/>
      <c r="F144" s="162">
        <f>SUM(F145)</f>
        <v>2806.3</v>
      </c>
      <c r="G144" s="162">
        <f>SUM(G145)</f>
        <v>2806.3</v>
      </c>
    </row>
    <row r="145" spans="1:7" s="189" customFormat="1" ht="26.25" customHeight="1" x14ac:dyDescent="0.2">
      <c r="A145" s="237" t="s">
        <v>445</v>
      </c>
      <c r="B145" s="174" t="s">
        <v>407</v>
      </c>
      <c r="C145" s="174" t="s">
        <v>407</v>
      </c>
      <c r="D145" s="174" t="s">
        <v>643</v>
      </c>
      <c r="E145" s="174" t="s">
        <v>446</v>
      </c>
      <c r="F145" s="158">
        <v>2806.3</v>
      </c>
      <c r="G145" s="158">
        <v>2806.3</v>
      </c>
    </row>
    <row r="146" spans="1:7" x14ac:dyDescent="0.2">
      <c r="A146" s="244" t="s">
        <v>540</v>
      </c>
      <c r="B146" s="169" t="s">
        <v>407</v>
      </c>
      <c r="C146" s="169" t="s">
        <v>407</v>
      </c>
      <c r="D146" s="161" t="s">
        <v>541</v>
      </c>
      <c r="E146" s="161"/>
      <c r="F146" s="193">
        <f>SUM(F147)</f>
        <v>400</v>
      </c>
      <c r="G146" s="193">
        <f>SUM(G147)</f>
        <v>0</v>
      </c>
    </row>
    <row r="147" spans="1:7" s="159" customFormat="1" ht="25.5" x14ac:dyDescent="0.2">
      <c r="A147" s="237" t="s">
        <v>396</v>
      </c>
      <c r="B147" s="174" t="s">
        <v>407</v>
      </c>
      <c r="C147" s="174" t="s">
        <v>407</v>
      </c>
      <c r="D147" s="157" t="s">
        <v>541</v>
      </c>
      <c r="E147" s="174" t="s">
        <v>389</v>
      </c>
      <c r="F147" s="158">
        <v>400</v>
      </c>
      <c r="G147" s="158"/>
    </row>
    <row r="148" spans="1:7" x14ac:dyDescent="0.2">
      <c r="A148" s="250" t="s">
        <v>542</v>
      </c>
      <c r="B148" s="176" t="s">
        <v>407</v>
      </c>
      <c r="C148" s="176" t="s">
        <v>462</v>
      </c>
      <c r="D148" s="176"/>
      <c r="E148" s="176"/>
      <c r="F148" s="152">
        <f t="shared" ref="F148:G149" si="8">SUM(F149)</f>
        <v>250</v>
      </c>
      <c r="G148" s="152">
        <f t="shared" si="8"/>
        <v>290</v>
      </c>
    </row>
    <row r="149" spans="1:7" s="159" customFormat="1" ht="25.5" x14ac:dyDescent="0.2">
      <c r="A149" s="244" t="s">
        <v>513</v>
      </c>
      <c r="B149" s="169" t="s">
        <v>407</v>
      </c>
      <c r="C149" s="169" t="s">
        <v>462</v>
      </c>
      <c r="D149" s="169" t="s">
        <v>539</v>
      </c>
      <c r="E149" s="169"/>
      <c r="F149" s="158">
        <f t="shared" si="8"/>
        <v>250</v>
      </c>
      <c r="G149" s="158">
        <f t="shared" si="8"/>
        <v>290</v>
      </c>
    </row>
    <row r="150" spans="1:7" s="159" customFormat="1" ht="25.5" x14ac:dyDescent="0.2">
      <c r="A150" s="237" t="s">
        <v>396</v>
      </c>
      <c r="B150" s="174" t="s">
        <v>407</v>
      </c>
      <c r="C150" s="174" t="s">
        <v>462</v>
      </c>
      <c r="D150" s="174" t="s">
        <v>539</v>
      </c>
      <c r="E150" s="174" t="s">
        <v>389</v>
      </c>
      <c r="F150" s="158">
        <v>250</v>
      </c>
      <c r="G150" s="158">
        <v>290</v>
      </c>
    </row>
    <row r="151" spans="1:7" ht="15.75" x14ac:dyDescent="0.25">
      <c r="A151" s="245" t="s">
        <v>543</v>
      </c>
      <c r="B151" s="178" t="s">
        <v>457</v>
      </c>
      <c r="C151" s="178"/>
      <c r="D151" s="178"/>
      <c r="E151" s="178"/>
      <c r="F151" s="179">
        <f>SUM(F152+F162)</f>
        <v>40228.19</v>
      </c>
      <c r="G151" s="179">
        <f>SUM(G152+G162)</f>
        <v>40228.19</v>
      </c>
    </row>
    <row r="152" spans="1:7" ht="14.25" x14ac:dyDescent="0.2">
      <c r="A152" s="235" t="s">
        <v>544</v>
      </c>
      <c r="B152" s="148" t="s">
        <v>457</v>
      </c>
      <c r="C152" s="148" t="s">
        <v>376</v>
      </c>
      <c r="D152" s="148"/>
      <c r="E152" s="148"/>
      <c r="F152" s="149">
        <f>SUM(F155+F153)</f>
        <v>37833.19</v>
      </c>
      <c r="G152" s="149">
        <f>SUM(G155+G153)</f>
        <v>37833.19</v>
      </c>
    </row>
    <row r="153" spans="1:7" ht="15" x14ac:dyDescent="0.25">
      <c r="A153" s="236" t="s">
        <v>545</v>
      </c>
      <c r="B153" s="166" t="s">
        <v>457</v>
      </c>
      <c r="C153" s="166" t="s">
        <v>376</v>
      </c>
      <c r="D153" s="174" t="s">
        <v>547</v>
      </c>
      <c r="E153" s="166"/>
      <c r="F153" s="149">
        <f>SUM(F154)</f>
        <v>117.19</v>
      </c>
      <c r="G153" s="149">
        <f>SUM(G154)</f>
        <v>117.19</v>
      </c>
    </row>
    <row r="154" spans="1:7" ht="27" customHeight="1" x14ac:dyDescent="0.2">
      <c r="A154" s="237" t="s">
        <v>445</v>
      </c>
      <c r="B154" s="174" t="s">
        <v>457</v>
      </c>
      <c r="C154" s="174" t="s">
        <v>376</v>
      </c>
      <c r="D154" s="174" t="s">
        <v>547</v>
      </c>
      <c r="E154" s="174" t="s">
        <v>446</v>
      </c>
      <c r="F154" s="158">
        <v>117.19</v>
      </c>
      <c r="G154" s="158">
        <v>117.19</v>
      </c>
    </row>
    <row r="155" spans="1:7" s="159" customFormat="1" ht="40.5" x14ac:dyDescent="0.25">
      <c r="A155" s="236" t="s">
        <v>548</v>
      </c>
      <c r="B155" s="166" t="s">
        <v>549</v>
      </c>
      <c r="C155" s="166" t="s">
        <v>376</v>
      </c>
      <c r="D155" s="166" t="s">
        <v>550</v>
      </c>
      <c r="E155" s="166"/>
      <c r="F155" s="155">
        <f>SUM(F156+F158+F160)</f>
        <v>37716</v>
      </c>
      <c r="G155" s="155">
        <f>SUM(G156+G158+G160)</f>
        <v>37716</v>
      </c>
    </row>
    <row r="156" spans="1:7" ht="27" x14ac:dyDescent="0.25">
      <c r="A156" s="236" t="s">
        <v>551</v>
      </c>
      <c r="B156" s="166" t="s">
        <v>457</v>
      </c>
      <c r="C156" s="166" t="s">
        <v>376</v>
      </c>
      <c r="D156" s="166" t="s">
        <v>552</v>
      </c>
      <c r="E156" s="166"/>
      <c r="F156" s="155">
        <f>SUM(F157)</f>
        <v>16900</v>
      </c>
      <c r="G156" s="155">
        <f>SUM(G157)</f>
        <v>16900</v>
      </c>
    </row>
    <row r="157" spans="1:7" s="159" customFormat="1" ht="27" customHeight="1" x14ac:dyDescent="0.2">
      <c r="A157" s="237" t="s">
        <v>445</v>
      </c>
      <c r="B157" s="174" t="s">
        <v>457</v>
      </c>
      <c r="C157" s="174" t="s">
        <v>376</v>
      </c>
      <c r="D157" s="174" t="s">
        <v>552</v>
      </c>
      <c r="E157" s="174" t="s">
        <v>446</v>
      </c>
      <c r="F157" s="158">
        <v>16900</v>
      </c>
      <c r="G157" s="158">
        <v>16900</v>
      </c>
    </row>
    <row r="158" spans="1:7" ht="13.5" x14ac:dyDescent="0.25">
      <c r="A158" s="236" t="s">
        <v>553</v>
      </c>
      <c r="B158" s="166" t="s">
        <v>457</v>
      </c>
      <c r="C158" s="166" t="s">
        <v>376</v>
      </c>
      <c r="D158" s="166" t="s">
        <v>554</v>
      </c>
      <c r="E158" s="166"/>
      <c r="F158" s="155">
        <f>SUM(F159)</f>
        <v>3100</v>
      </c>
      <c r="G158" s="155">
        <f>SUM(G159)</f>
        <v>3100</v>
      </c>
    </row>
    <row r="159" spans="1:7" s="159" customFormat="1" ht="27.75" customHeight="1" x14ac:dyDescent="0.2">
      <c r="A159" s="237" t="s">
        <v>445</v>
      </c>
      <c r="B159" s="174" t="s">
        <v>457</v>
      </c>
      <c r="C159" s="174" t="s">
        <v>376</v>
      </c>
      <c r="D159" s="174" t="s">
        <v>554</v>
      </c>
      <c r="E159" s="174" t="s">
        <v>446</v>
      </c>
      <c r="F159" s="158">
        <v>3100</v>
      </c>
      <c r="G159" s="158">
        <v>3100</v>
      </c>
    </row>
    <row r="160" spans="1:7" ht="13.5" x14ac:dyDescent="0.25">
      <c r="A160" s="236" t="s">
        <v>555</v>
      </c>
      <c r="B160" s="166" t="s">
        <v>457</v>
      </c>
      <c r="C160" s="166" t="s">
        <v>376</v>
      </c>
      <c r="D160" s="174" t="s">
        <v>556</v>
      </c>
      <c r="E160" s="166"/>
      <c r="F160" s="155">
        <f>SUM(F161)</f>
        <v>17716</v>
      </c>
      <c r="G160" s="155">
        <f>SUM(G161)</f>
        <v>17716</v>
      </c>
    </row>
    <row r="161" spans="1:7" s="159" customFormat="1" ht="24.75" customHeight="1" x14ac:dyDescent="0.2">
      <c r="A161" s="237" t="s">
        <v>445</v>
      </c>
      <c r="B161" s="174" t="s">
        <v>457</v>
      </c>
      <c r="C161" s="174" t="s">
        <v>376</v>
      </c>
      <c r="D161" s="174" t="s">
        <v>556</v>
      </c>
      <c r="E161" s="174" t="s">
        <v>446</v>
      </c>
      <c r="F161" s="162">
        <v>17716</v>
      </c>
      <c r="G161" s="158">
        <v>17716</v>
      </c>
    </row>
    <row r="162" spans="1:7" s="173" customFormat="1" ht="21" customHeight="1" x14ac:dyDescent="0.2">
      <c r="A162" s="251" t="s">
        <v>557</v>
      </c>
      <c r="B162" s="176" t="s">
        <v>457</v>
      </c>
      <c r="C162" s="176" t="s">
        <v>391</v>
      </c>
      <c r="D162" s="176"/>
      <c r="E162" s="176"/>
      <c r="F162" s="152">
        <f t="shared" ref="F162:G164" si="9">SUM(F163)</f>
        <v>2395</v>
      </c>
      <c r="G162" s="152">
        <f t="shared" si="9"/>
        <v>2395</v>
      </c>
    </row>
    <row r="163" spans="1:7" ht="13.5" x14ac:dyDescent="0.25">
      <c r="A163" s="236" t="s">
        <v>436</v>
      </c>
      <c r="B163" s="166" t="s">
        <v>457</v>
      </c>
      <c r="C163" s="166" t="s">
        <v>391</v>
      </c>
      <c r="D163" s="166" t="s">
        <v>437</v>
      </c>
      <c r="E163" s="166"/>
      <c r="F163" s="155">
        <f t="shared" si="9"/>
        <v>2395</v>
      </c>
      <c r="G163" s="155">
        <f t="shared" si="9"/>
        <v>2395</v>
      </c>
    </row>
    <row r="164" spans="1:7" s="159" customFormat="1" ht="38.25" x14ac:dyDescent="0.2">
      <c r="A164" s="237" t="s">
        <v>548</v>
      </c>
      <c r="B164" s="174" t="s">
        <v>457</v>
      </c>
      <c r="C164" s="174" t="s">
        <v>391</v>
      </c>
      <c r="D164" s="174" t="s">
        <v>550</v>
      </c>
      <c r="E164" s="174"/>
      <c r="F164" s="158">
        <f t="shared" si="9"/>
        <v>2395</v>
      </c>
      <c r="G164" s="158">
        <f t="shared" si="9"/>
        <v>2395</v>
      </c>
    </row>
    <row r="165" spans="1:7" ht="25.5" x14ac:dyDescent="0.2">
      <c r="A165" s="238" t="s">
        <v>396</v>
      </c>
      <c r="B165" s="169" t="s">
        <v>457</v>
      </c>
      <c r="C165" s="169" t="s">
        <v>391</v>
      </c>
      <c r="D165" s="169" t="s">
        <v>550</v>
      </c>
      <c r="E165" s="169" t="s">
        <v>389</v>
      </c>
      <c r="F165" s="162">
        <v>2395</v>
      </c>
      <c r="G165" s="162">
        <v>2395</v>
      </c>
    </row>
    <row r="166" spans="1:7" ht="15.75" x14ac:dyDescent="0.25">
      <c r="A166" s="234" t="s">
        <v>560</v>
      </c>
      <c r="B166" s="178" t="s">
        <v>561</v>
      </c>
      <c r="C166" s="178"/>
      <c r="D166" s="178"/>
      <c r="E166" s="178"/>
      <c r="F166" s="179">
        <f>SUM(F167+F172+F176+F197+F206)</f>
        <v>47493.67</v>
      </c>
      <c r="G166" s="179">
        <f>SUM(G167+G172+G176+G197+G206)</f>
        <v>41832.240000000005</v>
      </c>
    </row>
    <row r="167" spans="1:7" ht="14.25" x14ac:dyDescent="0.2">
      <c r="A167" s="240" t="s">
        <v>562</v>
      </c>
      <c r="B167" s="148" t="s">
        <v>561</v>
      </c>
      <c r="C167" s="148" t="s">
        <v>376</v>
      </c>
      <c r="D167" s="151" t="s">
        <v>563</v>
      </c>
      <c r="E167" s="148"/>
      <c r="F167" s="149">
        <f t="shared" ref="F167:G168" si="10">SUM(F168)</f>
        <v>2100</v>
      </c>
      <c r="G167" s="149">
        <f t="shared" si="10"/>
        <v>2100</v>
      </c>
    </row>
    <row r="168" spans="1:7" s="159" customFormat="1" ht="27" x14ac:dyDescent="0.25">
      <c r="A168" s="236" t="s">
        <v>564</v>
      </c>
      <c r="B168" s="166" t="s">
        <v>561</v>
      </c>
      <c r="C168" s="166" t="s">
        <v>376</v>
      </c>
      <c r="D168" s="154" t="s">
        <v>563</v>
      </c>
      <c r="E168" s="166"/>
      <c r="F168" s="155">
        <f t="shared" si="10"/>
        <v>2100</v>
      </c>
      <c r="G168" s="155">
        <f t="shared" si="10"/>
        <v>2100</v>
      </c>
    </row>
    <row r="169" spans="1:7" ht="25.5" x14ac:dyDescent="0.2">
      <c r="A169" s="237" t="s">
        <v>644</v>
      </c>
      <c r="B169" s="174" t="s">
        <v>561</v>
      </c>
      <c r="C169" s="174" t="s">
        <v>376</v>
      </c>
      <c r="D169" s="157" t="s">
        <v>563</v>
      </c>
      <c r="E169" s="174"/>
      <c r="F169" s="158">
        <f>SUM(F171+F170)</f>
        <v>2100</v>
      </c>
      <c r="G169" s="158">
        <f>SUM(G171+G170)</f>
        <v>2100</v>
      </c>
    </row>
    <row r="170" spans="1:7" ht="25.5" x14ac:dyDescent="0.2">
      <c r="A170" s="238" t="s">
        <v>396</v>
      </c>
      <c r="B170" s="169" t="s">
        <v>561</v>
      </c>
      <c r="C170" s="169" t="s">
        <v>376</v>
      </c>
      <c r="D170" s="161" t="s">
        <v>563</v>
      </c>
      <c r="E170" s="169" t="s">
        <v>389</v>
      </c>
      <c r="F170" s="162">
        <v>10</v>
      </c>
      <c r="G170" s="162">
        <v>10</v>
      </c>
    </row>
    <row r="171" spans="1:7" x14ac:dyDescent="0.2">
      <c r="A171" s="238" t="s">
        <v>397</v>
      </c>
      <c r="B171" s="161" t="s">
        <v>561</v>
      </c>
      <c r="C171" s="161" t="s">
        <v>376</v>
      </c>
      <c r="D171" s="161" t="s">
        <v>563</v>
      </c>
      <c r="E171" s="161" t="s">
        <v>398</v>
      </c>
      <c r="F171" s="162">
        <v>2090</v>
      </c>
      <c r="G171" s="162">
        <v>2090</v>
      </c>
    </row>
    <row r="172" spans="1:7" ht="14.25" x14ac:dyDescent="0.2">
      <c r="A172" s="235" t="s">
        <v>566</v>
      </c>
      <c r="B172" s="164" t="s">
        <v>561</v>
      </c>
      <c r="C172" s="164" t="s">
        <v>378</v>
      </c>
      <c r="D172" s="164"/>
      <c r="E172" s="164"/>
      <c r="F172" s="149">
        <f t="shared" ref="F172:G174" si="11">SUM(F173)</f>
        <v>9841.61</v>
      </c>
      <c r="G172" s="149">
        <f t="shared" si="11"/>
        <v>10003.19</v>
      </c>
    </row>
    <row r="173" spans="1:7" ht="13.5" x14ac:dyDescent="0.25">
      <c r="A173" s="236" t="s">
        <v>567</v>
      </c>
      <c r="B173" s="154" t="s">
        <v>561</v>
      </c>
      <c r="C173" s="154" t="s">
        <v>378</v>
      </c>
      <c r="D173" s="151" t="s">
        <v>568</v>
      </c>
      <c r="E173" s="154"/>
      <c r="F173" s="155">
        <f t="shared" si="11"/>
        <v>9841.61</v>
      </c>
      <c r="G173" s="155">
        <f t="shared" si="11"/>
        <v>10003.19</v>
      </c>
    </row>
    <row r="174" spans="1:7" x14ac:dyDescent="0.2">
      <c r="A174" s="238" t="s">
        <v>569</v>
      </c>
      <c r="B174" s="161" t="s">
        <v>561</v>
      </c>
      <c r="C174" s="161" t="s">
        <v>378</v>
      </c>
      <c r="D174" s="161" t="s">
        <v>568</v>
      </c>
      <c r="E174" s="161"/>
      <c r="F174" s="162">
        <f t="shared" si="11"/>
        <v>9841.61</v>
      </c>
      <c r="G174" s="162">
        <f t="shared" si="11"/>
        <v>10003.19</v>
      </c>
    </row>
    <row r="175" spans="1:7" ht="24.75" customHeight="1" x14ac:dyDescent="0.2">
      <c r="A175" s="237" t="s">
        <v>445</v>
      </c>
      <c r="B175" s="157" t="s">
        <v>561</v>
      </c>
      <c r="C175" s="157" t="s">
        <v>378</v>
      </c>
      <c r="D175" s="157" t="s">
        <v>568</v>
      </c>
      <c r="E175" s="157" t="s">
        <v>446</v>
      </c>
      <c r="F175" s="158">
        <v>9841.61</v>
      </c>
      <c r="G175" s="158">
        <v>10003.19</v>
      </c>
    </row>
    <row r="176" spans="1:7" ht="14.25" x14ac:dyDescent="0.2">
      <c r="A176" s="252" t="s">
        <v>570</v>
      </c>
      <c r="B176" s="164" t="s">
        <v>561</v>
      </c>
      <c r="C176" s="164" t="s">
        <v>385</v>
      </c>
      <c r="D176" s="164"/>
      <c r="E176" s="164"/>
      <c r="F176" s="165">
        <f>SUM(F177)</f>
        <v>7564.6500000000005</v>
      </c>
      <c r="G176" s="165">
        <f>SUM(G177)</f>
        <v>1462.14</v>
      </c>
    </row>
    <row r="177" spans="1:7" ht="13.5" x14ac:dyDescent="0.25">
      <c r="A177" s="253" t="s">
        <v>571</v>
      </c>
      <c r="B177" s="154" t="s">
        <v>561</v>
      </c>
      <c r="C177" s="154" t="s">
        <v>385</v>
      </c>
      <c r="D177" s="154"/>
      <c r="E177" s="154"/>
      <c r="F177" s="187">
        <f>SUM(F180+F194+F178+F192)</f>
        <v>7564.6500000000005</v>
      </c>
      <c r="G177" s="187">
        <f>SUM(G180+G194)</f>
        <v>1462.14</v>
      </c>
    </row>
    <row r="178" spans="1:7" ht="90" customHeight="1" x14ac:dyDescent="0.25">
      <c r="A178" s="254" t="s">
        <v>572</v>
      </c>
      <c r="B178" s="157" t="s">
        <v>561</v>
      </c>
      <c r="C178" s="157" t="s">
        <v>385</v>
      </c>
      <c r="D178" s="157" t="s">
        <v>573</v>
      </c>
      <c r="E178" s="157"/>
      <c r="F178" s="187">
        <f>SUM(F179)</f>
        <v>650</v>
      </c>
      <c r="G178" s="187">
        <f>SUM(G179)</f>
        <v>0</v>
      </c>
    </row>
    <row r="179" spans="1:7" ht="26.25" x14ac:dyDescent="0.25">
      <c r="A179" s="238" t="s">
        <v>396</v>
      </c>
      <c r="B179" s="161" t="s">
        <v>561</v>
      </c>
      <c r="C179" s="161" t="s">
        <v>385</v>
      </c>
      <c r="D179" s="161" t="s">
        <v>573</v>
      </c>
      <c r="E179" s="161" t="s">
        <v>389</v>
      </c>
      <c r="F179" s="187">
        <v>650</v>
      </c>
      <c r="G179" s="187"/>
    </row>
    <row r="180" spans="1:7" ht="24.75" x14ac:dyDescent="0.25">
      <c r="A180" s="255" t="s">
        <v>564</v>
      </c>
      <c r="B180" s="154" t="s">
        <v>561</v>
      </c>
      <c r="C180" s="154" t="s">
        <v>385</v>
      </c>
      <c r="D180" s="154" t="s">
        <v>574</v>
      </c>
      <c r="E180" s="154"/>
      <c r="F180" s="187">
        <f>SUM(F181)</f>
        <v>1062.1400000000001</v>
      </c>
      <c r="G180" s="187">
        <f>SUM(G181)</f>
        <v>1062.1400000000001</v>
      </c>
    </row>
    <row r="181" spans="1:7" x14ac:dyDescent="0.2">
      <c r="A181" s="238" t="s">
        <v>397</v>
      </c>
      <c r="B181" s="161" t="s">
        <v>561</v>
      </c>
      <c r="C181" s="161" t="s">
        <v>385</v>
      </c>
      <c r="D181" s="161" t="s">
        <v>574</v>
      </c>
      <c r="E181" s="161"/>
      <c r="F181" s="193">
        <f>SUM(F184+F187+F182+F190)</f>
        <v>1062.1400000000001</v>
      </c>
      <c r="G181" s="193">
        <f>SUM(G184+G187+G182+G190)</f>
        <v>1062.1400000000001</v>
      </c>
    </row>
    <row r="182" spans="1:7" ht="51" x14ac:dyDescent="0.2">
      <c r="A182" s="254" t="s">
        <v>575</v>
      </c>
      <c r="B182" s="157" t="s">
        <v>561</v>
      </c>
      <c r="C182" s="157" t="s">
        <v>385</v>
      </c>
      <c r="D182" s="157" t="s">
        <v>576</v>
      </c>
      <c r="E182" s="157"/>
      <c r="F182" s="183">
        <f>SUM(F183)</f>
        <v>100</v>
      </c>
      <c r="G182" s="183">
        <f>SUM(G183)</f>
        <v>100</v>
      </c>
    </row>
    <row r="183" spans="1:7" x14ac:dyDescent="0.2">
      <c r="A183" s="238" t="s">
        <v>397</v>
      </c>
      <c r="B183" s="161" t="s">
        <v>561</v>
      </c>
      <c r="C183" s="161" t="s">
        <v>385</v>
      </c>
      <c r="D183" s="161" t="s">
        <v>576</v>
      </c>
      <c r="E183" s="161" t="s">
        <v>398</v>
      </c>
      <c r="F183" s="193">
        <v>100</v>
      </c>
      <c r="G183" s="193">
        <v>100</v>
      </c>
    </row>
    <row r="184" spans="1:7" s="159" customFormat="1" ht="51" x14ac:dyDescent="0.2">
      <c r="A184" s="254" t="s">
        <v>577</v>
      </c>
      <c r="B184" s="157" t="s">
        <v>561</v>
      </c>
      <c r="C184" s="157" t="s">
        <v>385</v>
      </c>
      <c r="D184" s="157" t="s">
        <v>578</v>
      </c>
      <c r="E184" s="157"/>
      <c r="F184" s="183">
        <f>SUM(F186+F185)</f>
        <v>274</v>
      </c>
      <c r="G184" s="183">
        <f>SUM(G186+G185)</f>
        <v>274</v>
      </c>
    </row>
    <row r="185" spans="1:7" ht="25.5" x14ac:dyDescent="0.2">
      <c r="A185" s="238" t="s">
        <v>396</v>
      </c>
      <c r="B185" s="161" t="s">
        <v>561</v>
      </c>
      <c r="C185" s="161" t="s">
        <v>385</v>
      </c>
      <c r="D185" s="161" t="s">
        <v>578</v>
      </c>
      <c r="E185" s="161" t="s">
        <v>389</v>
      </c>
      <c r="F185" s="193">
        <v>1</v>
      </c>
      <c r="G185" s="193">
        <v>1</v>
      </c>
    </row>
    <row r="186" spans="1:7" x14ac:dyDescent="0.2">
      <c r="A186" s="238" t="s">
        <v>397</v>
      </c>
      <c r="B186" s="161" t="s">
        <v>561</v>
      </c>
      <c r="C186" s="161" t="s">
        <v>385</v>
      </c>
      <c r="D186" s="161" t="s">
        <v>578</v>
      </c>
      <c r="E186" s="161" t="s">
        <v>398</v>
      </c>
      <c r="F186" s="193">
        <v>273</v>
      </c>
      <c r="G186" s="193">
        <v>273</v>
      </c>
    </row>
    <row r="187" spans="1:7" s="159" customFormat="1" ht="51" x14ac:dyDescent="0.2">
      <c r="A187" s="254" t="s">
        <v>645</v>
      </c>
      <c r="B187" s="157" t="s">
        <v>561</v>
      </c>
      <c r="C187" s="157" t="s">
        <v>385</v>
      </c>
      <c r="D187" s="157" t="s">
        <v>580</v>
      </c>
      <c r="E187" s="157"/>
      <c r="F187" s="183">
        <f>SUM(F189+F188)</f>
        <v>252.6</v>
      </c>
      <c r="G187" s="183">
        <f>SUM(G189+G188)</f>
        <v>252.6</v>
      </c>
    </row>
    <row r="188" spans="1:7" s="159" customFormat="1" ht="25.5" x14ac:dyDescent="0.2">
      <c r="A188" s="237" t="s">
        <v>396</v>
      </c>
      <c r="B188" s="157" t="s">
        <v>561</v>
      </c>
      <c r="C188" s="157" t="s">
        <v>385</v>
      </c>
      <c r="D188" s="157" t="s">
        <v>580</v>
      </c>
      <c r="E188" s="157" t="s">
        <v>389</v>
      </c>
      <c r="F188" s="183">
        <v>0.6</v>
      </c>
      <c r="G188" s="183">
        <v>0.6</v>
      </c>
    </row>
    <row r="189" spans="1:7" ht="51" x14ac:dyDescent="0.2">
      <c r="A189" s="244" t="s">
        <v>645</v>
      </c>
      <c r="B189" s="161" t="s">
        <v>561</v>
      </c>
      <c r="C189" s="161" t="s">
        <v>385</v>
      </c>
      <c r="D189" s="161" t="s">
        <v>580</v>
      </c>
      <c r="E189" s="161" t="s">
        <v>398</v>
      </c>
      <c r="F189" s="193">
        <v>252</v>
      </c>
      <c r="G189" s="193">
        <v>252</v>
      </c>
    </row>
    <row r="190" spans="1:7" ht="50.25" customHeight="1" x14ac:dyDescent="0.2">
      <c r="A190" s="254" t="s">
        <v>646</v>
      </c>
      <c r="B190" s="157" t="s">
        <v>561</v>
      </c>
      <c r="C190" s="157" t="s">
        <v>385</v>
      </c>
      <c r="D190" s="157" t="s">
        <v>582</v>
      </c>
      <c r="E190" s="157"/>
      <c r="F190" s="193">
        <f>SUM(F191:F191)</f>
        <v>435.54</v>
      </c>
      <c r="G190" s="193">
        <f>SUM(G191:G191)</f>
        <v>435.54</v>
      </c>
    </row>
    <row r="191" spans="1:7" x14ac:dyDescent="0.2">
      <c r="A191" s="238" t="s">
        <v>397</v>
      </c>
      <c r="B191" s="161" t="s">
        <v>561</v>
      </c>
      <c r="C191" s="161" t="s">
        <v>385</v>
      </c>
      <c r="D191" s="161" t="s">
        <v>582</v>
      </c>
      <c r="E191" s="161" t="s">
        <v>398</v>
      </c>
      <c r="F191" s="193">
        <v>435.54</v>
      </c>
      <c r="G191" s="193">
        <v>435.54</v>
      </c>
    </row>
    <row r="192" spans="1:7" ht="25.5" x14ac:dyDescent="0.2">
      <c r="A192" s="160" t="s">
        <v>177</v>
      </c>
      <c r="B192" s="161" t="s">
        <v>561</v>
      </c>
      <c r="C192" s="161" t="s">
        <v>385</v>
      </c>
      <c r="D192" s="161" t="s">
        <v>647</v>
      </c>
      <c r="E192" s="161"/>
      <c r="F192" s="193">
        <f>SUM(F193)</f>
        <v>5452.51</v>
      </c>
      <c r="G192" s="193"/>
    </row>
    <row r="193" spans="1:7" x14ac:dyDescent="0.2">
      <c r="A193" s="237" t="s">
        <v>397</v>
      </c>
      <c r="B193" s="161" t="s">
        <v>561</v>
      </c>
      <c r="C193" s="161" t="s">
        <v>385</v>
      </c>
      <c r="D193" s="161" t="s">
        <v>647</v>
      </c>
      <c r="E193" s="161" t="s">
        <v>398</v>
      </c>
      <c r="F193" s="193">
        <v>5452.51</v>
      </c>
      <c r="G193" s="193"/>
    </row>
    <row r="194" spans="1:7" ht="13.5" x14ac:dyDescent="0.25">
      <c r="A194" s="236" t="s">
        <v>436</v>
      </c>
      <c r="B194" s="154" t="s">
        <v>561</v>
      </c>
      <c r="C194" s="154" t="s">
        <v>385</v>
      </c>
      <c r="D194" s="154" t="s">
        <v>437</v>
      </c>
      <c r="E194" s="154"/>
      <c r="F194" s="187">
        <f>SUM(F195)</f>
        <v>400</v>
      </c>
      <c r="G194" s="187">
        <f>SUM(G195)</f>
        <v>400</v>
      </c>
    </row>
    <row r="195" spans="1:7" ht="76.5" x14ac:dyDescent="0.2">
      <c r="A195" s="244" t="s">
        <v>649</v>
      </c>
      <c r="B195" s="169" t="s">
        <v>561</v>
      </c>
      <c r="C195" s="169" t="s">
        <v>385</v>
      </c>
      <c r="D195" s="169" t="s">
        <v>588</v>
      </c>
      <c r="E195" s="169"/>
      <c r="F195" s="162">
        <f>SUM(F196)</f>
        <v>400</v>
      </c>
      <c r="G195" s="162">
        <f>SUM(G196)</f>
        <v>400</v>
      </c>
    </row>
    <row r="196" spans="1:7" s="159" customFormat="1" ht="25.5" x14ac:dyDescent="0.2">
      <c r="A196" s="237" t="s">
        <v>396</v>
      </c>
      <c r="B196" s="174" t="s">
        <v>561</v>
      </c>
      <c r="C196" s="174" t="s">
        <v>385</v>
      </c>
      <c r="D196" s="174" t="s">
        <v>588</v>
      </c>
      <c r="E196" s="174" t="s">
        <v>389</v>
      </c>
      <c r="F196" s="158">
        <v>400</v>
      </c>
      <c r="G196" s="158">
        <v>400</v>
      </c>
    </row>
    <row r="197" spans="1:7" ht="14.25" x14ac:dyDescent="0.2">
      <c r="A197" s="252" t="s">
        <v>589</v>
      </c>
      <c r="B197" s="164" t="s">
        <v>561</v>
      </c>
      <c r="C197" s="164" t="s">
        <v>391</v>
      </c>
      <c r="D197" s="164"/>
      <c r="E197" s="164"/>
      <c r="F197" s="165">
        <f>SUM(F198)</f>
        <v>21000</v>
      </c>
      <c r="G197" s="165">
        <f>SUM(G198)</f>
        <v>21000</v>
      </c>
    </row>
    <row r="198" spans="1:7" ht="28.5" x14ac:dyDescent="0.2">
      <c r="A198" s="252" t="s">
        <v>590</v>
      </c>
      <c r="B198" s="164" t="s">
        <v>561</v>
      </c>
      <c r="C198" s="164" t="s">
        <v>391</v>
      </c>
      <c r="D198" s="164"/>
      <c r="E198" s="164"/>
      <c r="F198" s="165">
        <f>SUM(F199)</f>
        <v>21000</v>
      </c>
      <c r="G198" s="165">
        <f>SUM(G199)</f>
        <v>21000</v>
      </c>
    </row>
    <row r="199" spans="1:7" s="173" customFormat="1" ht="27" x14ac:dyDescent="0.25">
      <c r="A199" s="253" t="s">
        <v>591</v>
      </c>
      <c r="B199" s="154" t="s">
        <v>561</v>
      </c>
      <c r="C199" s="154" t="s">
        <v>391</v>
      </c>
      <c r="D199" s="154"/>
      <c r="E199" s="154"/>
      <c r="F199" s="187">
        <f>SUM(F200+F202+F204)</f>
        <v>21000</v>
      </c>
      <c r="G199" s="187">
        <f>SUM(G200+G202+G204)</f>
        <v>21000</v>
      </c>
    </row>
    <row r="200" spans="1:7" s="159" customFormat="1" x14ac:dyDescent="0.2">
      <c r="A200" s="254" t="s">
        <v>592</v>
      </c>
      <c r="B200" s="157" t="s">
        <v>561</v>
      </c>
      <c r="C200" s="157" t="s">
        <v>391</v>
      </c>
      <c r="D200" s="157" t="s">
        <v>593</v>
      </c>
      <c r="E200" s="157"/>
      <c r="F200" s="183">
        <f>SUM(F201)</f>
        <v>5000</v>
      </c>
      <c r="G200" s="183">
        <f>SUM(G201)</f>
        <v>5000</v>
      </c>
    </row>
    <row r="201" spans="1:7" x14ac:dyDescent="0.2">
      <c r="A201" s="238" t="s">
        <v>397</v>
      </c>
      <c r="B201" s="161" t="s">
        <v>561</v>
      </c>
      <c r="C201" s="161" t="s">
        <v>391</v>
      </c>
      <c r="D201" s="161" t="s">
        <v>593</v>
      </c>
      <c r="E201" s="161" t="s">
        <v>398</v>
      </c>
      <c r="F201" s="193">
        <v>5000</v>
      </c>
      <c r="G201" s="193">
        <v>5000</v>
      </c>
    </row>
    <row r="202" spans="1:7" s="159" customFormat="1" x14ac:dyDescent="0.2">
      <c r="A202" s="254" t="s">
        <v>594</v>
      </c>
      <c r="B202" s="157" t="s">
        <v>561</v>
      </c>
      <c r="C202" s="157" t="s">
        <v>391</v>
      </c>
      <c r="D202" s="161" t="s">
        <v>595</v>
      </c>
      <c r="E202" s="157"/>
      <c r="F202" s="183">
        <f>SUM(F203)</f>
        <v>5000</v>
      </c>
      <c r="G202" s="183">
        <f>SUM(G203)</f>
        <v>5000</v>
      </c>
    </row>
    <row r="203" spans="1:7" s="159" customFormat="1" x14ac:dyDescent="0.2">
      <c r="A203" s="237" t="s">
        <v>397</v>
      </c>
      <c r="B203" s="157" t="s">
        <v>561</v>
      </c>
      <c r="C203" s="157" t="s">
        <v>391</v>
      </c>
      <c r="D203" s="157" t="s">
        <v>595</v>
      </c>
      <c r="E203" s="157" t="s">
        <v>398</v>
      </c>
      <c r="F203" s="183">
        <v>5000</v>
      </c>
      <c r="G203" s="183">
        <v>5000</v>
      </c>
    </row>
    <row r="204" spans="1:7" s="159" customFormat="1" x14ac:dyDescent="0.2">
      <c r="A204" s="254" t="s">
        <v>592</v>
      </c>
      <c r="B204" s="157" t="s">
        <v>561</v>
      </c>
      <c r="C204" s="157" t="s">
        <v>391</v>
      </c>
      <c r="D204" s="161" t="s">
        <v>596</v>
      </c>
      <c r="E204" s="157"/>
      <c r="F204" s="183">
        <f>SUM(F205)</f>
        <v>11000</v>
      </c>
      <c r="G204" s="183">
        <f>SUM(G205)</f>
        <v>11000</v>
      </c>
    </row>
    <row r="205" spans="1:7" x14ac:dyDescent="0.2">
      <c r="A205" s="237" t="s">
        <v>397</v>
      </c>
      <c r="B205" s="161" t="s">
        <v>561</v>
      </c>
      <c r="C205" s="161" t="s">
        <v>391</v>
      </c>
      <c r="D205" s="161" t="s">
        <v>596</v>
      </c>
      <c r="E205" s="161" t="s">
        <v>398</v>
      </c>
      <c r="F205" s="193">
        <v>11000</v>
      </c>
      <c r="G205" s="193">
        <v>11000</v>
      </c>
    </row>
    <row r="206" spans="1:7" ht="31.5" x14ac:dyDescent="0.25">
      <c r="A206" s="245" t="s">
        <v>597</v>
      </c>
      <c r="B206" s="178" t="s">
        <v>561</v>
      </c>
      <c r="C206" s="178" t="s">
        <v>507</v>
      </c>
      <c r="D206" s="178"/>
      <c r="E206" s="178"/>
      <c r="F206" s="179">
        <f>SUM(F207)</f>
        <v>6987.41</v>
      </c>
      <c r="G206" s="179">
        <f>SUM(G207)</f>
        <v>7266.91</v>
      </c>
    </row>
    <row r="207" spans="1:7" ht="25.5" x14ac:dyDescent="0.2">
      <c r="A207" s="242" t="s">
        <v>419</v>
      </c>
      <c r="B207" s="176" t="s">
        <v>561</v>
      </c>
      <c r="C207" s="176" t="s">
        <v>507</v>
      </c>
      <c r="D207" s="176"/>
      <c r="E207" s="176"/>
      <c r="F207" s="152">
        <f>SUM(F211+F214+F208)</f>
        <v>6987.41</v>
      </c>
      <c r="G207" s="152">
        <f>SUM(G211+G214+G208)</f>
        <v>7266.91</v>
      </c>
    </row>
    <row r="208" spans="1:7" ht="38.25" x14ac:dyDescent="0.2">
      <c r="A208" s="237" t="s">
        <v>602</v>
      </c>
      <c r="B208" s="174" t="s">
        <v>561</v>
      </c>
      <c r="C208" s="174" t="s">
        <v>507</v>
      </c>
      <c r="D208" s="174" t="s">
        <v>650</v>
      </c>
      <c r="E208" s="174"/>
      <c r="F208" s="158">
        <f>SUM(F209+F210)</f>
        <v>2685.2</v>
      </c>
      <c r="G208" s="158">
        <f>SUM(G209+G210)</f>
        <v>2792.61</v>
      </c>
    </row>
    <row r="209" spans="1:7" ht="63.75" x14ac:dyDescent="0.2">
      <c r="A209" s="238" t="s">
        <v>382</v>
      </c>
      <c r="B209" s="169" t="s">
        <v>561</v>
      </c>
      <c r="C209" s="169" t="s">
        <v>507</v>
      </c>
      <c r="D209" s="169" t="s">
        <v>650</v>
      </c>
      <c r="E209" s="161" t="s">
        <v>383</v>
      </c>
      <c r="F209" s="162">
        <v>2685.2</v>
      </c>
      <c r="G209" s="162">
        <v>2792.61</v>
      </c>
    </row>
    <row r="210" spans="1:7" ht="25.5" x14ac:dyDescent="0.2">
      <c r="A210" s="237" t="s">
        <v>396</v>
      </c>
      <c r="B210" s="174" t="s">
        <v>561</v>
      </c>
      <c r="C210" s="174" t="s">
        <v>507</v>
      </c>
      <c r="D210" s="174" t="s">
        <v>650</v>
      </c>
      <c r="E210" s="157" t="s">
        <v>389</v>
      </c>
      <c r="F210" s="158"/>
      <c r="G210" s="158"/>
    </row>
    <row r="211" spans="1:7" s="159" customFormat="1" ht="38.25" x14ac:dyDescent="0.2">
      <c r="A211" s="237" t="s">
        <v>651</v>
      </c>
      <c r="B211" s="174" t="s">
        <v>561</v>
      </c>
      <c r="C211" s="174" t="s">
        <v>507</v>
      </c>
      <c r="D211" s="174" t="s">
        <v>605</v>
      </c>
      <c r="E211" s="174"/>
      <c r="F211" s="158">
        <f>SUM(F212+F213)</f>
        <v>1352.43</v>
      </c>
      <c r="G211" s="158">
        <f>SUM(G212+G213)</f>
        <v>1406.52</v>
      </c>
    </row>
    <row r="212" spans="1:7" ht="63.75" x14ac:dyDescent="0.2">
      <c r="A212" s="238" t="s">
        <v>382</v>
      </c>
      <c r="B212" s="169" t="s">
        <v>561</v>
      </c>
      <c r="C212" s="169" t="s">
        <v>507</v>
      </c>
      <c r="D212" s="169" t="s">
        <v>605</v>
      </c>
      <c r="E212" s="161" t="s">
        <v>383</v>
      </c>
      <c r="F212" s="162">
        <v>1158.43</v>
      </c>
      <c r="G212" s="162">
        <v>1198.52</v>
      </c>
    </row>
    <row r="213" spans="1:7" ht="25.5" x14ac:dyDescent="0.2">
      <c r="A213" s="237" t="s">
        <v>396</v>
      </c>
      <c r="B213" s="174" t="s">
        <v>561</v>
      </c>
      <c r="C213" s="174" t="s">
        <v>507</v>
      </c>
      <c r="D213" s="174" t="s">
        <v>605</v>
      </c>
      <c r="E213" s="157" t="s">
        <v>389</v>
      </c>
      <c r="F213" s="158">
        <v>194</v>
      </c>
      <c r="G213" s="158">
        <v>208</v>
      </c>
    </row>
    <row r="214" spans="1:7" ht="51" x14ac:dyDescent="0.2">
      <c r="A214" s="237" t="s">
        <v>600</v>
      </c>
      <c r="B214" s="169" t="s">
        <v>561</v>
      </c>
      <c r="C214" s="169" t="s">
        <v>507</v>
      </c>
      <c r="D214" s="174" t="s">
        <v>601</v>
      </c>
      <c r="E214" s="169"/>
      <c r="F214" s="162">
        <f>SUM(F215+F216)</f>
        <v>2949.78</v>
      </c>
      <c r="G214" s="162">
        <f>SUM(G215+G216)</f>
        <v>3067.78</v>
      </c>
    </row>
    <row r="215" spans="1:7" ht="63.75" x14ac:dyDescent="0.2">
      <c r="A215" s="238" t="s">
        <v>382</v>
      </c>
      <c r="B215" s="161" t="s">
        <v>561</v>
      </c>
      <c r="C215" s="161" t="s">
        <v>507</v>
      </c>
      <c r="D215" s="169" t="s">
        <v>601</v>
      </c>
      <c r="E215" s="161" t="s">
        <v>383</v>
      </c>
      <c r="F215" s="162">
        <v>2603.7800000000002</v>
      </c>
      <c r="G215" s="162">
        <v>2682.78</v>
      </c>
    </row>
    <row r="216" spans="1:7" ht="25.5" x14ac:dyDescent="0.2">
      <c r="A216" s="238" t="s">
        <v>396</v>
      </c>
      <c r="B216" s="161" t="s">
        <v>561</v>
      </c>
      <c r="C216" s="161" t="s">
        <v>507</v>
      </c>
      <c r="D216" s="169" t="s">
        <v>601</v>
      </c>
      <c r="E216" s="161" t="s">
        <v>389</v>
      </c>
      <c r="F216" s="162">
        <v>346</v>
      </c>
      <c r="G216" s="162">
        <v>385</v>
      </c>
    </row>
    <row r="217" spans="1:7" ht="15.75" x14ac:dyDescent="0.25">
      <c r="A217" s="234" t="s">
        <v>606</v>
      </c>
      <c r="B217" s="178" t="s">
        <v>410</v>
      </c>
      <c r="C217" s="178"/>
      <c r="D217" s="178"/>
      <c r="E217" s="178"/>
      <c r="F217" s="179">
        <f t="shared" ref="F217:G219" si="12">SUM(F218)</f>
        <v>5000</v>
      </c>
      <c r="G217" s="179">
        <f t="shared" si="12"/>
        <v>4600</v>
      </c>
    </row>
    <row r="218" spans="1:7" ht="15" x14ac:dyDescent="0.25">
      <c r="A218" s="256" t="s">
        <v>607</v>
      </c>
      <c r="B218" s="185" t="s">
        <v>410</v>
      </c>
      <c r="C218" s="185" t="s">
        <v>376</v>
      </c>
      <c r="D218" s="185"/>
      <c r="E218" s="185"/>
      <c r="F218" s="186">
        <f t="shared" si="12"/>
        <v>5000</v>
      </c>
      <c r="G218" s="186">
        <f t="shared" si="12"/>
        <v>4600</v>
      </c>
    </row>
    <row r="219" spans="1:7" ht="15" x14ac:dyDescent="0.25">
      <c r="A219" s="238" t="s">
        <v>428</v>
      </c>
      <c r="B219" s="169" t="s">
        <v>410</v>
      </c>
      <c r="C219" s="169" t="s">
        <v>376</v>
      </c>
      <c r="D219" s="161" t="s">
        <v>429</v>
      </c>
      <c r="E219" s="169"/>
      <c r="F219" s="257">
        <f t="shared" si="12"/>
        <v>5000</v>
      </c>
      <c r="G219" s="257">
        <f t="shared" si="12"/>
        <v>4600</v>
      </c>
    </row>
    <row r="220" spans="1:7" ht="15" x14ac:dyDescent="0.25">
      <c r="A220" s="156" t="s">
        <v>399</v>
      </c>
      <c r="B220" s="174" t="s">
        <v>410</v>
      </c>
      <c r="C220" s="174" t="s">
        <v>376</v>
      </c>
      <c r="D220" s="157" t="s">
        <v>429</v>
      </c>
      <c r="E220" s="169" t="s">
        <v>446</v>
      </c>
      <c r="F220" s="258">
        <v>5000</v>
      </c>
      <c r="G220" s="258">
        <v>4600</v>
      </c>
    </row>
    <row r="221" spans="1:7" s="180" customFormat="1" ht="15.75" x14ac:dyDescent="0.25">
      <c r="A221" s="245" t="s">
        <v>613</v>
      </c>
      <c r="B221" s="178" t="s">
        <v>467</v>
      </c>
      <c r="C221" s="178"/>
      <c r="D221" s="178"/>
      <c r="E221" s="178"/>
      <c r="F221" s="179">
        <f>SUM(F222)</f>
        <v>1629.3</v>
      </c>
      <c r="G221" s="179">
        <f>SUM(G222)</f>
        <v>2152.3000000000002</v>
      </c>
    </row>
    <row r="222" spans="1:7" s="225" customFormat="1" ht="15" x14ac:dyDescent="0.25">
      <c r="A222" s="256" t="s">
        <v>614</v>
      </c>
      <c r="B222" s="185" t="s">
        <v>467</v>
      </c>
      <c r="C222" s="185" t="s">
        <v>378</v>
      </c>
      <c r="D222" s="185"/>
      <c r="E222" s="185"/>
      <c r="F222" s="186">
        <f>SUM(F223+F225)</f>
        <v>1629.3</v>
      </c>
      <c r="G222" s="186">
        <f>SUM(G223+G225)</f>
        <v>2152.3000000000002</v>
      </c>
    </row>
    <row r="223" spans="1:7" s="159" customFormat="1" x14ac:dyDescent="0.2">
      <c r="A223" s="243" t="s">
        <v>614</v>
      </c>
      <c r="B223" s="174" t="s">
        <v>467</v>
      </c>
      <c r="C223" s="174" t="s">
        <v>378</v>
      </c>
      <c r="D223" s="174" t="s">
        <v>615</v>
      </c>
      <c r="E223" s="174"/>
      <c r="F223" s="158">
        <f>SUM(F224)</f>
        <v>1500</v>
      </c>
      <c r="G223" s="158">
        <f>SUM(G224)</f>
        <v>2000</v>
      </c>
    </row>
    <row r="224" spans="1:7" ht="25.5" x14ac:dyDescent="0.2">
      <c r="A224" s="238" t="s">
        <v>445</v>
      </c>
      <c r="B224" s="169" t="s">
        <v>467</v>
      </c>
      <c r="C224" s="169" t="s">
        <v>378</v>
      </c>
      <c r="D224" s="169" t="s">
        <v>615</v>
      </c>
      <c r="E224" s="169" t="s">
        <v>446</v>
      </c>
      <c r="F224" s="162">
        <v>1500</v>
      </c>
      <c r="G224" s="162">
        <v>2000</v>
      </c>
    </row>
    <row r="225" spans="1:7" s="159" customFormat="1" x14ac:dyDescent="0.2">
      <c r="A225" s="237" t="s">
        <v>616</v>
      </c>
      <c r="B225" s="174" t="s">
        <v>617</v>
      </c>
      <c r="C225" s="174" t="s">
        <v>378</v>
      </c>
      <c r="D225" s="174" t="s">
        <v>652</v>
      </c>
      <c r="E225" s="174"/>
      <c r="F225" s="158">
        <f>SUM(F226)</f>
        <v>129.30000000000001</v>
      </c>
      <c r="G225" s="158">
        <f>SUM(G226)</f>
        <v>152.30000000000001</v>
      </c>
    </row>
    <row r="226" spans="1:7" ht="25.5" x14ac:dyDescent="0.2">
      <c r="A226" s="238" t="s">
        <v>445</v>
      </c>
      <c r="B226" s="169" t="s">
        <v>467</v>
      </c>
      <c r="C226" s="169" t="s">
        <v>378</v>
      </c>
      <c r="D226" s="169" t="s">
        <v>652</v>
      </c>
      <c r="E226" s="169" t="s">
        <v>446</v>
      </c>
      <c r="F226" s="162">
        <v>129.30000000000001</v>
      </c>
      <c r="G226" s="162">
        <v>152.30000000000001</v>
      </c>
    </row>
    <row r="227" spans="1:7" s="226" customFormat="1" ht="31.5" x14ac:dyDescent="0.25">
      <c r="A227" s="245" t="s">
        <v>619</v>
      </c>
      <c r="B227" s="178" t="s">
        <v>414</v>
      </c>
      <c r="C227" s="178"/>
      <c r="D227" s="178"/>
      <c r="E227" s="178"/>
      <c r="F227" s="179">
        <f>SUM(F228)</f>
        <v>2000</v>
      </c>
      <c r="G227" s="179">
        <f>SUM(G228)</f>
        <v>1000</v>
      </c>
    </row>
    <row r="228" spans="1:7" s="225" customFormat="1" ht="30" x14ac:dyDescent="0.25">
      <c r="A228" s="256" t="s">
        <v>620</v>
      </c>
      <c r="B228" s="185" t="s">
        <v>414</v>
      </c>
      <c r="C228" s="185" t="s">
        <v>376</v>
      </c>
      <c r="D228" s="185"/>
      <c r="E228" s="185"/>
      <c r="F228" s="186">
        <f>SUM(F231+F229)</f>
        <v>2000</v>
      </c>
      <c r="G228" s="186">
        <f>SUM(G231+G229)</f>
        <v>1000</v>
      </c>
    </row>
    <row r="229" spans="1:7" s="159" customFormat="1" ht="25.5" x14ac:dyDescent="0.2">
      <c r="A229" s="237" t="s">
        <v>621</v>
      </c>
      <c r="B229" s="174" t="s">
        <v>414</v>
      </c>
      <c r="C229" s="174" t="s">
        <v>376</v>
      </c>
      <c r="D229" s="174" t="s">
        <v>622</v>
      </c>
      <c r="E229" s="174"/>
      <c r="F229" s="158">
        <f>SUM(F230)</f>
        <v>1000</v>
      </c>
      <c r="G229" s="158">
        <f>SUM(G230)</f>
        <v>500</v>
      </c>
    </row>
    <row r="230" spans="1:7" x14ac:dyDescent="0.2">
      <c r="A230" s="259" t="s">
        <v>623</v>
      </c>
      <c r="B230" s="169" t="s">
        <v>414</v>
      </c>
      <c r="C230" s="169" t="s">
        <v>376</v>
      </c>
      <c r="D230" s="169" t="s">
        <v>622</v>
      </c>
      <c r="E230" s="169" t="s">
        <v>624</v>
      </c>
      <c r="F230" s="162">
        <v>1000</v>
      </c>
      <c r="G230" s="162">
        <v>500</v>
      </c>
    </row>
    <row r="231" spans="1:7" ht="25.5" x14ac:dyDescent="0.2">
      <c r="A231" s="237" t="s">
        <v>621</v>
      </c>
      <c r="B231" s="174" t="s">
        <v>414</v>
      </c>
      <c r="C231" s="174" t="s">
        <v>376</v>
      </c>
      <c r="D231" s="174" t="s">
        <v>625</v>
      </c>
      <c r="E231" s="174"/>
      <c r="F231" s="158">
        <f>SUM(F232)</f>
        <v>1000</v>
      </c>
      <c r="G231" s="158">
        <f>SUM(G232)</f>
        <v>500</v>
      </c>
    </row>
    <row r="232" spans="1:7" x14ac:dyDescent="0.2">
      <c r="A232" s="259" t="s">
        <v>623</v>
      </c>
      <c r="B232" s="169" t="s">
        <v>414</v>
      </c>
      <c r="C232" s="169" t="s">
        <v>376</v>
      </c>
      <c r="D232" s="169" t="s">
        <v>625</v>
      </c>
      <c r="E232" s="169" t="s">
        <v>624</v>
      </c>
      <c r="F232" s="162">
        <v>1000</v>
      </c>
      <c r="G232" s="162">
        <v>500</v>
      </c>
    </row>
    <row r="233" spans="1:7" ht="14.25" x14ac:dyDescent="0.2">
      <c r="A233" s="240" t="s">
        <v>626</v>
      </c>
      <c r="B233" s="148"/>
      <c r="C233" s="148"/>
      <c r="D233" s="148"/>
      <c r="E233" s="148"/>
      <c r="F233" s="149">
        <f>SUM(F10+F70+F84+F115+F151+F166+F221+F227+F111+F58+F62+F217)</f>
        <v>1046914.4900000001</v>
      </c>
      <c r="G233" s="149">
        <f>SUM(G10+G70+G84+G115+G151+G166+G221+G227+G111+G58+G62+G217)</f>
        <v>996006.6399999999</v>
      </c>
    </row>
    <row r="237" spans="1:7" x14ac:dyDescent="0.2">
      <c r="B237" s="139"/>
      <c r="C237" s="139"/>
      <c r="D237" s="139"/>
      <c r="E237" s="139"/>
      <c r="F237" s="139"/>
      <c r="G237" s="139"/>
    </row>
    <row r="238" spans="1:7" x14ac:dyDescent="0.2">
      <c r="A238" s="139"/>
      <c r="B238" s="139"/>
      <c r="C238" s="139"/>
      <c r="D238" s="139"/>
      <c r="E238" s="139"/>
      <c r="F238" s="139"/>
      <c r="G238" s="139"/>
    </row>
    <row r="239" spans="1:7" x14ac:dyDescent="0.2">
      <c r="A239" s="139"/>
      <c r="B239" s="139"/>
      <c r="C239" s="139"/>
      <c r="D239" s="139"/>
      <c r="E239" s="139"/>
      <c r="F239" s="139"/>
      <c r="G239" s="139"/>
    </row>
    <row r="240" spans="1:7" x14ac:dyDescent="0.2">
      <c r="A240" s="139"/>
      <c r="B240" s="139"/>
      <c r="C240" s="139"/>
      <c r="D240" s="139"/>
      <c r="E240" s="139"/>
      <c r="F240" s="139"/>
      <c r="G240" s="139"/>
    </row>
    <row r="241" spans="1:7" x14ac:dyDescent="0.2">
      <c r="A241" s="139"/>
      <c r="B241" s="139"/>
      <c r="C241" s="139"/>
      <c r="D241" s="139"/>
      <c r="E241" s="139"/>
      <c r="F241" s="139"/>
      <c r="G241" s="139"/>
    </row>
    <row r="242" spans="1:7" x14ac:dyDescent="0.2">
      <c r="A242" s="139"/>
      <c r="B242" s="139"/>
      <c r="C242" s="139"/>
      <c r="D242" s="139"/>
      <c r="E242" s="139"/>
      <c r="F242" s="139"/>
      <c r="G242" s="139"/>
    </row>
    <row r="243" spans="1:7" x14ac:dyDescent="0.2">
      <c r="A243" s="139"/>
      <c r="B243" s="139"/>
      <c r="C243" s="139"/>
      <c r="D243" s="139"/>
      <c r="E243" s="139"/>
      <c r="F243" s="139"/>
      <c r="G243" s="139"/>
    </row>
    <row r="244" spans="1:7" x14ac:dyDescent="0.2">
      <c r="A244" s="139"/>
      <c r="B244" s="139"/>
      <c r="C244" s="139"/>
      <c r="D244" s="139"/>
      <c r="E244" s="139"/>
      <c r="F244" s="139"/>
      <c r="G244" s="139"/>
    </row>
    <row r="245" spans="1:7" x14ac:dyDescent="0.2">
      <c r="A245" s="139"/>
      <c r="B245" s="139"/>
      <c r="C245" s="139"/>
      <c r="D245" s="139"/>
      <c r="E245" s="139"/>
      <c r="F245" s="139"/>
      <c r="G245" s="139"/>
    </row>
    <row r="246" spans="1:7" x14ac:dyDescent="0.2">
      <c r="A246" s="139"/>
      <c r="B246" s="139"/>
      <c r="C246" s="139"/>
      <c r="D246" s="139"/>
      <c r="E246" s="139"/>
      <c r="F246" s="139"/>
      <c r="G246" s="139"/>
    </row>
    <row r="247" spans="1:7" x14ac:dyDescent="0.2">
      <c r="A247" s="139"/>
      <c r="B247" s="139"/>
      <c r="C247" s="139"/>
      <c r="D247" s="139"/>
      <c r="E247" s="139"/>
      <c r="F247" s="139"/>
      <c r="G247" s="139"/>
    </row>
    <row r="248" spans="1:7" x14ac:dyDescent="0.2">
      <c r="A248" s="139"/>
      <c r="B248" s="139"/>
      <c r="C248" s="139"/>
      <c r="D248" s="139"/>
      <c r="E248" s="139"/>
      <c r="F248" s="139"/>
      <c r="G248" s="139"/>
    </row>
    <row r="249" spans="1:7" x14ac:dyDescent="0.2">
      <c r="A249" s="139"/>
      <c r="B249" s="139"/>
      <c r="C249" s="139"/>
      <c r="D249" s="139"/>
      <c r="E249" s="139"/>
      <c r="F249" s="139"/>
      <c r="G249" s="139"/>
    </row>
    <row r="250" spans="1:7" x14ac:dyDescent="0.2">
      <c r="A250" s="139"/>
      <c r="B250" s="139"/>
      <c r="C250" s="139"/>
      <c r="D250" s="139"/>
      <c r="E250" s="139"/>
      <c r="F250" s="139"/>
      <c r="G250" s="139"/>
    </row>
    <row r="251" spans="1:7" x14ac:dyDescent="0.2">
      <c r="A251" s="139"/>
      <c r="B251" s="139"/>
      <c r="C251" s="139"/>
      <c r="D251" s="139"/>
      <c r="E251" s="139"/>
      <c r="F251" s="139"/>
      <c r="G251" s="139"/>
    </row>
    <row r="252" spans="1:7" x14ac:dyDescent="0.2">
      <c r="A252" s="139"/>
      <c r="B252" s="139"/>
      <c r="C252" s="139"/>
      <c r="D252" s="139"/>
      <c r="E252" s="139"/>
      <c r="F252" s="139"/>
      <c r="G252" s="139"/>
    </row>
    <row r="253" spans="1:7" x14ac:dyDescent="0.2">
      <c r="A253" s="139"/>
      <c r="B253" s="139"/>
      <c r="C253" s="139"/>
      <c r="D253" s="139"/>
      <c r="E253" s="139"/>
      <c r="F253" s="139"/>
      <c r="G253" s="139"/>
    </row>
    <row r="254" spans="1:7" x14ac:dyDescent="0.2">
      <c r="A254" s="139"/>
      <c r="B254" s="139"/>
      <c r="C254" s="139"/>
      <c r="D254" s="139"/>
      <c r="E254" s="139"/>
      <c r="F254" s="139"/>
      <c r="G254" s="139"/>
    </row>
    <row r="255" spans="1:7" x14ac:dyDescent="0.2">
      <c r="A255" s="139"/>
      <c r="B255" s="139"/>
      <c r="C255" s="139"/>
      <c r="D255" s="139"/>
      <c r="E255" s="139"/>
      <c r="F255" s="139"/>
      <c r="G255" s="139"/>
    </row>
    <row r="256" spans="1:7" x14ac:dyDescent="0.2">
      <c r="A256" s="139"/>
      <c r="B256" s="139"/>
      <c r="C256" s="139"/>
      <c r="D256" s="139"/>
      <c r="E256" s="139"/>
      <c r="F256" s="139"/>
      <c r="G256" s="139"/>
    </row>
    <row r="257" spans="1:7" x14ac:dyDescent="0.2">
      <c r="A257" s="139"/>
      <c r="B257" s="139"/>
      <c r="C257" s="139"/>
      <c r="D257" s="139"/>
      <c r="E257" s="139"/>
      <c r="F257" s="139"/>
      <c r="G257" s="139"/>
    </row>
    <row r="258" spans="1:7" x14ac:dyDescent="0.2">
      <c r="A258" s="139"/>
      <c r="B258" s="139"/>
      <c r="C258" s="139"/>
      <c r="D258" s="139"/>
      <c r="E258" s="139"/>
      <c r="F258" s="139"/>
      <c r="G258" s="139"/>
    </row>
    <row r="259" spans="1:7" x14ac:dyDescent="0.2">
      <c r="A259" s="139"/>
      <c r="B259" s="139"/>
      <c r="C259" s="139"/>
      <c r="D259" s="139"/>
      <c r="E259" s="139"/>
      <c r="F259" s="139"/>
      <c r="G259" s="139"/>
    </row>
    <row r="260" spans="1:7" x14ac:dyDescent="0.2">
      <c r="A260" s="139"/>
      <c r="B260" s="139"/>
      <c r="C260" s="139"/>
      <c r="D260" s="139"/>
      <c r="E260" s="139"/>
      <c r="F260" s="139"/>
      <c r="G260" s="139"/>
    </row>
    <row r="261" spans="1:7" x14ac:dyDescent="0.2">
      <c r="A261" s="139"/>
      <c r="B261" s="139"/>
      <c r="C261" s="139"/>
      <c r="D261" s="139"/>
      <c r="E261" s="139"/>
      <c r="F261" s="139"/>
      <c r="G261" s="139"/>
    </row>
    <row r="262" spans="1:7" x14ac:dyDescent="0.2">
      <c r="A262" s="139"/>
      <c r="B262" s="139"/>
      <c r="C262" s="139"/>
      <c r="D262" s="139"/>
      <c r="E262" s="139"/>
      <c r="F262" s="139"/>
      <c r="G262" s="139"/>
    </row>
    <row r="263" spans="1:7" x14ac:dyDescent="0.2">
      <c r="A263" s="139"/>
      <c r="B263" s="139"/>
      <c r="C263" s="139"/>
      <c r="D263" s="139"/>
      <c r="E263" s="139"/>
      <c r="F263" s="139"/>
      <c r="G263" s="139"/>
    </row>
    <row r="264" spans="1:7" x14ac:dyDescent="0.2">
      <c r="A264" s="139"/>
      <c r="B264" s="139"/>
      <c r="C264" s="139"/>
      <c r="D264" s="139"/>
      <c r="E264" s="139"/>
      <c r="F264" s="139"/>
      <c r="G264" s="139"/>
    </row>
    <row r="265" spans="1:7" x14ac:dyDescent="0.2">
      <c r="A265" s="139"/>
      <c r="B265" s="139"/>
      <c r="C265" s="139"/>
      <c r="D265" s="139"/>
      <c r="E265" s="139"/>
      <c r="F265" s="139"/>
      <c r="G265" s="139"/>
    </row>
    <row r="266" spans="1:7" x14ac:dyDescent="0.2">
      <c r="A266" s="139"/>
      <c r="B266" s="139"/>
      <c r="C266" s="139"/>
      <c r="D266" s="139"/>
      <c r="E266" s="139"/>
      <c r="F266" s="139"/>
      <c r="G266" s="139"/>
    </row>
    <row r="267" spans="1:7" x14ac:dyDescent="0.2">
      <c r="A267" s="139"/>
      <c r="B267" s="139"/>
      <c r="C267" s="139"/>
      <c r="D267" s="139"/>
      <c r="E267" s="139"/>
      <c r="F267" s="139"/>
      <c r="G267" s="139"/>
    </row>
    <row r="268" spans="1:7" x14ac:dyDescent="0.2">
      <c r="A268" s="139"/>
      <c r="B268" s="139"/>
      <c r="C268" s="139"/>
      <c r="D268" s="139"/>
      <c r="E268" s="139"/>
      <c r="F268" s="139"/>
      <c r="G268" s="139"/>
    </row>
    <row r="269" spans="1:7" x14ac:dyDescent="0.2">
      <c r="A269" s="139"/>
      <c r="B269" s="139"/>
      <c r="C269" s="139"/>
      <c r="D269" s="139"/>
      <c r="E269" s="139"/>
      <c r="F269" s="139"/>
      <c r="G269" s="139"/>
    </row>
    <row r="270" spans="1:7" x14ac:dyDescent="0.2">
      <c r="A270" s="139"/>
      <c r="B270" s="139"/>
      <c r="C270" s="139"/>
      <c r="D270" s="139"/>
      <c r="E270" s="139"/>
      <c r="F270" s="139"/>
      <c r="G270" s="139"/>
    </row>
    <row r="271" spans="1:7" x14ac:dyDescent="0.2">
      <c r="A271" s="139"/>
      <c r="B271" s="139"/>
      <c r="C271" s="139"/>
      <c r="D271" s="139"/>
      <c r="E271" s="139"/>
      <c r="F271" s="139"/>
      <c r="G271" s="139"/>
    </row>
    <row r="272" spans="1:7" x14ac:dyDescent="0.2">
      <c r="A272" s="139"/>
      <c r="B272" s="139"/>
      <c r="C272" s="139"/>
      <c r="D272" s="139"/>
      <c r="E272" s="139"/>
      <c r="F272" s="139"/>
      <c r="G272" s="139"/>
    </row>
    <row r="273" spans="1:7" x14ac:dyDescent="0.2">
      <c r="A273" s="139"/>
      <c r="B273" s="139"/>
      <c r="C273" s="139"/>
      <c r="D273" s="139"/>
      <c r="E273" s="139"/>
      <c r="F273" s="139"/>
      <c r="G273" s="139"/>
    </row>
    <row r="274" spans="1:7" x14ac:dyDescent="0.2">
      <c r="A274" s="139"/>
      <c r="B274" s="139"/>
      <c r="C274" s="139"/>
      <c r="D274" s="139"/>
      <c r="E274" s="139"/>
      <c r="F274" s="139"/>
      <c r="G274" s="139"/>
    </row>
    <row r="275" spans="1:7" x14ac:dyDescent="0.2">
      <c r="A275" s="139"/>
      <c r="B275" s="139"/>
      <c r="C275" s="139"/>
      <c r="D275" s="139"/>
      <c r="E275" s="139"/>
      <c r="F275" s="139"/>
      <c r="G275" s="139"/>
    </row>
    <row r="276" spans="1:7" x14ac:dyDescent="0.2">
      <c r="A276" s="139"/>
      <c r="B276" s="139"/>
      <c r="C276" s="139"/>
      <c r="D276" s="139"/>
      <c r="E276" s="139"/>
      <c r="F276" s="139"/>
      <c r="G276" s="139"/>
    </row>
    <row r="277" spans="1:7" x14ac:dyDescent="0.2">
      <c r="A277" s="139"/>
      <c r="B277" s="139"/>
      <c r="C277" s="139"/>
      <c r="D277" s="139"/>
      <c r="E277" s="139"/>
      <c r="F277" s="139"/>
      <c r="G277" s="139"/>
    </row>
    <row r="278" spans="1:7" x14ac:dyDescent="0.2">
      <c r="A278" s="139"/>
      <c r="B278" s="139"/>
      <c r="C278" s="139"/>
      <c r="D278" s="139"/>
      <c r="E278" s="139"/>
      <c r="F278" s="139"/>
      <c r="G278" s="139"/>
    </row>
    <row r="279" spans="1:7" x14ac:dyDescent="0.2">
      <c r="A279" s="139"/>
      <c r="B279" s="139"/>
      <c r="C279" s="139"/>
      <c r="D279" s="139"/>
      <c r="E279" s="139"/>
      <c r="F279" s="139"/>
      <c r="G279" s="139"/>
    </row>
    <row r="280" spans="1:7" x14ac:dyDescent="0.2">
      <c r="A280" s="139"/>
      <c r="B280" s="139"/>
      <c r="C280" s="139"/>
      <c r="D280" s="139"/>
      <c r="E280" s="139"/>
      <c r="F280" s="139"/>
      <c r="G280" s="139"/>
    </row>
    <row r="281" spans="1:7" x14ac:dyDescent="0.2">
      <c r="A281" s="139"/>
      <c r="B281" s="139"/>
      <c r="C281" s="139"/>
      <c r="D281" s="139"/>
      <c r="E281" s="139"/>
      <c r="F281" s="139"/>
      <c r="G281" s="139"/>
    </row>
    <row r="282" spans="1:7" x14ac:dyDescent="0.2">
      <c r="A282" s="139"/>
      <c r="B282" s="139"/>
      <c r="C282" s="139"/>
      <c r="D282" s="139"/>
      <c r="E282" s="139"/>
      <c r="F282" s="139"/>
      <c r="G282" s="139"/>
    </row>
    <row r="283" spans="1:7" x14ac:dyDescent="0.2">
      <c r="A283" s="139"/>
      <c r="B283" s="139"/>
      <c r="C283" s="139"/>
      <c r="D283" s="139"/>
      <c r="E283" s="139"/>
      <c r="F283" s="139"/>
      <c r="G283" s="139"/>
    </row>
    <row r="284" spans="1:7" x14ac:dyDescent="0.2">
      <c r="A284" s="139"/>
      <c r="B284" s="139"/>
      <c r="C284" s="139"/>
      <c r="D284" s="139"/>
      <c r="E284" s="139"/>
      <c r="F284" s="139"/>
      <c r="G284" s="139"/>
    </row>
    <row r="285" spans="1:7" x14ac:dyDescent="0.2">
      <c r="A285" s="139"/>
      <c r="B285" s="139"/>
      <c r="C285" s="139"/>
      <c r="D285" s="139"/>
      <c r="E285" s="139"/>
      <c r="F285" s="139"/>
      <c r="G285" s="139"/>
    </row>
    <row r="288" spans="1:7" x14ac:dyDescent="0.2">
      <c r="A288" s="139"/>
      <c r="B288" s="139"/>
      <c r="C288" s="139"/>
      <c r="D288" s="139"/>
      <c r="E288" s="139"/>
      <c r="F288" s="139"/>
      <c r="G288" s="139"/>
    </row>
    <row r="290" spans="1:7" x14ac:dyDescent="0.2">
      <c r="A290" s="139"/>
      <c r="B290" s="139"/>
      <c r="C290" s="139"/>
      <c r="D290" s="139"/>
      <c r="E290" s="139"/>
      <c r="F290" s="139"/>
      <c r="G290" s="139"/>
    </row>
    <row r="306" spans="1:7" x14ac:dyDescent="0.2">
      <c r="A306" s="139"/>
      <c r="B306" s="139"/>
      <c r="C306" s="139"/>
      <c r="D306" s="139"/>
      <c r="E306" s="139"/>
      <c r="F306" s="139"/>
      <c r="G306" s="139"/>
    </row>
    <row r="307" spans="1:7" x14ac:dyDescent="0.2">
      <c r="A307" s="139"/>
      <c r="B307" s="139"/>
      <c r="C307" s="139"/>
      <c r="D307" s="139"/>
      <c r="E307" s="139"/>
      <c r="F307" s="139"/>
      <c r="G307" s="139"/>
    </row>
    <row r="308" spans="1:7" x14ac:dyDescent="0.2">
      <c r="A308" s="139"/>
      <c r="B308" s="139"/>
      <c r="C308" s="139"/>
      <c r="D308" s="139"/>
      <c r="E308" s="139"/>
      <c r="F308" s="139"/>
      <c r="G308" s="139"/>
    </row>
    <row r="309" spans="1:7" x14ac:dyDescent="0.2">
      <c r="A309" s="139"/>
      <c r="B309" s="139"/>
      <c r="C309" s="139"/>
      <c r="D309" s="139"/>
      <c r="E309" s="139"/>
      <c r="F309" s="139"/>
      <c r="G309" s="139"/>
    </row>
    <row r="310" spans="1:7" x14ac:dyDescent="0.2">
      <c r="A310" s="139"/>
      <c r="B310" s="139"/>
      <c r="C310" s="139"/>
      <c r="D310" s="139"/>
      <c r="E310" s="139"/>
      <c r="F310" s="139"/>
      <c r="G310" s="139"/>
    </row>
    <row r="311" spans="1:7" x14ac:dyDescent="0.2">
      <c r="A311" s="139"/>
      <c r="B311" s="139"/>
      <c r="C311" s="139"/>
      <c r="D311" s="139"/>
      <c r="E311" s="139"/>
      <c r="F311" s="139"/>
      <c r="G311" s="139"/>
    </row>
    <row r="312" spans="1:7" x14ac:dyDescent="0.2">
      <c r="A312" s="139"/>
      <c r="B312" s="139"/>
      <c r="C312" s="139"/>
      <c r="D312" s="139"/>
      <c r="E312" s="139"/>
      <c r="F312" s="139"/>
      <c r="G312" s="139"/>
    </row>
    <row r="313" spans="1:7" x14ac:dyDescent="0.2">
      <c r="A313" s="139"/>
      <c r="B313" s="139"/>
      <c r="C313" s="139"/>
      <c r="D313" s="139"/>
      <c r="E313" s="139"/>
      <c r="F313" s="139"/>
      <c r="G313" s="139"/>
    </row>
    <row r="314" spans="1:7" x14ac:dyDescent="0.2">
      <c r="A314" s="139"/>
      <c r="B314" s="139"/>
      <c r="C314" s="139"/>
      <c r="D314" s="139"/>
      <c r="E314" s="139"/>
      <c r="F314" s="139"/>
      <c r="G314" s="139"/>
    </row>
    <row r="315" spans="1:7" x14ac:dyDescent="0.2">
      <c r="A315" s="139"/>
      <c r="B315" s="139"/>
      <c r="C315" s="139"/>
      <c r="D315" s="139"/>
      <c r="E315" s="139"/>
      <c r="F315" s="139"/>
      <c r="G315" s="139"/>
    </row>
    <row r="316" spans="1:7" x14ac:dyDescent="0.2">
      <c r="A316" s="139"/>
      <c r="B316" s="139"/>
      <c r="C316" s="139"/>
      <c r="D316" s="139"/>
      <c r="E316" s="139"/>
      <c r="F316" s="139"/>
      <c r="G316" s="139"/>
    </row>
    <row r="317" spans="1:7" x14ac:dyDescent="0.2">
      <c r="A317" s="139"/>
      <c r="B317" s="139"/>
      <c r="C317" s="139"/>
      <c r="D317" s="139"/>
      <c r="E317" s="139"/>
      <c r="F317" s="139"/>
      <c r="G317" s="139"/>
    </row>
    <row r="318" spans="1:7" x14ac:dyDescent="0.2">
      <c r="A318" s="139"/>
      <c r="B318" s="139"/>
      <c r="C318" s="139"/>
      <c r="D318" s="139"/>
      <c r="E318" s="139"/>
      <c r="F318" s="139"/>
      <c r="G318" s="139"/>
    </row>
    <row r="319" spans="1:7" x14ac:dyDescent="0.2">
      <c r="A319" s="139"/>
      <c r="B319" s="139"/>
      <c r="C319" s="139"/>
      <c r="D319" s="139"/>
      <c r="E319" s="139"/>
      <c r="F319" s="139"/>
      <c r="G319" s="139"/>
    </row>
    <row r="320" spans="1:7" x14ac:dyDescent="0.2">
      <c r="A320" s="139"/>
      <c r="B320" s="139"/>
      <c r="C320" s="139"/>
      <c r="D320" s="139"/>
      <c r="E320" s="139"/>
      <c r="F320" s="139"/>
      <c r="G320" s="139"/>
    </row>
    <row r="321" spans="1:7" x14ac:dyDescent="0.2">
      <c r="A321" s="139"/>
      <c r="B321" s="139"/>
      <c r="C321" s="139"/>
      <c r="D321" s="139"/>
      <c r="E321" s="139"/>
      <c r="F321" s="139"/>
      <c r="G321" s="139"/>
    </row>
    <row r="322" spans="1:7" x14ac:dyDescent="0.2">
      <c r="A322" s="139"/>
      <c r="B322" s="139"/>
      <c r="C322" s="139"/>
      <c r="D322" s="139"/>
      <c r="E322" s="139"/>
      <c r="F322" s="139"/>
      <c r="G322" s="139"/>
    </row>
    <row r="323" spans="1:7" x14ac:dyDescent="0.2">
      <c r="A323" s="139"/>
      <c r="B323" s="139"/>
      <c r="C323" s="139"/>
      <c r="D323" s="139"/>
      <c r="E323" s="139"/>
      <c r="F323" s="139"/>
      <c r="G323" s="139"/>
    </row>
    <row r="326" spans="1:7" x14ac:dyDescent="0.2">
      <c r="A326" s="139"/>
      <c r="B326" s="139"/>
      <c r="C326" s="139"/>
      <c r="D326" s="139"/>
      <c r="E326" s="139"/>
      <c r="F326" s="139"/>
      <c r="G326" s="139"/>
    </row>
    <row r="328" spans="1:7" x14ac:dyDescent="0.2">
      <c r="A328" s="139"/>
      <c r="B328" s="139"/>
      <c r="C328" s="139"/>
      <c r="D328" s="139"/>
      <c r="E328" s="139"/>
      <c r="F328" s="139"/>
      <c r="G328" s="139"/>
    </row>
  </sheetData>
  <mergeCells count="11">
    <mergeCell ref="G7:G8"/>
    <mergeCell ref="A1:G1"/>
    <mergeCell ref="A2:G2"/>
    <mergeCell ref="A3:G3"/>
    <mergeCell ref="A5:G5"/>
    <mergeCell ref="A7:A8"/>
    <mergeCell ref="B7:B8"/>
    <mergeCell ref="C7:C8"/>
    <mergeCell ref="D7:D8"/>
    <mergeCell ref="E7:E8"/>
    <mergeCell ref="F7:F8"/>
  </mergeCells>
  <pageMargins left="0" right="0" top="0.74803149606299213" bottom="0.74803149606299213" header="0.31496062992125984" footer="0.31496062992125984"/>
  <pageSetup paperSize="9" fitToHeight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315"/>
  <sheetViews>
    <sheetView workbookViewId="0">
      <selection activeCell="G101" sqref="G101"/>
    </sheetView>
  </sheetViews>
  <sheetFormatPr defaultColWidth="5.42578125" defaultRowHeight="12.75" x14ac:dyDescent="0.2"/>
  <cols>
    <col min="1" max="1" width="47.7109375" style="139" customWidth="1"/>
    <col min="2" max="2" width="5.42578125" style="387" customWidth="1"/>
    <col min="3" max="3" width="6.7109375" style="228" customWidth="1"/>
    <col min="4" max="4" width="6.42578125" style="228" customWidth="1"/>
    <col min="5" max="5" width="13.7109375" style="228" customWidth="1"/>
    <col min="6" max="6" width="6" style="228" customWidth="1"/>
    <col min="7" max="7" width="13.5703125" style="388" customWidth="1"/>
    <col min="8" max="254" width="8.85546875" style="261" customWidth="1"/>
    <col min="255" max="255" width="47.7109375" style="261" customWidth="1"/>
    <col min="256" max="256" width="5.42578125" style="261"/>
    <col min="257" max="257" width="47.7109375" style="261" customWidth="1"/>
    <col min="258" max="258" width="5.42578125" style="261" customWidth="1"/>
    <col min="259" max="259" width="6.7109375" style="261" customWidth="1"/>
    <col min="260" max="260" width="6.42578125" style="261" customWidth="1"/>
    <col min="261" max="261" width="13.7109375" style="261" customWidth="1"/>
    <col min="262" max="262" width="6" style="261" customWidth="1"/>
    <col min="263" max="263" width="13.5703125" style="261" customWidth="1"/>
    <col min="264" max="510" width="8.85546875" style="261" customWidth="1"/>
    <col min="511" max="511" width="47.7109375" style="261" customWidth="1"/>
    <col min="512" max="512" width="5.42578125" style="261"/>
    <col min="513" max="513" width="47.7109375" style="261" customWidth="1"/>
    <col min="514" max="514" width="5.42578125" style="261" customWidth="1"/>
    <col min="515" max="515" width="6.7109375" style="261" customWidth="1"/>
    <col min="516" max="516" width="6.42578125" style="261" customWidth="1"/>
    <col min="517" max="517" width="13.7109375" style="261" customWidth="1"/>
    <col min="518" max="518" width="6" style="261" customWidth="1"/>
    <col min="519" max="519" width="13.5703125" style="261" customWidth="1"/>
    <col min="520" max="766" width="8.85546875" style="261" customWidth="1"/>
    <col min="767" max="767" width="47.7109375" style="261" customWidth="1"/>
    <col min="768" max="768" width="5.42578125" style="261"/>
    <col min="769" max="769" width="47.7109375" style="261" customWidth="1"/>
    <col min="770" max="770" width="5.42578125" style="261" customWidth="1"/>
    <col min="771" max="771" width="6.7109375" style="261" customWidth="1"/>
    <col min="772" max="772" width="6.42578125" style="261" customWidth="1"/>
    <col min="773" max="773" width="13.7109375" style="261" customWidth="1"/>
    <col min="774" max="774" width="6" style="261" customWidth="1"/>
    <col min="775" max="775" width="13.5703125" style="261" customWidth="1"/>
    <col min="776" max="1022" width="8.85546875" style="261" customWidth="1"/>
    <col min="1023" max="1023" width="47.7109375" style="261" customWidth="1"/>
    <col min="1024" max="1024" width="5.42578125" style="261"/>
    <col min="1025" max="1025" width="47.7109375" style="261" customWidth="1"/>
    <col min="1026" max="1026" width="5.42578125" style="261" customWidth="1"/>
    <col min="1027" max="1027" width="6.7109375" style="261" customWidth="1"/>
    <col min="1028" max="1028" width="6.42578125" style="261" customWidth="1"/>
    <col min="1029" max="1029" width="13.7109375" style="261" customWidth="1"/>
    <col min="1030" max="1030" width="6" style="261" customWidth="1"/>
    <col min="1031" max="1031" width="13.5703125" style="261" customWidth="1"/>
    <col min="1032" max="1278" width="8.85546875" style="261" customWidth="1"/>
    <col min="1279" max="1279" width="47.7109375" style="261" customWidth="1"/>
    <col min="1280" max="1280" width="5.42578125" style="261"/>
    <col min="1281" max="1281" width="47.7109375" style="261" customWidth="1"/>
    <col min="1282" max="1282" width="5.42578125" style="261" customWidth="1"/>
    <col min="1283" max="1283" width="6.7109375" style="261" customWidth="1"/>
    <col min="1284" max="1284" width="6.42578125" style="261" customWidth="1"/>
    <col min="1285" max="1285" width="13.7109375" style="261" customWidth="1"/>
    <col min="1286" max="1286" width="6" style="261" customWidth="1"/>
    <col min="1287" max="1287" width="13.5703125" style="261" customWidth="1"/>
    <col min="1288" max="1534" width="8.85546875" style="261" customWidth="1"/>
    <col min="1535" max="1535" width="47.7109375" style="261" customWidth="1"/>
    <col min="1536" max="1536" width="5.42578125" style="261"/>
    <col min="1537" max="1537" width="47.7109375" style="261" customWidth="1"/>
    <col min="1538" max="1538" width="5.42578125" style="261" customWidth="1"/>
    <col min="1539" max="1539" width="6.7109375" style="261" customWidth="1"/>
    <col min="1540" max="1540" width="6.42578125" style="261" customWidth="1"/>
    <col min="1541" max="1541" width="13.7109375" style="261" customWidth="1"/>
    <col min="1542" max="1542" width="6" style="261" customWidth="1"/>
    <col min="1543" max="1543" width="13.5703125" style="261" customWidth="1"/>
    <col min="1544" max="1790" width="8.85546875" style="261" customWidth="1"/>
    <col min="1791" max="1791" width="47.7109375" style="261" customWidth="1"/>
    <col min="1792" max="1792" width="5.42578125" style="261"/>
    <col min="1793" max="1793" width="47.7109375" style="261" customWidth="1"/>
    <col min="1794" max="1794" width="5.42578125" style="261" customWidth="1"/>
    <col min="1795" max="1795" width="6.7109375" style="261" customWidth="1"/>
    <col min="1796" max="1796" width="6.42578125" style="261" customWidth="1"/>
    <col min="1797" max="1797" width="13.7109375" style="261" customWidth="1"/>
    <col min="1798" max="1798" width="6" style="261" customWidth="1"/>
    <col min="1799" max="1799" width="13.5703125" style="261" customWidth="1"/>
    <col min="1800" max="2046" width="8.85546875" style="261" customWidth="1"/>
    <col min="2047" max="2047" width="47.7109375" style="261" customWidth="1"/>
    <col min="2048" max="2048" width="5.42578125" style="261"/>
    <col min="2049" max="2049" width="47.7109375" style="261" customWidth="1"/>
    <col min="2050" max="2050" width="5.42578125" style="261" customWidth="1"/>
    <col min="2051" max="2051" width="6.7109375" style="261" customWidth="1"/>
    <col min="2052" max="2052" width="6.42578125" style="261" customWidth="1"/>
    <col min="2053" max="2053" width="13.7109375" style="261" customWidth="1"/>
    <col min="2054" max="2054" width="6" style="261" customWidth="1"/>
    <col min="2055" max="2055" width="13.5703125" style="261" customWidth="1"/>
    <col min="2056" max="2302" width="8.85546875" style="261" customWidth="1"/>
    <col min="2303" max="2303" width="47.7109375" style="261" customWidth="1"/>
    <col min="2304" max="2304" width="5.42578125" style="261"/>
    <col min="2305" max="2305" width="47.7109375" style="261" customWidth="1"/>
    <col min="2306" max="2306" width="5.42578125" style="261" customWidth="1"/>
    <col min="2307" max="2307" width="6.7109375" style="261" customWidth="1"/>
    <col min="2308" max="2308" width="6.42578125" style="261" customWidth="1"/>
    <col min="2309" max="2309" width="13.7109375" style="261" customWidth="1"/>
    <col min="2310" max="2310" width="6" style="261" customWidth="1"/>
    <col min="2311" max="2311" width="13.5703125" style="261" customWidth="1"/>
    <col min="2312" max="2558" width="8.85546875" style="261" customWidth="1"/>
    <col min="2559" max="2559" width="47.7109375" style="261" customWidth="1"/>
    <col min="2560" max="2560" width="5.42578125" style="261"/>
    <col min="2561" max="2561" width="47.7109375" style="261" customWidth="1"/>
    <col min="2562" max="2562" width="5.42578125" style="261" customWidth="1"/>
    <col min="2563" max="2563" width="6.7109375" style="261" customWidth="1"/>
    <col min="2564" max="2564" width="6.42578125" style="261" customWidth="1"/>
    <col min="2565" max="2565" width="13.7109375" style="261" customWidth="1"/>
    <col min="2566" max="2566" width="6" style="261" customWidth="1"/>
    <col min="2567" max="2567" width="13.5703125" style="261" customWidth="1"/>
    <col min="2568" max="2814" width="8.85546875" style="261" customWidth="1"/>
    <col min="2815" max="2815" width="47.7109375" style="261" customWidth="1"/>
    <col min="2816" max="2816" width="5.42578125" style="261"/>
    <col min="2817" max="2817" width="47.7109375" style="261" customWidth="1"/>
    <col min="2818" max="2818" width="5.42578125" style="261" customWidth="1"/>
    <col min="2819" max="2819" width="6.7109375" style="261" customWidth="1"/>
    <col min="2820" max="2820" width="6.42578125" style="261" customWidth="1"/>
    <col min="2821" max="2821" width="13.7109375" style="261" customWidth="1"/>
    <col min="2822" max="2822" width="6" style="261" customWidth="1"/>
    <col min="2823" max="2823" width="13.5703125" style="261" customWidth="1"/>
    <col min="2824" max="3070" width="8.85546875" style="261" customWidth="1"/>
    <col min="3071" max="3071" width="47.7109375" style="261" customWidth="1"/>
    <col min="3072" max="3072" width="5.42578125" style="261"/>
    <col min="3073" max="3073" width="47.7109375" style="261" customWidth="1"/>
    <col min="3074" max="3074" width="5.42578125" style="261" customWidth="1"/>
    <col min="3075" max="3075" width="6.7109375" style="261" customWidth="1"/>
    <col min="3076" max="3076" width="6.42578125" style="261" customWidth="1"/>
    <col min="3077" max="3077" width="13.7109375" style="261" customWidth="1"/>
    <col min="3078" max="3078" width="6" style="261" customWidth="1"/>
    <col min="3079" max="3079" width="13.5703125" style="261" customWidth="1"/>
    <col min="3080" max="3326" width="8.85546875" style="261" customWidth="1"/>
    <col min="3327" max="3327" width="47.7109375" style="261" customWidth="1"/>
    <col min="3328" max="3328" width="5.42578125" style="261"/>
    <col min="3329" max="3329" width="47.7109375" style="261" customWidth="1"/>
    <col min="3330" max="3330" width="5.42578125" style="261" customWidth="1"/>
    <col min="3331" max="3331" width="6.7109375" style="261" customWidth="1"/>
    <col min="3332" max="3332" width="6.42578125" style="261" customWidth="1"/>
    <col min="3333" max="3333" width="13.7109375" style="261" customWidth="1"/>
    <col min="3334" max="3334" width="6" style="261" customWidth="1"/>
    <col min="3335" max="3335" width="13.5703125" style="261" customWidth="1"/>
    <col min="3336" max="3582" width="8.85546875" style="261" customWidth="1"/>
    <col min="3583" max="3583" width="47.7109375" style="261" customWidth="1"/>
    <col min="3584" max="3584" width="5.42578125" style="261"/>
    <col min="3585" max="3585" width="47.7109375" style="261" customWidth="1"/>
    <col min="3586" max="3586" width="5.42578125" style="261" customWidth="1"/>
    <col min="3587" max="3587" width="6.7109375" style="261" customWidth="1"/>
    <col min="3588" max="3588" width="6.42578125" style="261" customWidth="1"/>
    <col min="3589" max="3589" width="13.7109375" style="261" customWidth="1"/>
    <col min="3590" max="3590" width="6" style="261" customWidth="1"/>
    <col min="3591" max="3591" width="13.5703125" style="261" customWidth="1"/>
    <col min="3592" max="3838" width="8.85546875" style="261" customWidth="1"/>
    <col min="3839" max="3839" width="47.7109375" style="261" customWidth="1"/>
    <col min="3840" max="3840" width="5.42578125" style="261"/>
    <col min="3841" max="3841" width="47.7109375" style="261" customWidth="1"/>
    <col min="3842" max="3842" width="5.42578125" style="261" customWidth="1"/>
    <col min="3843" max="3843" width="6.7109375" style="261" customWidth="1"/>
    <col min="3844" max="3844" width="6.42578125" style="261" customWidth="1"/>
    <col min="3845" max="3845" width="13.7109375" style="261" customWidth="1"/>
    <col min="3846" max="3846" width="6" style="261" customWidth="1"/>
    <col min="3847" max="3847" width="13.5703125" style="261" customWidth="1"/>
    <col min="3848" max="4094" width="8.85546875" style="261" customWidth="1"/>
    <col min="4095" max="4095" width="47.7109375" style="261" customWidth="1"/>
    <col min="4096" max="4096" width="5.42578125" style="261"/>
    <col min="4097" max="4097" width="47.7109375" style="261" customWidth="1"/>
    <col min="4098" max="4098" width="5.42578125" style="261" customWidth="1"/>
    <col min="4099" max="4099" width="6.7109375" style="261" customWidth="1"/>
    <col min="4100" max="4100" width="6.42578125" style="261" customWidth="1"/>
    <col min="4101" max="4101" width="13.7109375" style="261" customWidth="1"/>
    <col min="4102" max="4102" width="6" style="261" customWidth="1"/>
    <col min="4103" max="4103" width="13.5703125" style="261" customWidth="1"/>
    <col min="4104" max="4350" width="8.85546875" style="261" customWidth="1"/>
    <col min="4351" max="4351" width="47.7109375" style="261" customWidth="1"/>
    <col min="4352" max="4352" width="5.42578125" style="261"/>
    <col min="4353" max="4353" width="47.7109375" style="261" customWidth="1"/>
    <col min="4354" max="4354" width="5.42578125" style="261" customWidth="1"/>
    <col min="4355" max="4355" width="6.7109375" style="261" customWidth="1"/>
    <col min="4356" max="4356" width="6.42578125" style="261" customWidth="1"/>
    <col min="4357" max="4357" width="13.7109375" style="261" customWidth="1"/>
    <col min="4358" max="4358" width="6" style="261" customWidth="1"/>
    <col min="4359" max="4359" width="13.5703125" style="261" customWidth="1"/>
    <col min="4360" max="4606" width="8.85546875" style="261" customWidth="1"/>
    <col min="4607" max="4607" width="47.7109375" style="261" customWidth="1"/>
    <col min="4608" max="4608" width="5.42578125" style="261"/>
    <col min="4609" max="4609" width="47.7109375" style="261" customWidth="1"/>
    <col min="4610" max="4610" width="5.42578125" style="261" customWidth="1"/>
    <col min="4611" max="4611" width="6.7109375" style="261" customWidth="1"/>
    <col min="4612" max="4612" width="6.42578125" style="261" customWidth="1"/>
    <col min="4613" max="4613" width="13.7109375" style="261" customWidth="1"/>
    <col min="4614" max="4614" width="6" style="261" customWidth="1"/>
    <col min="4615" max="4615" width="13.5703125" style="261" customWidth="1"/>
    <col min="4616" max="4862" width="8.85546875" style="261" customWidth="1"/>
    <col min="4863" max="4863" width="47.7109375" style="261" customWidth="1"/>
    <col min="4864" max="4864" width="5.42578125" style="261"/>
    <col min="4865" max="4865" width="47.7109375" style="261" customWidth="1"/>
    <col min="4866" max="4866" width="5.42578125" style="261" customWidth="1"/>
    <col min="4867" max="4867" width="6.7109375" style="261" customWidth="1"/>
    <col min="4868" max="4868" width="6.42578125" style="261" customWidth="1"/>
    <col min="4869" max="4869" width="13.7109375" style="261" customWidth="1"/>
    <col min="4870" max="4870" width="6" style="261" customWidth="1"/>
    <col min="4871" max="4871" width="13.5703125" style="261" customWidth="1"/>
    <col min="4872" max="5118" width="8.85546875" style="261" customWidth="1"/>
    <col min="5119" max="5119" width="47.7109375" style="261" customWidth="1"/>
    <col min="5120" max="5120" width="5.42578125" style="261"/>
    <col min="5121" max="5121" width="47.7109375" style="261" customWidth="1"/>
    <col min="5122" max="5122" width="5.42578125" style="261" customWidth="1"/>
    <col min="5123" max="5123" width="6.7109375" style="261" customWidth="1"/>
    <col min="5124" max="5124" width="6.42578125" style="261" customWidth="1"/>
    <col min="5125" max="5125" width="13.7109375" style="261" customWidth="1"/>
    <col min="5126" max="5126" width="6" style="261" customWidth="1"/>
    <col min="5127" max="5127" width="13.5703125" style="261" customWidth="1"/>
    <col min="5128" max="5374" width="8.85546875" style="261" customWidth="1"/>
    <col min="5375" max="5375" width="47.7109375" style="261" customWidth="1"/>
    <col min="5376" max="5376" width="5.42578125" style="261"/>
    <col min="5377" max="5377" width="47.7109375" style="261" customWidth="1"/>
    <col min="5378" max="5378" width="5.42578125" style="261" customWidth="1"/>
    <col min="5379" max="5379" width="6.7109375" style="261" customWidth="1"/>
    <col min="5380" max="5380" width="6.42578125" style="261" customWidth="1"/>
    <col min="5381" max="5381" width="13.7109375" style="261" customWidth="1"/>
    <col min="5382" max="5382" width="6" style="261" customWidth="1"/>
    <col min="5383" max="5383" width="13.5703125" style="261" customWidth="1"/>
    <col min="5384" max="5630" width="8.85546875" style="261" customWidth="1"/>
    <col min="5631" max="5631" width="47.7109375" style="261" customWidth="1"/>
    <col min="5632" max="5632" width="5.42578125" style="261"/>
    <col min="5633" max="5633" width="47.7109375" style="261" customWidth="1"/>
    <col min="5634" max="5634" width="5.42578125" style="261" customWidth="1"/>
    <col min="5635" max="5635" width="6.7109375" style="261" customWidth="1"/>
    <col min="5636" max="5636" width="6.42578125" style="261" customWidth="1"/>
    <col min="5637" max="5637" width="13.7109375" style="261" customWidth="1"/>
    <col min="5638" max="5638" width="6" style="261" customWidth="1"/>
    <col min="5639" max="5639" width="13.5703125" style="261" customWidth="1"/>
    <col min="5640" max="5886" width="8.85546875" style="261" customWidth="1"/>
    <col min="5887" max="5887" width="47.7109375" style="261" customWidth="1"/>
    <col min="5888" max="5888" width="5.42578125" style="261"/>
    <col min="5889" max="5889" width="47.7109375" style="261" customWidth="1"/>
    <col min="5890" max="5890" width="5.42578125" style="261" customWidth="1"/>
    <col min="5891" max="5891" width="6.7109375" style="261" customWidth="1"/>
    <col min="5892" max="5892" width="6.42578125" style="261" customWidth="1"/>
    <col min="5893" max="5893" width="13.7109375" style="261" customWidth="1"/>
    <col min="5894" max="5894" width="6" style="261" customWidth="1"/>
    <col min="5895" max="5895" width="13.5703125" style="261" customWidth="1"/>
    <col min="5896" max="6142" width="8.85546875" style="261" customWidth="1"/>
    <col min="6143" max="6143" width="47.7109375" style="261" customWidth="1"/>
    <col min="6144" max="6144" width="5.42578125" style="261"/>
    <col min="6145" max="6145" width="47.7109375" style="261" customWidth="1"/>
    <col min="6146" max="6146" width="5.42578125" style="261" customWidth="1"/>
    <col min="6147" max="6147" width="6.7109375" style="261" customWidth="1"/>
    <col min="6148" max="6148" width="6.42578125" style="261" customWidth="1"/>
    <col min="6149" max="6149" width="13.7109375" style="261" customWidth="1"/>
    <col min="6150" max="6150" width="6" style="261" customWidth="1"/>
    <col min="6151" max="6151" width="13.5703125" style="261" customWidth="1"/>
    <col min="6152" max="6398" width="8.85546875" style="261" customWidth="1"/>
    <col min="6399" max="6399" width="47.7109375" style="261" customWidth="1"/>
    <col min="6400" max="6400" width="5.42578125" style="261"/>
    <col min="6401" max="6401" width="47.7109375" style="261" customWidth="1"/>
    <col min="6402" max="6402" width="5.42578125" style="261" customWidth="1"/>
    <col min="6403" max="6403" width="6.7109375" style="261" customWidth="1"/>
    <col min="6404" max="6404" width="6.42578125" style="261" customWidth="1"/>
    <col min="6405" max="6405" width="13.7109375" style="261" customWidth="1"/>
    <col min="6406" max="6406" width="6" style="261" customWidth="1"/>
    <col min="6407" max="6407" width="13.5703125" style="261" customWidth="1"/>
    <col min="6408" max="6654" width="8.85546875" style="261" customWidth="1"/>
    <col min="6655" max="6655" width="47.7109375" style="261" customWidth="1"/>
    <col min="6656" max="6656" width="5.42578125" style="261"/>
    <col min="6657" max="6657" width="47.7109375" style="261" customWidth="1"/>
    <col min="6658" max="6658" width="5.42578125" style="261" customWidth="1"/>
    <col min="6659" max="6659" width="6.7109375" style="261" customWidth="1"/>
    <col min="6660" max="6660" width="6.42578125" style="261" customWidth="1"/>
    <col min="6661" max="6661" width="13.7109375" style="261" customWidth="1"/>
    <col min="6662" max="6662" width="6" style="261" customWidth="1"/>
    <col min="6663" max="6663" width="13.5703125" style="261" customWidth="1"/>
    <col min="6664" max="6910" width="8.85546875" style="261" customWidth="1"/>
    <col min="6911" max="6911" width="47.7109375" style="261" customWidth="1"/>
    <col min="6912" max="6912" width="5.42578125" style="261"/>
    <col min="6913" max="6913" width="47.7109375" style="261" customWidth="1"/>
    <col min="6914" max="6914" width="5.42578125" style="261" customWidth="1"/>
    <col min="6915" max="6915" width="6.7109375" style="261" customWidth="1"/>
    <col min="6916" max="6916" width="6.42578125" style="261" customWidth="1"/>
    <col min="6917" max="6917" width="13.7109375" style="261" customWidth="1"/>
    <col min="6918" max="6918" width="6" style="261" customWidth="1"/>
    <col min="6919" max="6919" width="13.5703125" style="261" customWidth="1"/>
    <col min="6920" max="7166" width="8.85546875" style="261" customWidth="1"/>
    <col min="7167" max="7167" width="47.7109375" style="261" customWidth="1"/>
    <col min="7168" max="7168" width="5.42578125" style="261"/>
    <col min="7169" max="7169" width="47.7109375" style="261" customWidth="1"/>
    <col min="7170" max="7170" width="5.42578125" style="261" customWidth="1"/>
    <col min="7171" max="7171" width="6.7109375" style="261" customWidth="1"/>
    <col min="7172" max="7172" width="6.42578125" style="261" customWidth="1"/>
    <col min="7173" max="7173" width="13.7109375" style="261" customWidth="1"/>
    <col min="7174" max="7174" width="6" style="261" customWidth="1"/>
    <col min="7175" max="7175" width="13.5703125" style="261" customWidth="1"/>
    <col min="7176" max="7422" width="8.85546875" style="261" customWidth="1"/>
    <col min="7423" max="7423" width="47.7109375" style="261" customWidth="1"/>
    <col min="7424" max="7424" width="5.42578125" style="261"/>
    <col min="7425" max="7425" width="47.7109375" style="261" customWidth="1"/>
    <col min="7426" max="7426" width="5.42578125" style="261" customWidth="1"/>
    <col min="7427" max="7427" width="6.7109375" style="261" customWidth="1"/>
    <col min="7428" max="7428" width="6.42578125" style="261" customWidth="1"/>
    <col min="7429" max="7429" width="13.7109375" style="261" customWidth="1"/>
    <col min="7430" max="7430" width="6" style="261" customWidth="1"/>
    <col min="7431" max="7431" width="13.5703125" style="261" customWidth="1"/>
    <col min="7432" max="7678" width="8.85546875" style="261" customWidth="1"/>
    <col min="7679" max="7679" width="47.7109375" style="261" customWidth="1"/>
    <col min="7680" max="7680" width="5.42578125" style="261"/>
    <col min="7681" max="7681" width="47.7109375" style="261" customWidth="1"/>
    <col min="7682" max="7682" width="5.42578125" style="261" customWidth="1"/>
    <col min="7683" max="7683" width="6.7109375" style="261" customWidth="1"/>
    <col min="7684" max="7684" width="6.42578125" style="261" customWidth="1"/>
    <col min="7685" max="7685" width="13.7109375" style="261" customWidth="1"/>
    <col min="7686" max="7686" width="6" style="261" customWidth="1"/>
    <col min="7687" max="7687" width="13.5703125" style="261" customWidth="1"/>
    <col min="7688" max="7934" width="8.85546875" style="261" customWidth="1"/>
    <col min="7935" max="7935" width="47.7109375" style="261" customWidth="1"/>
    <col min="7936" max="7936" width="5.42578125" style="261"/>
    <col min="7937" max="7937" width="47.7109375" style="261" customWidth="1"/>
    <col min="7938" max="7938" width="5.42578125" style="261" customWidth="1"/>
    <col min="7939" max="7939" width="6.7109375" style="261" customWidth="1"/>
    <col min="7940" max="7940" width="6.42578125" style="261" customWidth="1"/>
    <col min="7941" max="7941" width="13.7109375" style="261" customWidth="1"/>
    <col min="7942" max="7942" width="6" style="261" customWidth="1"/>
    <col min="7943" max="7943" width="13.5703125" style="261" customWidth="1"/>
    <col min="7944" max="8190" width="8.85546875" style="261" customWidth="1"/>
    <col min="8191" max="8191" width="47.7109375" style="261" customWidth="1"/>
    <col min="8192" max="8192" width="5.42578125" style="261"/>
    <col min="8193" max="8193" width="47.7109375" style="261" customWidth="1"/>
    <col min="8194" max="8194" width="5.42578125" style="261" customWidth="1"/>
    <col min="8195" max="8195" width="6.7109375" style="261" customWidth="1"/>
    <col min="8196" max="8196" width="6.42578125" style="261" customWidth="1"/>
    <col min="8197" max="8197" width="13.7109375" style="261" customWidth="1"/>
    <col min="8198" max="8198" width="6" style="261" customWidth="1"/>
    <col min="8199" max="8199" width="13.5703125" style="261" customWidth="1"/>
    <col min="8200" max="8446" width="8.85546875" style="261" customWidth="1"/>
    <col min="8447" max="8447" width="47.7109375" style="261" customWidth="1"/>
    <col min="8448" max="8448" width="5.42578125" style="261"/>
    <col min="8449" max="8449" width="47.7109375" style="261" customWidth="1"/>
    <col min="8450" max="8450" width="5.42578125" style="261" customWidth="1"/>
    <col min="8451" max="8451" width="6.7109375" style="261" customWidth="1"/>
    <col min="8452" max="8452" width="6.42578125" style="261" customWidth="1"/>
    <col min="8453" max="8453" width="13.7109375" style="261" customWidth="1"/>
    <col min="8454" max="8454" width="6" style="261" customWidth="1"/>
    <col min="8455" max="8455" width="13.5703125" style="261" customWidth="1"/>
    <col min="8456" max="8702" width="8.85546875" style="261" customWidth="1"/>
    <col min="8703" max="8703" width="47.7109375" style="261" customWidth="1"/>
    <col min="8704" max="8704" width="5.42578125" style="261"/>
    <col min="8705" max="8705" width="47.7109375" style="261" customWidth="1"/>
    <col min="8706" max="8706" width="5.42578125" style="261" customWidth="1"/>
    <col min="8707" max="8707" width="6.7109375" style="261" customWidth="1"/>
    <col min="8708" max="8708" width="6.42578125" style="261" customWidth="1"/>
    <col min="8709" max="8709" width="13.7109375" style="261" customWidth="1"/>
    <col min="8710" max="8710" width="6" style="261" customWidth="1"/>
    <col min="8711" max="8711" width="13.5703125" style="261" customWidth="1"/>
    <col min="8712" max="8958" width="8.85546875" style="261" customWidth="1"/>
    <col min="8959" max="8959" width="47.7109375" style="261" customWidth="1"/>
    <col min="8960" max="8960" width="5.42578125" style="261"/>
    <col min="8961" max="8961" width="47.7109375" style="261" customWidth="1"/>
    <col min="8962" max="8962" width="5.42578125" style="261" customWidth="1"/>
    <col min="8963" max="8963" width="6.7109375" style="261" customWidth="1"/>
    <col min="8964" max="8964" width="6.42578125" style="261" customWidth="1"/>
    <col min="8965" max="8965" width="13.7109375" style="261" customWidth="1"/>
    <col min="8966" max="8966" width="6" style="261" customWidth="1"/>
    <col min="8967" max="8967" width="13.5703125" style="261" customWidth="1"/>
    <col min="8968" max="9214" width="8.85546875" style="261" customWidth="1"/>
    <col min="9215" max="9215" width="47.7109375" style="261" customWidth="1"/>
    <col min="9216" max="9216" width="5.42578125" style="261"/>
    <col min="9217" max="9217" width="47.7109375" style="261" customWidth="1"/>
    <col min="9218" max="9218" width="5.42578125" style="261" customWidth="1"/>
    <col min="9219" max="9219" width="6.7109375" style="261" customWidth="1"/>
    <col min="9220" max="9220" width="6.42578125" style="261" customWidth="1"/>
    <col min="9221" max="9221" width="13.7109375" style="261" customWidth="1"/>
    <col min="9222" max="9222" width="6" style="261" customWidth="1"/>
    <col min="9223" max="9223" width="13.5703125" style="261" customWidth="1"/>
    <col min="9224" max="9470" width="8.85546875" style="261" customWidth="1"/>
    <col min="9471" max="9471" width="47.7109375" style="261" customWidth="1"/>
    <col min="9472" max="9472" width="5.42578125" style="261"/>
    <col min="9473" max="9473" width="47.7109375" style="261" customWidth="1"/>
    <col min="9474" max="9474" width="5.42578125" style="261" customWidth="1"/>
    <col min="9475" max="9475" width="6.7109375" style="261" customWidth="1"/>
    <col min="9476" max="9476" width="6.42578125" style="261" customWidth="1"/>
    <col min="9477" max="9477" width="13.7109375" style="261" customWidth="1"/>
    <col min="9478" max="9478" width="6" style="261" customWidth="1"/>
    <col min="9479" max="9479" width="13.5703125" style="261" customWidth="1"/>
    <col min="9480" max="9726" width="8.85546875" style="261" customWidth="1"/>
    <col min="9727" max="9727" width="47.7109375" style="261" customWidth="1"/>
    <col min="9728" max="9728" width="5.42578125" style="261"/>
    <col min="9729" max="9729" width="47.7109375" style="261" customWidth="1"/>
    <col min="9730" max="9730" width="5.42578125" style="261" customWidth="1"/>
    <col min="9731" max="9731" width="6.7109375" style="261" customWidth="1"/>
    <col min="9732" max="9732" width="6.42578125" style="261" customWidth="1"/>
    <col min="9733" max="9733" width="13.7109375" style="261" customWidth="1"/>
    <col min="9734" max="9734" width="6" style="261" customWidth="1"/>
    <col min="9735" max="9735" width="13.5703125" style="261" customWidth="1"/>
    <col min="9736" max="9982" width="8.85546875" style="261" customWidth="1"/>
    <col min="9983" max="9983" width="47.7109375" style="261" customWidth="1"/>
    <col min="9984" max="9984" width="5.42578125" style="261"/>
    <col min="9985" max="9985" width="47.7109375" style="261" customWidth="1"/>
    <col min="9986" max="9986" width="5.42578125" style="261" customWidth="1"/>
    <col min="9987" max="9987" width="6.7109375" style="261" customWidth="1"/>
    <col min="9988" max="9988" width="6.42578125" style="261" customWidth="1"/>
    <col min="9989" max="9989" width="13.7109375" style="261" customWidth="1"/>
    <col min="9990" max="9990" width="6" style="261" customWidth="1"/>
    <col min="9991" max="9991" width="13.5703125" style="261" customWidth="1"/>
    <col min="9992" max="10238" width="8.85546875" style="261" customWidth="1"/>
    <col min="10239" max="10239" width="47.7109375" style="261" customWidth="1"/>
    <col min="10240" max="10240" width="5.42578125" style="261"/>
    <col min="10241" max="10241" width="47.7109375" style="261" customWidth="1"/>
    <col min="10242" max="10242" width="5.42578125" style="261" customWidth="1"/>
    <col min="10243" max="10243" width="6.7109375" style="261" customWidth="1"/>
    <col min="10244" max="10244" width="6.42578125" style="261" customWidth="1"/>
    <col min="10245" max="10245" width="13.7109375" style="261" customWidth="1"/>
    <col min="10246" max="10246" width="6" style="261" customWidth="1"/>
    <col min="10247" max="10247" width="13.5703125" style="261" customWidth="1"/>
    <col min="10248" max="10494" width="8.85546875" style="261" customWidth="1"/>
    <col min="10495" max="10495" width="47.7109375" style="261" customWidth="1"/>
    <col min="10496" max="10496" width="5.42578125" style="261"/>
    <col min="10497" max="10497" width="47.7109375" style="261" customWidth="1"/>
    <col min="10498" max="10498" width="5.42578125" style="261" customWidth="1"/>
    <col min="10499" max="10499" width="6.7109375" style="261" customWidth="1"/>
    <col min="10500" max="10500" width="6.42578125" style="261" customWidth="1"/>
    <col min="10501" max="10501" width="13.7109375" style="261" customWidth="1"/>
    <col min="10502" max="10502" width="6" style="261" customWidth="1"/>
    <col min="10503" max="10503" width="13.5703125" style="261" customWidth="1"/>
    <col min="10504" max="10750" width="8.85546875" style="261" customWidth="1"/>
    <col min="10751" max="10751" width="47.7109375" style="261" customWidth="1"/>
    <col min="10752" max="10752" width="5.42578125" style="261"/>
    <col min="10753" max="10753" width="47.7109375" style="261" customWidth="1"/>
    <col min="10754" max="10754" width="5.42578125" style="261" customWidth="1"/>
    <col min="10755" max="10755" width="6.7109375" style="261" customWidth="1"/>
    <col min="10756" max="10756" width="6.42578125" style="261" customWidth="1"/>
    <col min="10757" max="10757" width="13.7109375" style="261" customWidth="1"/>
    <col min="10758" max="10758" width="6" style="261" customWidth="1"/>
    <col min="10759" max="10759" width="13.5703125" style="261" customWidth="1"/>
    <col min="10760" max="11006" width="8.85546875" style="261" customWidth="1"/>
    <col min="11007" max="11007" width="47.7109375" style="261" customWidth="1"/>
    <col min="11008" max="11008" width="5.42578125" style="261"/>
    <col min="11009" max="11009" width="47.7109375" style="261" customWidth="1"/>
    <col min="11010" max="11010" width="5.42578125" style="261" customWidth="1"/>
    <col min="11011" max="11011" width="6.7109375" style="261" customWidth="1"/>
    <col min="11012" max="11012" width="6.42578125" style="261" customWidth="1"/>
    <col min="11013" max="11013" width="13.7109375" style="261" customWidth="1"/>
    <col min="11014" max="11014" width="6" style="261" customWidth="1"/>
    <col min="11015" max="11015" width="13.5703125" style="261" customWidth="1"/>
    <col min="11016" max="11262" width="8.85546875" style="261" customWidth="1"/>
    <col min="11263" max="11263" width="47.7109375" style="261" customWidth="1"/>
    <col min="11264" max="11264" width="5.42578125" style="261"/>
    <col min="11265" max="11265" width="47.7109375" style="261" customWidth="1"/>
    <col min="11266" max="11266" width="5.42578125" style="261" customWidth="1"/>
    <col min="11267" max="11267" width="6.7109375" style="261" customWidth="1"/>
    <col min="11268" max="11268" width="6.42578125" style="261" customWidth="1"/>
    <col min="11269" max="11269" width="13.7109375" style="261" customWidth="1"/>
    <col min="11270" max="11270" width="6" style="261" customWidth="1"/>
    <col min="11271" max="11271" width="13.5703125" style="261" customWidth="1"/>
    <col min="11272" max="11518" width="8.85546875" style="261" customWidth="1"/>
    <col min="11519" max="11519" width="47.7109375" style="261" customWidth="1"/>
    <col min="11520" max="11520" width="5.42578125" style="261"/>
    <col min="11521" max="11521" width="47.7109375" style="261" customWidth="1"/>
    <col min="11522" max="11522" width="5.42578125" style="261" customWidth="1"/>
    <col min="11523" max="11523" width="6.7109375" style="261" customWidth="1"/>
    <col min="11524" max="11524" width="6.42578125" style="261" customWidth="1"/>
    <col min="11525" max="11525" width="13.7109375" style="261" customWidth="1"/>
    <col min="11526" max="11526" width="6" style="261" customWidth="1"/>
    <col min="11527" max="11527" width="13.5703125" style="261" customWidth="1"/>
    <col min="11528" max="11774" width="8.85546875" style="261" customWidth="1"/>
    <col min="11775" max="11775" width="47.7109375" style="261" customWidth="1"/>
    <col min="11776" max="11776" width="5.42578125" style="261"/>
    <col min="11777" max="11777" width="47.7109375" style="261" customWidth="1"/>
    <col min="11778" max="11778" width="5.42578125" style="261" customWidth="1"/>
    <col min="11779" max="11779" width="6.7109375" style="261" customWidth="1"/>
    <col min="11780" max="11780" width="6.42578125" style="261" customWidth="1"/>
    <col min="11781" max="11781" width="13.7109375" style="261" customWidth="1"/>
    <col min="11782" max="11782" width="6" style="261" customWidth="1"/>
    <col min="11783" max="11783" width="13.5703125" style="261" customWidth="1"/>
    <col min="11784" max="12030" width="8.85546875" style="261" customWidth="1"/>
    <col min="12031" max="12031" width="47.7109375" style="261" customWidth="1"/>
    <col min="12032" max="12032" width="5.42578125" style="261"/>
    <col min="12033" max="12033" width="47.7109375" style="261" customWidth="1"/>
    <col min="12034" max="12034" width="5.42578125" style="261" customWidth="1"/>
    <col min="12035" max="12035" width="6.7109375" style="261" customWidth="1"/>
    <col min="12036" max="12036" width="6.42578125" style="261" customWidth="1"/>
    <col min="12037" max="12037" width="13.7109375" style="261" customWidth="1"/>
    <col min="12038" max="12038" width="6" style="261" customWidth="1"/>
    <col min="12039" max="12039" width="13.5703125" style="261" customWidth="1"/>
    <col min="12040" max="12286" width="8.85546875" style="261" customWidth="1"/>
    <col min="12287" max="12287" width="47.7109375" style="261" customWidth="1"/>
    <col min="12288" max="12288" width="5.42578125" style="261"/>
    <col min="12289" max="12289" width="47.7109375" style="261" customWidth="1"/>
    <col min="12290" max="12290" width="5.42578125" style="261" customWidth="1"/>
    <col min="12291" max="12291" width="6.7109375" style="261" customWidth="1"/>
    <col min="12292" max="12292" width="6.42578125" style="261" customWidth="1"/>
    <col min="12293" max="12293" width="13.7109375" style="261" customWidth="1"/>
    <col min="12294" max="12294" width="6" style="261" customWidth="1"/>
    <col min="12295" max="12295" width="13.5703125" style="261" customWidth="1"/>
    <col min="12296" max="12542" width="8.85546875" style="261" customWidth="1"/>
    <col min="12543" max="12543" width="47.7109375" style="261" customWidth="1"/>
    <col min="12544" max="12544" width="5.42578125" style="261"/>
    <col min="12545" max="12545" width="47.7109375" style="261" customWidth="1"/>
    <col min="12546" max="12546" width="5.42578125" style="261" customWidth="1"/>
    <col min="12547" max="12547" width="6.7109375" style="261" customWidth="1"/>
    <col min="12548" max="12548" width="6.42578125" style="261" customWidth="1"/>
    <col min="12549" max="12549" width="13.7109375" style="261" customWidth="1"/>
    <col min="12550" max="12550" width="6" style="261" customWidth="1"/>
    <col min="12551" max="12551" width="13.5703125" style="261" customWidth="1"/>
    <col min="12552" max="12798" width="8.85546875" style="261" customWidth="1"/>
    <col min="12799" max="12799" width="47.7109375" style="261" customWidth="1"/>
    <col min="12800" max="12800" width="5.42578125" style="261"/>
    <col min="12801" max="12801" width="47.7109375" style="261" customWidth="1"/>
    <col min="12802" max="12802" width="5.42578125" style="261" customWidth="1"/>
    <col min="12803" max="12803" width="6.7109375" style="261" customWidth="1"/>
    <col min="12804" max="12804" width="6.42578125" style="261" customWidth="1"/>
    <col min="12805" max="12805" width="13.7109375" style="261" customWidth="1"/>
    <col min="12806" max="12806" width="6" style="261" customWidth="1"/>
    <col min="12807" max="12807" width="13.5703125" style="261" customWidth="1"/>
    <col min="12808" max="13054" width="8.85546875" style="261" customWidth="1"/>
    <col min="13055" max="13055" width="47.7109375" style="261" customWidth="1"/>
    <col min="13056" max="13056" width="5.42578125" style="261"/>
    <col min="13057" max="13057" width="47.7109375" style="261" customWidth="1"/>
    <col min="13058" max="13058" width="5.42578125" style="261" customWidth="1"/>
    <col min="13059" max="13059" width="6.7109375" style="261" customWidth="1"/>
    <col min="13060" max="13060" width="6.42578125" style="261" customWidth="1"/>
    <col min="13061" max="13061" width="13.7109375" style="261" customWidth="1"/>
    <col min="13062" max="13062" width="6" style="261" customWidth="1"/>
    <col min="13063" max="13063" width="13.5703125" style="261" customWidth="1"/>
    <col min="13064" max="13310" width="8.85546875" style="261" customWidth="1"/>
    <col min="13311" max="13311" width="47.7109375" style="261" customWidth="1"/>
    <col min="13312" max="13312" width="5.42578125" style="261"/>
    <col min="13313" max="13313" width="47.7109375" style="261" customWidth="1"/>
    <col min="13314" max="13314" width="5.42578125" style="261" customWidth="1"/>
    <col min="13315" max="13315" width="6.7109375" style="261" customWidth="1"/>
    <col min="13316" max="13316" width="6.42578125" style="261" customWidth="1"/>
    <col min="13317" max="13317" width="13.7109375" style="261" customWidth="1"/>
    <col min="13318" max="13318" width="6" style="261" customWidth="1"/>
    <col min="13319" max="13319" width="13.5703125" style="261" customWidth="1"/>
    <col min="13320" max="13566" width="8.85546875" style="261" customWidth="1"/>
    <col min="13567" max="13567" width="47.7109375" style="261" customWidth="1"/>
    <col min="13568" max="13568" width="5.42578125" style="261"/>
    <col min="13569" max="13569" width="47.7109375" style="261" customWidth="1"/>
    <col min="13570" max="13570" width="5.42578125" style="261" customWidth="1"/>
    <col min="13571" max="13571" width="6.7109375" style="261" customWidth="1"/>
    <col min="13572" max="13572" width="6.42578125" style="261" customWidth="1"/>
    <col min="13573" max="13573" width="13.7109375" style="261" customWidth="1"/>
    <col min="13574" max="13574" width="6" style="261" customWidth="1"/>
    <col min="13575" max="13575" width="13.5703125" style="261" customWidth="1"/>
    <col min="13576" max="13822" width="8.85546875" style="261" customWidth="1"/>
    <col min="13823" max="13823" width="47.7109375" style="261" customWidth="1"/>
    <col min="13824" max="13824" width="5.42578125" style="261"/>
    <col min="13825" max="13825" width="47.7109375" style="261" customWidth="1"/>
    <col min="13826" max="13826" width="5.42578125" style="261" customWidth="1"/>
    <col min="13827" max="13827" width="6.7109375" style="261" customWidth="1"/>
    <col min="13828" max="13828" width="6.42578125" style="261" customWidth="1"/>
    <col min="13829" max="13829" width="13.7109375" style="261" customWidth="1"/>
    <col min="13830" max="13830" width="6" style="261" customWidth="1"/>
    <col min="13831" max="13831" width="13.5703125" style="261" customWidth="1"/>
    <col min="13832" max="14078" width="8.85546875" style="261" customWidth="1"/>
    <col min="14079" max="14079" width="47.7109375" style="261" customWidth="1"/>
    <col min="14080" max="14080" width="5.42578125" style="261"/>
    <col min="14081" max="14081" width="47.7109375" style="261" customWidth="1"/>
    <col min="14082" max="14082" width="5.42578125" style="261" customWidth="1"/>
    <col min="14083" max="14083" width="6.7109375" style="261" customWidth="1"/>
    <col min="14084" max="14084" width="6.42578125" style="261" customWidth="1"/>
    <col min="14085" max="14085" width="13.7109375" style="261" customWidth="1"/>
    <col min="14086" max="14086" width="6" style="261" customWidth="1"/>
    <col min="14087" max="14087" width="13.5703125" style="261" customWidth="1"/>
    <col min="14088" max="14334" width="8.85546875" style="261" customWidth="1"/>
    <col min="14335" max="14335" width="47.7109375" style="261" customWidth="1"/>
    <col min="14336" max="14336" width="5.42578125" style="261"/>
    <col min="14337" max="14337" width="47.7109375" style="261" customWidth="1"/>
    <col min="14338" max="14338" width="5.42578125" style="261" customWidth="1"/>
    <col min="14339" max="14339" width="6.7109375" style="261" customWidth="1"/>
    <col min="14340" max="14340" width="6.42578125" style="261" customWidth="1"/>
    <col min="14341" max="14341" width="13.7109375" style="261" customWidth="1"/>
    <col min="14342" max="14342" width="6" style="261" customWidth="1"/>
    <col min="14343" max="14343" width="13.5703125" style="261" customWidth="1"/>
    <col min="14344" max="14590" width="8.85546875" style="261" customWidth="1"/>
    <col min="14591" max="14591" width="47.7109375" style="261" customWidth="1"/>
    <col min="14592" max="14592" width="5.42578125" style="261"/>
    <col min="14593" max="14593" width="47.7109375" style="261" customWidth="1"/>
    <col min="14594" max="14594" width="5.42578125" style="261" customWidth="1"/>
    <col min="14595" max="14595" width="6.7109375" style="261" customWidth="1"/>
    <col min="14596" max="14596" width="6.42578125" style="261" customWidth="1"/>
    <col min="14597" max="14597" width="13.7109375" style="261" customWidth="1"/>
    <col min="14598" max="14598" width="6" style="261" customWidth="1"/>
    <col min="14599" max="14599" width="13.5703125" style="261" customWidth="1"/>
    <col min="14600" max="14846" width="8.85546875" style="261" customWidth="1"/>
    <col min="14847" max="14847" width="47.7109375" style="261" customWidth="1"/>
    <col min="14848" max="14848" width="5.42578125" style="261"/>
    <col min="14849" max="14849" width="47.7109375" style="261" customWidth="1"/>
    <col min="14850" max="14850" width="5.42578125" style="261" customWidth="1"/>
    <col min="14851" max="14851" width="6.7109375" style="261" customWidth="1"/>
    <col min="14852" max="14852" width="6.42578125" style="261" customWidth="1"/>
    <col min="14853" max="14853" width="13.7109375" style="261" customWidth="1"/>
    <col min="14854" max="14854" width="6" style="261" customWidth="1"/>
    <col min="14855" max="14855" width="13.5703125" style="261" customWidth="1"/>
    <col min="14856" max="15102" width="8.85546875" style="261" customWidth="1"/>
    <col min="15103" max="15103" width="47.7109375" style="261" customWidth="1"/>
    <col min="15104" max="15104" width="5.42578125" style="261"/>
    <col min="15105" max="15105" width="47.7109375" style="261" customWidth="1"/>
    <col min="15106" max="15106" width="5.42578125" style="261" customWidth="1"/>
    <col min="15107" max="15107" width="6.7109375" style="261" customWidth="1"/>
    <col min="15108" max="15108" width="6.42578125" style="261" customWidth="1"/>
    <col min="15109" max="15109" width="13.7109375" style="261" customWidth="1"/>
    <col min="15110" max="15110" width="6" style="261" customWidth="1"/>
    <col min="15111" max="15111" width="13.5703125" style="261" customWidth="1"/>
    <col min="15112" max="15358" width="8.85546875" style="261" customWidth="1"/>
    <col min="15359" max="15359" width="47.7109375" style="261" customWidth="1"/>
    <col min="15360" max="15360" width="5.42578125" style="261"/>
    <col min="15361" max="15361" width="47.7109375" style="261" customWidth="1"/>
    <col min="15362" max="15362" width="5.42578125" style="261" customWidth="1"/>
    <col min="15363" max="15363" width="6.7109375" style="261" customWidth="1"/>
    <col min="15364" max="15364" width="6.42578125" style="261" customWidth="1"/>
    <col min="15365" max="15365" width="13.7109375" style="261" customWidth="1"/>
    <col min="15366" max="15366" width="6" style="261" customWidth="1"/>
    <col min="15367" max="15367" width="13.5703125" style="261" customWidth="1"/>
    <col min="15368" max="15614" width="8.85546875" style="261" customWidth="1"/>
    <col min="15615" max="15615" width="47.7109375" style="261" customWidth="1"/>
    <col min="15616" max="15616" width="5.42578125" style="261"/>
    <col min="15617" max="15617" width="47.7109375" style="261" customWidth="1"/>
    <col min="15618" max="15618" width="5.42578125" style="261" customWidth="1"/>
    <col min="15619" max="15619" width="6.7109375" style="261" customWidth="1"/>
    <col min="15620" max="15620" width="6.42578125" style="261" customWidth="1"/>
    <col min="15621" max="15621" width="13.7109375" style="261" customWidth="1"/>
    <col min="15622" max="15622" width="6" style="261" customWidth="1"/>
    <col min="15623" max="15623" width="13.5703125" style="261" customWidth="1"/>
    <col min="15624" max="15870" width="8.85546875" style="261" customWidth="1"/>
    <col min="15871" max="15871" width="47.7109375" style="261" customWidth="1"/>
    <col min="15872" max="15872" width="5.42578125" style="261"/>
    <col min="15873" max="15873" width="47.7109375" style="261" customWidth="1"/>
    <col min="15874" max="15874" width="5.42578125" style="261" customWidth="1"/>
    <col min="15875" max="15875" width="6.7109375" style="261" customWidth="1"/>
    <col min="15876" max="15876" width="6.42578125" style="261" customWidth="1"/>
    <col min="15877" max="15877" width="13.7109375" style="261" customWidth="1"/>
    <col min="15878" max="15878" width="6" style="261" customWidth="1"/>
    <col min="15879" max="15879" width="13.5703125" style="261" customWidth="1"/>
    <col min="15880" max="16126" width="8.85546875" style="261" customWidth="1"/>
    <col min="16127" max="16127" width="47.7109375" style="261" customWidth="1"/>
    <col min="16128" max="16128" width="5.42578125" style="261"/>
    <col min="16129" max="16129" width="47.7109375" style="261" customWidth="1"/>
    <col min="16130" max="16130" width="5.42578125" style="261" customWidth="1"/>
    <col min="16131" max="16131" width="6.7109375" style="261" customWidth="1"/>
    <col min="16132" max="16132" width="6.42578125" style="261" customWidth="1"/>
    <col min="16133" max="16133" width="13.7109375" style="261" customWidth="1"/>
    <col min="16134" max="16134" width="6" style="261" customWidth="1"/>
    <col min="16135" max="16135" width="13.5703125" style="261" customWidth="1"/>
    <col min="16136" max="16382" width="8.85546875" style="261" customWidth="1"/>
    <col min="16383" max="16383" width="47.7109375" style="261" customWidth="1"/>
    <col min="16384" max="16384" width="5.42578125" style="261"/>
  </cols>
  <sheetData>
    <row r="1" spans="1:254" ht="15" x14ac:dyDescent="0.25">
      <c r="A1" s="465" t="s">
        <v>653</v>
      </c>
      <c r="B1" s="465"/>
      <c r="C1" s="465"/>
      <c r="D1" s="465"/>
      <c r="E1" s="465"/>
      <c r="F1" s="465"/>
      <c r="G1" s="466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  <c r="FK1" s="139"/>
      <c r="FL1" s="139"/>
      <c r="FM1" s="139"/>
      <c r="FN1" s="139"/>
      <c r="FO1" s="139"/>
      <c r="FP1" s="139"/>
      <c r="FQ1" s="139"/>
      <c r="FR1" s="139"/>
      <c r="FS1" s="139"/>
      <c r="FT1" s="139"/>
      <c r="FU1" s="139"/>
      <c r="FV1" s="139"/>
      <c r="FW1" s="139"/>
      <c r="FX1" s="139"/>
      <c r="FY1" s="139"/>
      <c r="FZ1" s="139"/>
      <c r="GA1" s="139"/>
      <c r="GB1" s="139"/>
      <c r="GC1" s="139"/>
      <c r="GD1" s="139"/>
      <c r="GE1" s="139"/>
      <c r="GF1" s="139"/>
      <c r="GG1" s="139"/>
      <c r="GH1" s="139"/>
      <c r="GI1" s="139"/>
      <c r="GJ1" s="139"/>
      <c r="GK1" s="139"/>
      <c r="GL1" s="139"/>
      <c r="GM1" s="139"/>
      <c r="GN1" s="139"/>
      <c r="GO1" s="139"/>
      <c r="GP1" s="139"/>
      <c r="GQ1" s="139"/>
      <c r="GR1" s="139"/>
      <c r="GS1" s="139"/>
      <c r="GT1" s="139"/>
      <c r="GU1" s="139"/>
      <c r="GV1" s="139"/>
      <c r="GW1" s="139"/>
      <c r="GX1" s="139"/>
      <c r="GY1" s="139"/>
      <c r="GZ1" s="139"/>
      <c r="HA1" s="139"/>
      <c r="HB1" s="139"/>
      <c r="HC1" s="139"/>
      <c r="HD1" s="139"/>
      <c r="HE1" s="139"/>
      <c r="HF1" s="139"/>
      <c r="HG1" s="139"/>
      <c r="HH1" s="139"/>
      <c r="HI1" s="139"/>
      <c r="HJ1" s="139"/>
      <c r="HK1" s="139"/>
      <c r="HL1" s="139"/>
      <c r="HM1" s="139"/>
      <c r="HN1" s="139"/>
      <c r="HO1" s="139"/>
      <c r="HP1" s="139"/>
      <c r="HQ1" s="139"/>
      <c r="HR1" s="139"/>
      <c r="HS1" s="139"/>
      <c r="HT1" s="139"/>
      <c r="HU1" s="139"/>
      <c r="HV1" s="139"/>
      <c r="HW1" s="139"/>
      <c r="HX1" s="139"/>
      <c r="HY1" s="139"/>
      <c r="HZ1" s="139"/>
      <c r="IA1" s="139"/>
      <c r="IB1" s="139"/>
      <c r="IC1" s="139"/>
      <c r="ID1" s="139"/>
      <c r="IE1" s="139"/>
      <c r="IF1" s="139"/>
      <c r="IG1" s="139"/>
      <c r="IH1" s="139"/>
      <c r="II1" s="139"/>
      <c r="IJ1" s="139"/>
      <c r="IK1" s="139"/>
      <c r="IL1" s="139"/>
      <c r="IM1" s="139"/>
      <c r="IN1" s="139"/>
      <c r="IO1" s="139"/>
      <c r="IP1" s="139"/>
      <c r="IQ1" s="139"/>
      <c r="IR1" s="139"/>
      <c r="IS1" s="139"/>
      <c r="IT1" s="139"/>
    </row>
    <row r="2" spans="1:254" ht="15" x14ac:dyDescent="0.25">
      <c r="A2" s="461" t="s">
        <v>362</v>
      </c>
      <c r="B2" s="461"/>
      <c r="C2" s="461"/>
      <c r="D2" s="461"/>
      <c r="E2" s="461"/>
      <c r="F2" s="461"/>
      <c r="G2" s="467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39"/>
      <c r="FI2" s="139"/>
      <c r="FJ2" s="139"/>
      <c r="FK2" s="139"/>
      <c r="FL2" s="139"/>
      <c r="FM2" s="139"/>
      <c r="FN2" s="139"/>
      <c r="FO2" s="139"/>
      <c r="FP2" s="139"/>
      <c r="FQ2" s="139"/>
      <c r="FR2" s="139"/>
      <c r="FS2" s="139"/>
      <c r="FT2" s="139"/>
      <c r="FU2" s="139"/>
      <c r="FV2" s="139"/>
      <c r="FW2" s="139"/>
      <c r="FX2" s="139"/>
      <c r="FY2" s="139"/>
      <c r="FZ2" s="139"/>
      <c r="GA2" s="139"/>
      <c r="GB2" s="139"/>
      <c r="GC2" s="139"/>
      <c r="GD2" s="139"/>
      <c r="GE2" s="139"/>
      <c r="GF2" s="139"/>
      <c r="GG2" s="139"/>
      <c r="GH2" s="139"/>
      <c r="GI2" s="139"/>
      <c r="GJ2" s="139"/>
      <c r="GK2" s="139"/>
      <c r="GL2" s="139"/>
      <c r="GM2" s="139"/>
      <c r="GN2" s="139"/>
      <c r="GO2" s="139"/>
      <c r="GP2" s="139"/>
      <c r="GQ2" s="139"/>
      <c r="GR2" s="139"/>
      <c r="GS2" s="139"/>
      <c r="GT2" s="139"/>
      <c r="GU2" s="139"/>
      <c r="GV2" s="139"/>
      <c r="GW2" s="139"/>
      <c r="GX2" s="139"/>
      <c r="GY2" s="139"/>
      <c r="GZ2" s="139"/>
      <c r="HA2" s="139"/>
      <c r="HB2" s="139"/>
      <c r="HC2" s="139"/>
      <c r="HD2" s="139"/>
      <c r="HE2" s="139"/>
      <c r="HF2" s="139"/>
      <c r="HG2" s="139"/>
      <c r="HH2" s="139"/>
      <c r="HI2" s="139"/>
      <c r="HJ2" s="139"/>
      <c r="HK2" s="139"/>
      <c r="HL2" s="139"/>
      <c r="HM2" s="139"/>
      <c r="HN2" s="139"/>
      <c r="HO2" s="139"/>
      <c r="HP2" s="139"/>
      <c r="HQ2" s="139"/>
      <c r="HR2" s="139"/>
      <c r="HS2" s="139"/>
      <c r="HT2" s="139"/>
      <c r="HU2" s="139"/>
      <c r="HV2" s="139"/>
      <c r="HW2" s="139"/>
      <c r="HX2" s="139"/>
      <c r="HY2" s="139"/>
      <c r="HZ2" s="139"/>
      <c r="IA2" s="139"/>
      <c r="IB2" s="139"/>
      <c r="IC2" s="139"/>
      <c r="ID2" s="139"/>
      <c r="IE2" s="139"/>
      <c r="IF2" s="139"/>
      <c r="IG2" s="139"/>
      <c r="IH2" s="139"/>
      <c r="II2" s="139"/>
      <c r="IJ2" s="139"/>
      <c r="IK2" s="139"/>
      <c r="IL2" s="139"/>
      <c r="IM2" s="139"/>
      <c r="IN2" s="139"/>
      <c r="IO2" s="139"/>
      <c r="IP2" s="139"/>
      <c r="IQ2" s="139"/>
      <c r="IR2" s="139"/>
      <c r="IS2" s="139"/>
      <c r="IT2" s="139"/>
    </row>
    <row r="3" spans="1:254" ht="15" x14ac:dyDescent="0.25">
      <c r="A3" s="461" t="s">
        <v>654</v>
      </c>
      <c r="B3" s="461"/>
      <c r="C3" s="461"/>
      <c r="D3" s="461"/>
      <c r="E3" s="461"/>
      <c r="F3" s="461"/>
      <c r="G3" s="467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  <c r="GE3" s="139"/>
      <c r="GF3" s="139"/>
      <c r="GG3" s="139"/>
      <c r="GH3" s="139"/>
      <c r="GI3" s="139"/>
      <c r="GJ3" s="139"/>
      <c r="GK3" s="139"/>
      <c r="GL3" s="139"/>
      <c r="GM3" s="139"/>
      <c r="GN3" s="139"/>
      <c r="GO3" s="139"/>
      <c r="GP3" s="139"/>
      <c r="GQ3" s="139"/>
      <c r="GR3" s="139"/>
      <c r="GS3" s="139"/>
      <c r="GT3" s="139"/>
      <c r="GU3" s="139"/>
      <c r="GV3" s="139"/>
      <c r="GW3" s="139"/>
      <c r="GX3" s="139"/>
      <c r="GY3" s="139"/>
      <c r="GZ3" s="139"/>
      <c r="HA3" s="139"/>
      <c r="HB3" s="139"/>
      <c r="HC3" s="139"/>
      <c r="HD3" s="139"/>
      <c r="HE3" s="139"/>
      <c r="HF3" s="139"/>
      <c r="HG3" s="139"/>
      <c r="HH3" s="139"/>
      <c r="HI3" s="139"/>
      <c r="HJ3" s="139"/>
      <c r="HK3" s="139"/>
      <c r="HL3" s="139"/>
      <c r="HM3" s="139"/>
      <c r="HN3" s="139"/>
      <c r="HO3" s="139"/>
      <c r="HP3" s="139"/>
      <c r="HQ3" s="139"/>
      <c r="HR3" s="139"/>
      <c r="HS3" s="139"/>
      <c r="HT3" s="139"/>
      <c r="HU3" s="139"/>
      <c r="HV3" s="139"/>
      <c r="HW3" s="139"/>
      <c r="HX3" s="139"/>
      <c r="HY3" s="139"/>
      <c r="HZ3" s="139"/>
      <c r="IA3" s="139"/>
      <c r="IB3" s="139"/>
      <c r="IC3" s="139"/>
      <c r="ID3" s="139"/>
      <c r="IE3" s="139"/>
      <c r="IF3" s="139"/>
      <c r="IG3" s="139"/>
      <c r="IH3" s="139"/>
      <c r="II3" s="139"/>
      <c r="IJ3" s="139"/>
      <c r="IK3" s="139"/>
      <c r="IL3" s="139"/>
      <c r="IM3" s="139"/>
      <c r="IN3" s="139"/>
      <c r="IO3" s="139"/>
      <c r="IP3" s="139"/>
      <c r="IQ3" s="139"/>
      <c r="IR3" s="139"/>
      <c r="IS3" s="139"/>
      <c r="IT3" s="139"/>
    </row>
    <row r="4" spans="1:254" ht="15.75" customHeight="1" x14ac:dyDescent="0.25">
      <c r="A4" s="472" t="s">
        <v>655</v>
      </c>
      <c r="B4" s="472"/>
      <c r="C4" s="472"/>
      <c r="D4" s="472"/>
      <c r="E4" s="472"/>
      <c r="F4" s="472"/>
      <c r="G4" s="472"/>
    </row>
    <row r="5" spans="1:254" x14ac:dyDescent="0.2">
      <c r="A5" s="473" t="s">
        <v>656</v>
      </c>
      <c r="B5" s="473"/>
      <c r="C5" s="473"/>
      <c r="D5" s="473"/>
      <c r="E5" s="473"/>
      <c r="F5" s="473"/>
      <c r="G5" s="473"/>
    </row>
    <row r="6" spans="1:254" x14ac:dyDescent="0.2">
      <c r="A6" s="262"/>
      <c r="B6" s="263"/>
      <c r="C6" s="263"/>
      <c r="D6" s="263"/>
      <c r="E6" s="263"/>
      <c r="F6" s="263"/>
      <c r="G6" s="264" t="s">
        <v>4</v>
      </c>
    </row>
    <row r="7" spans="1:254" x14ac:dyDescent="0.2">
      <c r="A7" s="474" t="s">
        <v>657</v>
      </c>
      <c r="B7" s="476" t="s">
        <v>658</v>
      </c>
      <c r="C7" s="477"/>
      <c r="D7" s="477"/>
      <c r="E7" s="477"/>
      <c r="F7" s="478"/>
      <c r="G7" s="479" t="s">
        <v>369</v>
      </c>
    </row>
    <row r="8" spans="1:254" x14ac:dyDescent="0.2">
      <c r="A8" s="475"/>
      <c r="B8" s="265" t="s">
        <v>659</v>
      </c>
      <c r="C8" s="266" t="s">
        <v>365</v>
      </c>
      <c r="D8" s="266" t="s">
        <v>660</v>
      </c>
      <c r="E8" s="267" t="s">
        <v>367</v>
      </c>
      <c r="F8" s="267" t="s">
        <v>368</v>
      </c>
      <c r="G8" s="480"/>
    </row>
    <row r="9" spans="1:254" x14ac:dyDescent="0.2">
      <c r="A9" s="265">
        <v>1</v>
      </c>
      <c r="B9" s="265">
        <v>2</v>
      </c>
      <c r="C9" s="266" t="s">
        <v>372</v>
      </c>
      <c r="D9" s="266" t="s">
        <v>373</v>
      </c>
      <c r="E9" s="267">
        <v>5</v>
      </c>
      <c r="F9" s="267">
        <v>6</v>
      </c>
      <c r="G9" s="268">
        <v>7</v>
      </c>
    </row>
    <row r="10" spans="1:254" ht="29.25" x14ac:dyDescent="0.25">
      <c r="A10" s="269" t="s">
        <v>661</v>
      </c>
      <c r="B10" s="270">
        <v>510</v>
      </c>
      <c r="C10" s="271"/>
      <c r="D10" s="271"/>
      <c r="E10" s="272"/>
      <c r="F10" s="272"/>
      <c r="G10" s="273">
        <f>SUM(G11)</f>
        <v>7346.22</v>
      </c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4"/>
      <c r="CO10" s="274"/>
      <c r="CP10" s="274"/>
      <c r="CQ10" s="274"/>
      <c r="CR10" s="274"/>
      <c r="CS10" s="274"/>
      <c r="CT10" s="274"/>
      <c r="CU10" s="274"/>
      <c r="CV10" s="274"/>
      <c r="CW10" s="274"/>
      <c r="CX10" s="274"/>
      <c r="CY10" s="274"/>
      <c r="CZ10" s="274"/>
      <c r="DA10" s="274"/>
      <c r="DB10" s="274"/>
      <c r="DC10" s="274"/>
      <c r="DD10" s="274"/>
      <c r="DE10" s="274"/>
      <c r="DF10" s="274"/>
      <c r="DG10" s="274"/>
      <c r="DH10" s="274"/>
      <c r="DI10" s="274"/>
      <c r="DJ10" s="274"/>
      <c r="DK10" s="274"/>
      <c r="DL10" s="274"/>
      <c r="DM10" s="274"/>
      <c r="DN10" s="274"/>
      <c r="DO10" s="274"/>
      <c r="DP10" s="274"/>
      <c r="DQ10" s="274"/>
      <c r="DR10" s="274"/>
      <c r="DS10" s="274"/>
      <c r="DT10" s="274"/>
      <c r="DU10" s="274"/>
      <c r="DV10" s="274"/>
      <c r="DW10" s="274"/>
      <c r="DX10" s="274"/>
      <c r="DY10" s="274"/>
      <c r="DZ10" s="274"/>
      <c r="EA10" s="274"/>
      <c r="EB10" s="274"/>
      <c r="EC10" s="274"/>
      <c r="ED10" s="274"/>
      <c r="EE10" s="274"/>
      <c r="EF10" s="274"/>
      <c r="EG10" s="274"/>
      <c r="EH10" s="274"/>
      <c r="EI10" s="274"/>
      <c r="EJ10" s="274"/>
      <c r="EK10" s="274"/>
      <c r="EL10" s="274"/>
      <c r="EM10" s="274"/>
      <c r="EN10" s="274"/>
      <c r="EO10" s="274"/>
      <c r="EP10" s="274"/>
      <c r="EQ10" s="274"/>
      <c r="ER10" s="274"/>
      <c r="ES10" s="274"/>
      <c r="ET10" s="274"/>
      <c r="EU10" s="274"/>
      <c r="EV10" s="274"/>
      <c r="EW10" s="274"/>
      <c r="EX10" s="274"/>
      <c r="EY10" s="274"/>
      <c r="EZ10" s="274"/>
      <c r="FA10" s="274"/>
      <c r="FB10" s="274"/>
      <c r="FC10" s="274"/>
      <c r="FD10" s="274"/>
      <c r="FE10" s="274"/>
      <c r="FF10" s="274"/>
      <c r="FG10" s="274"/>
      <c r="FH10" s="274"/>
      <c r="FI10" s="274"/>
      <c r="FJ10" s="274"/>
      <c r="FK10" s="274"/>
      <c r="FL10" s="274"/>
      <c r="FM10" s="274"/>
      <c r="FN10" s="274"/>
      <c r="FO10" s="274"/>
      <c r="FP10" s="274"/>
      <c r="FQ10" s="274"/>
      <c r="FR10" s="274"/>
      <c r="FS10" s="274"/>
      <c r="FT10" s="274"/>
      <c r="FU10" s="274"/>
      <c r="FV10" s="274"/>
      <c r="FW10" s="274"/>
      <c r="FX10" s="274"/>
      <c r="FY10" s="274"/>
      <c r="FZ10" s="274"/>
      <c r="GA10" s="274"/>
      <c r="GB10" s="274"/>
      <c r="GC10" s="274"/>
      <c r="GD10" s="274"/>
      <c r="GE10" s="274"/>
      <c r="GF10" s="274"/>
      <c r="GG10" s="274"/>
      <c r="GH10" s="274"/>
      <c r="GI10" s="274"/>
      <c r="GJ10" s="274"/>
      <c r="GK10" s="274"/>
      <c r="GL10" s="274"/>
      <c r="GM10" s="274"/>
      <c r="GN10" s="274"/>
      <c r="GO10" s="274"/>
      <c r="GP10" s="274"/>
      <c r="GQ10" s="274"/>
      <c r="GR10" s="274"/>
      <c r="GS10" s="274"/>
      <c r="GT10" s="274"/>
      <c r="GU10" s="274"/>
      <c r="GV10" s="274"/>
      <c r="GW10" s="274"/>
      <c r="GX10" s="274"/>
      <c r="GY10" s="274"/>
      <c r="GZ10" s="274"/>
      <c r="HA10" s="274"/>
      <c r="HB10" s="274"/>
      <c r="HC10" s="274"/>
      <c r="HD10" s="274"/>
      <c r="HE10" s="274"/>
      <c r="HF10" s="274"/>
      <c r="HG10" s="274"/>
      <c r="HH10" s="274"/>
      <c r="HI10" s="274"/>
      <c r="HJ10" s="274"/>
      <c r="HK10" s="274"/>
      <c r="HL10" s="274"/>
      <c r="HM10" s="274"/>
      <c r="HN10" s="274"/>
      <c r="HO10" s="274"/>
      <c r="HP10" s="274"/>
      <c r="HQ10" s="274"/>
      <c r="HR10" s="274"/>
      <c r="HS10" s="274"/>
      <c r="HT10" s="274"/>
      <c r="HU10" s="274"/>
      <c r="HV10" s="274"/>
      <c r="HW10" s="274"/>
      <c r="HX10" s="274"/>
      <c r="HY10" s="274"/>
      <c r="HZ10" s="274"/>
      <c r="IA10" s="274"/>
      <c r="IB10" s="274"/>
      <c r="IC10" s="274"/>
      <c r="ID10" s="274"/>
      <c r="IE10" s="274"/>
      <c r="IF10" s="274"/>
      <c r="IG10" s="274"/>
      <c r="IH10" s="274"/>
      <c r="II10" s="274"/>
      <c r="IJ10" s="274"/>
      <c r="IK10" s="274"/>
      <c r="IL10" s="274"/>
      <c r="IM10" s="274"/>
      <c r="IN10" s="274"/>
      <c r="IO10" s="274"/>
      <c r="IP10" s="274"/>
      <c r="IQ10" s="274"/>
      <c r="IR10" s="274"/>
      <c r="IS10" s="274"/>
      <c r="IT10" s="274"/>
    </row>
    <row r="11" spans="1:254" ht="15.75" x14ac:dyDescent="0.25">
      <c r="A11" s="275" t="s">
        <v>375</v>
      </c>
      <c r="B11" s="276">
        <v>510</v>
      </c>
      <c r="C11" s="277" t="s">
        <v>376</v>
      </c>
      <c r="D11" s="277"/>
      <c r="E11" s="277"/>
      <c r="F11" s="277"/>
      <c r="G11" s="278">
        <f>SUM(G12+G16)</f>
        <v>7346.22</v>
      </c>
    </row>
    <row r="12" spans="1:254" ht="26.25" x14ac:dyDescent="0.25">
      <c r="A12" s="279" t="s">
        <v>662</v>
      </c>
      <c r="B12" s="280" t="s">
        <v>663</v>
      </c>
      <c r="C12" s="281" t="s">
        <v>376</v>
      </c>
      <c r="D12" s="281" t="s">
        <v>378</v>
      </c>
      <c r="E12" s="281"/>
      <c r="F12" s="281"/>
      <c r="G12" s="282">
        <f>SUM(G15)</f>
        <v>2015</v>
      </c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AV12" s="283"/>
      <c r="AW12" s="283"/>
      <c r="AX12" s="283"/>
      <c r="AY12" s="283"/>
      <c r="AZ12" s="283"/>
      <c r="BA12" s="283"/>
      <c r="BB12" s="283"/>
      <c r="BC12" s="283"/>
      <c r="BD12" s="283"/>
      <c r="BE12" s="283"/>
      <c r="BF12" s="283"/>
      <c r="BG12" s="283"/>
      <c r="BH12" s="283"/>
      <c r="BI12" s="283"/>
      <c r="BJ12" s="283"/>
      <c r="BK12" s="283"/>
      <c r="BL12" s="283"/>
      <c r="BM12" s="283"/>
      <c r="BN12" s="283"/>
      <c r="BO12" s="283"/>
      <c r="BP12" s="283"/>
      <c r="BQ12" s="283"/>
      <c r="BR12" s="283"/>
      <c r="BS12" s="283"/>
      <c r="BT12" s="283"/>
      <c r="BU12" s="283"/>
      <c r="BV12" s="283"/>
      <c r="BW12" s="283"/>
      <c r="BX12" s="283"/>
      <c r="BY12" s="283"/>
      <c r="BZ12" s="283"/>
      <c r="CA12" s="283"/>
      <c r="CB12" s="283"/>
      <c r="CC12" s="283"/>
      <c r="CD12" s="283"/>
      <c r="CE12" s="283"/>
      <c r="CF12" s="283"/>
      <c r="CG12" s="283"/>
      <c r="CH12" s="283"/>
      <c r="CI12" s="283"/>
      <c r="CJ12" s="283"/>
      <c r="CK12" s="283"/>
      <c r="CL12" s="283"/>
      <c r="CM12" s="283"/>
      <c r="CN12" s="283"/>
      <c r="CO12" s="283"/>
      <c r="CP12" s="283"/>
      <c r="CQ12" s="283"/>
      <c r="CR12" s="283"/>
      <c r="CS12" s="283"/>
      <c r="CT12" s="283"/>
      <c r="CU12" s="283"/>
      <c r="CV12" s="283"/>
      <c r="CW12" s="283"/>
      <c r="CX12" s="283"/>
      <c r="CY12" s="283"/>
      <c r="CZ12" s="283"/>
      <c r="DA12" s="283"/>
      <c r="DB12" s="283"/>
      <c r="DC12" s="283"/>
      <c r="DD12" s="283"/>
      <c r="DE12" s="283"/>
      <c r="DF12" s="283"/>
      <c r="DG12" s="283"/>
      <c r="DH12" s="283"/>
      <c r="DI12" s="283"/>
      <c r="DJ12" s="283"/>
      <c r="DK12" s="283"/>
      <c r="DL12" s="283"/>
      <c r="DM12" s="283"/>
      <c r="DN12" s="283"/>
      <c r="DO12" s="283"/>
      <c r="DP12" s="283"/>
      <c r="DQ12" s="283"/>
      <c r="DR12" s="283"/>
      <c r="DS12" s="283"/>
      <c r="DT12" s="283"/>
      <c r="DU12" s="283"/>
      <c r="DV12" s="283"/>
      <c r="DW12" s="283"/>
      <c r="DX12" s="283"/>
      <c r="DY12" s="283"/>
      <c r="DZ12" s="283"/>
      <c r="EA12" s="283"/>
      <c r="EB12" s="283"/>
      <c r="EC12" s="283"/>
      <c r="ED12" s="283"/>
      <c r="EE12" s="283"/>
      <c r="EF12" s="283"/>
      <c r="EG12" s="283"/>
      <c r="EH12" s="283"/>
      <c r="EI12" s="283"/>
      <c r="EJ12" s="283"/>
      <c r="EK12" s="283"/>
      <c r="EL12" s="283"/>
      <c r="EM12" s="283"/>
      <c r="EN12" s="283"/>
      <c r="EO12" s="283"/>
      <c r="EP12" s="283"/>
      <c r="EQ12" s="283"/>
      <c r="ER12" s="283"/>
      <c r="ES12" s="283"/>
      <c r="ET12" s="283"/>
      <c r="EU12" s="283"/>
      <c r="EV12" s="283"/>
      <c r="EW12" s="283"/>
      <c r="EX12" s="283"/>
      <c r="EY12" s="283"/>
      <c r="EZ12" s="283"/>
      <c r="FA12" s="283"/>
      <c r="FB12" s="283"/>
      <c r="FC12" s="283"/>
      <c r="FD12" s="283"/>
      <c r="FE12" s="283"/>
      <c r="FF12" s="283"/>
      <c r="FG12" s="283"/>
      <c r="FH12" s="283"/>
      <c r="FI12" s="283"/>
      <c r="FJ12" s="283"/>
      <c r="FK12" s="283"/>
      <c r="FL12" s="283"/>
      <c r="FM12" s="283"/>
      <c r="FN12" s="283"/>
      <c r="FO12" s="283"/>
      <c r="FP12" s="283"/>
      <c r="FQ12" s="283"/>
      <c r="FR12" s="283"/>
      <c r="FS12" s="283"/>
      <c r="FT12" s="283"/>
      <c r="FU12" s="283"/>
      <c r="FV12" s="283"/>
      <c r="FW12" s="283"/>
      <c r="FX12" s="283"/>
      <c r="FY12" s="283"/>
      <c r="FZ12" s="283"/>
      <c r="GA12" s="283"/>
      <c r="GB12" s="283"/>
      <c r="GC12" s="283"/>
      <c r="GD12" s="283"/>
      <c r="GE12" s="283"/>
      <c r="GF12" s="283"/>
      <c r="GG12" s="283"/>
      <c r="GH12" s="283"/>
      <c r="GI12" s="283"/>
      <c r="GJ12" s="283"/>
      <c r="GK12" s="283"/>
      <c r="GL12" s="283"/>
      <c r="GM12" s="283"/>
      <c r="GN12" s="283"/>
      <c r="GO12" s="283"/>
      <c r="GP12" s="283"/>
      <c r="GQ12" s="283"/>
      <c r="GR12" s="283"/>
      <c r="GS12" s="283"/>
      <c r="GT12" s="283"/>
      <c r="GU12" s="283"/>
      <c r="GV12" s="283"/>
      <c r="GW12" s="283"/>
      <c r="GX12" s="283"/>
      <c r="GY12" s="283"/>
      <c r="GZ12" s="283"/>
      <c r="HA12" s="283"/>
      <c r="HB12" s="283"/>
      <c r="HC12" s="283"/>
      <c r="HD12" s="283"/>
      <c r="HE12" s="283"/>
      <c r="HF12" s="283"/>
      <c r="HG12" s="283"/>
      <c r="HH12" s="283"/>
      <c r="HI12" s="283"/>
      <c r="HJ12" s="283"/>
      <c r="HK12" s="283"/>
      <c r="HL12" s="283"/>
      <c r="HM12" s="283"/>
      <c r="HN12" s="283"/>
      <c r="HO12" s="283"/>
      <c r="HP12" s="283"/>
      <c r="HQ12" s="283"/>
      <c r="HR12" s="283"/>
      <c r="HS12" s="283"/>
      <c r="HT12" s="283"/>
      <c r="HU12" s="283"/>
      <c r="HV12" s="283"/>
      <c r="HW12" s="283"/>
      <c r="HX12" s="283"/>
      <c r="HY12" s="283"/>
      <c r="HZ12" s="283"/>
      <c r="IA12" s="283"/>
      <c r="IB12" s="283"/>
      <c r="IC12" s="283"/>
      <c r="ID12" s="283"/>
      <c r="IE12" s="283"/>
      <c r="IF12" s="283"/>
      <c r="IG12" s="283"/>
      <c r="IH12" s="283"/>
      <c r="II12" s="283"/>
      <c r="IJ12" s="283"/>
      <c r="IK12" s="283"/>
      <c r="IL12" s="283"/>
      <c r="IM12" s="283"/>
      <c r="IN12" s="283"/>
      <c r="IO12" s="283"/>
      <c r="IP12" s="283"/>
      <c r="IQ12" s="283"/>
      <c r="IR12" s="283"/>
      <c r="IS12" s="283"/>
      <c r="IT12" s="283"/>
    </row>
    <row r="13" spans="1:254" s="274" customFormat="1" ht="27" x14ac:dyDescent="0.25">
      <c r="A13" s="284" t="s">
        <v>379</v>
      </c>
      <c r="B13" s="285" t="s">
        <v>663</v>
      </c>
      <c r="C13" s="286" t="s">
        <v>376</v>
      </c>
      <c r="D13" s="286" t="s">
        <v>378</v>
      </c>
      <c r="E13" s="286" t="s">
        <v>380</v>
      </c>
      <c r="F13" s="286"/>
      <c r="G13" s="287">
        <f>SUM(G15)</f>
        <v>2015</v>
      </c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8"/>
      <c r="BG13" s="288"/>
      <c r="BH13" s="288"/>
      <c r="BI13" s="288"/>
      <c r="BJ13" s="288"/>
      <c r="BK13" s="288"/>
      <c r="BL13" s="288"/>
      <c r="BM13" s="288"/>
      <c r="BN13" s="288"/>
      <c r="BO13" s="288"/>
      <c r="BP13" s="288"/>
      <c r="BQ13" s="288"/>
      <c r="BR13" s="288"/>
      <c r="BS13" s="288"/>
      <c r="BT13" s="288"/>
      <c r="BU13" s="288"/>
      <c r="BV13" s="288"/>
      <c r="BW13" s="288"/>
      <c r="BX13" s="288"/>
      <c r="BY13" s="288"/>
      <c r="BZ13" s="288"/>
      <c r="CA13" s="288"/>
      <c r="CB13" s="288"/>
      <c r="CC13" s="288"/>
      <c r="CD13" s="288"/>
      <c r="CE13" s="288"/>
      <c r="CF13" s="288"/>
      <c r="CG13" s="288"/>
      <c r="CH13" s="288"/>
      <c r="CI13" s="288"/>
      <c r="CJ13" s="288"/>
      <c r="CK13" s="288"/>
      <c r="CL13" s="288"/>
      <c r="CM13" s="288"/>
      <c r="CN13" s="288"/>
      <c r="CO13" s="288"/>
      <c r="CP13" s="288"/>
      <c r="CQ13" s="288"/>
      <c r="CR13" s="288"/>
      <c r="CS13" s="288"/>
      <c r="CT13" s="288"/>
      <c r="CU13" s="288"/>
      <c r="CV13" s="288"/>
      <c r="CW13" s="288"/>
      <c r="CX13" s="288"/>
      <c r="CY13" s="288"/>
      <c r="CZ13" s="288"/>
      <c r="DA13" s="288"/>
      <c r="DB13" s="288"/>
      <c r="DC13" s="288"/>
      <c r="DD13" s="288"/>
      <c r="DE13" s="288"/>
      <c r="DF13" s="288"/>
      <c r="DG13" s="288"/>
      <c r="DH13" s="288"/>
      <c r="DI13" s="288"/>
      <c r="DJ13" s="288"/>
      <c r="DK13" s="288"/>
      <c r="DL13" s="288"/>
      <c r="DM13" s="288"/>
      <c r="DN13" s="288"/>
      <c r="DO13" s="288"/>
      <c r="DP13" s="288"/>
      <c r="DQ13" s="288"/>
      <c r="DR13" s="288"/>
      <c r="DS13" s="288"/>
      <c r="DT13" s="288"/>
      <c r="DU13" s="288"/>
      <c r="DV13" s="288"/>
      <c r="DW13" s="288"/>
      <c r="DX13" s="288"/>
      <c r="DY13" s="288"/>
      <c r="DZ13" s="288"/>
      <c r="EA13" s="288"/>
      <c r="EB13" s="288"/>
      <c r="EC13" s="288"/>
      <c r="ED13" s="288"/>
      <c r="EE13" s="288"/>
      <c r="EF13" s="288"/>
      <c r="EG13" s="288"/>
      <c r="EH13" s="288"/>
      <c r="EI13" s="288"/>
      <c r="EJ13" s="288"/>
      <c r="EK13" s="288"/>
      <c r="EL13" s="288"/>
      <c r="EM13" s="288"/>
      <c r="EN13" s="288"/>
      <c r="EO13" s="288"/>
      <c r="EP13" s="288"/>
      <c r="EQ13" s="288"/>
      <c r="ER13" s="288"/>
      <c r="ES13" s="288"/>
      <c r="ET13" s="288"/>
      <c r="EU13" s="288"/>
      <c r="EV13" s="288"/>
      <c r="EW13" s="288"/>
      <c r="EX13" s="288"/>
      <c r="EY13" s="288"/>
      <c r="EZ13" s="288"/>
      <c r="FA13" s="288"/>
      <c r="FB13" s="288"/>
      <c r="FC13" s="288"/>
      <c r="FD13" s="288"/>
      <c r="FE13" s="288"/>
      <c r="FF13" s="288"/>
      <c r="FG13" s="288"/>
      <c r="FH13" s="288"/>
      <c r="FI13" s="288"/>
      <c r="FJ13" s="288"/>
      <c r="FK13" s="288"/>
      <c r="FL13" s="288"/>
      <c r="FM13" s="288"/>
      <c r="FN13" s="288"/>
      <c r="FO13" s="288"/>
      <c r="FP13" s="288"/>
      <c r="FQ13" s="288"/>
      <c r="FR13" s="288"/>
      <c r="FS13" s="288"/>
      <c r="FT13" s="288"/>
      <c r="FU13" s="288"/>
      <c r="FV13" s="288"/>
      <c r="FW13" s="288"/>
      <c r="FX13" s="288"/>
      <c r="FY13" s="288"/>
      <c r="FZ13" s="288"/>
      <c r="GA13" s="288"/>
      <c r="GB13" s="288"/>
      <c r="GC13" s="288"/>
      <c r="GD13" s="288"/>
      <c r="GE13" s="288"/>
      <c r="GF13" s="288"/>
      <c r="GG13" s="288"/>
      <c r="GH13" s="288"/>
      <c r="GI13" s="288"/>
      <c r="GJ13" s="288"/>
      <c r="GK13" s="288"/>
      <c r="GL13" s="288"/>
      <c r="GM13" s="288"/>
      <c r="GN13" s="288"/>
      <c r="GO13" s="288"/>
      <c r="GP13" s="288"/>
      <c r="GQ13" s="288"/>
      <c r="GR13" s="288"/>
      <c r="GS13" s="288"/>
      <c r="GT13" s="288"/>
      <c r="GU13" s="288"/>
      <c r="GV13" s="288"/>
      <c r="GW13" s="288"/>
      <c r="GX13" s="288"/>
      <c r="GY13" s="288"/>
      <c r="GZ13" s="288"/>
      <c r="HA13" s="288"/>
      <c r="HB13" s="288"/>
      <c r="HC13" s="288"/>
      <c r="HD13" s="288"/>
      <c r="HE13" s="288"/>
      <c r="HF13" s="288"/>
      <c r="HG13" s="288"/>
      <c r="HH13" s="288"/>
      <c r="HI13" s="288"/>
      <c r="HJ13" s="288"/>
      <c r="HK13" s="288"/>
      <c r="HL13" s="288"/>
      <c r="HM13" s="288"/>
      <c r="HN13" s="288"/>
      <c r="HO13" s="288"/>
      <c r="HP13" s="288"/>
      <c r="HQ13" s="288"/>
      <c r="HR13" s="288"/>
      <c r="HS13" s="288"/>
      <c r="HT13" s="288"/>
      <c r="HU13" s="288"/>
      <c r="HV13" s="288"/>
      <c r="HW13" s="288"/>
      <c r="HX13" s="288"/>
      <c r="HY13" s="288"/>
      <c r="HZ13" s="288"/>
      <c r="IA13" s="288"/>
      <c r="IB13" s="288"/>
      <c r="IC13" s="288"/>
      <c r="ID13" s="288"/>
      <c r="IE13" s="288"/>
      <c r="IF13" s="288"/>
      <c r="IG13" s="288"/>
      <c r="IH13" s="288"/>
      <c r="II13" s="288"/>
      <c r="IJ13" s="288"/>
      <c r="IK13" s="288"/>
      <c r="IL13" s="288"/>
      <c r="IM13" s="288"/>
      <c r="IN13" s="288"/>
      <c r="IO13" s="288"/>
      <c r="IP13" s="288"/>
      <c r="IQ13" s="288"/>
      <c r="IR13" s="288"/>
      <c r="IS13" s="288"/>
      <c r="IT13" s="288"/>
    </row>
    <row r="14" spans="1:254" ht="26.25" x14ac:dyDescent="0.25">
      <c r="A14" s="289" t="s">
        <v>381</v>
      </c>
      <c r="B14" s="290" t="s">
        <v>663</v>
      </c>
      <c r="C14" s="291" t="s">
        <v>376</v>
      </c>
      <c r="D14" s="291" t="s">
        <v>378</v>
      </c>
      <c r="E14" s="291" t="s">
        <v>380</v>
      </c>
      <c r="F14" s="291"/>
      <c r="G14" s="292">
        <f>SUM(G15)</f>
        <v>2015</v>
      </c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293"/>
      <c r="BK14" s="293"/>
      <c r="BL14" s="293"/>
      <c r="BM14" s="293"/>
      <c r="BN14" s="293"/>
      <c r="BO14" s="293"/>
      <c r="BP14" s="293"/>
      <c r="BQ14" s="293"/>
      <c r="BR14" s="293"/>
      <c r="BS14" s="293"/>
      <c r="BT14" s="293"/>
      <c r="BU14" s="293"/>
      <c r="BV14" s="293"/>
      <c r="BW14" s="293"/>
      <c r="BX14" s="293"/>
      <c r="BY14" s="293"/>
      <c r="BZ14" s="293"/>
      <c r="CA14" s="293"/>
      <c r="CB14" s="293"/>
      <c r="CC14" s="293"/>
      <c r="CD14" s="293"/>
      <c r="CE14" s="293"/>
      <c r="CF14" s="293"/>
      <c r="CG14" s="293"/>
      <c r="CH14" s="293"/>
      <c r="CI14" s="293"/>
      <c r="CJ14" s="293"/>
      <c r="CK14" s="293"/>
      <c r="CL14" s="293"/>
      <c r="CM14" s="293"/>
      <c r="CN14" s="293"/>
      <c r="CO14" s="293"/>
      <c r="CP14" s="293"/>
      <c r="CQ14" s="293"/>
      <c r="CR14" s="293"/>
      <c r="CS14" s="293"/>
      <c r="CT14" s="293"/>
      <c r="CU14" s="293"/>
      <c r="CV14" s="293"/>
      <c r="CW14" s="293"/>
      <c r="CX14" s="293"/>
      <c r="CY14" s="293"/>
      <c r="CZ14" s="293"/>
      <c r="DA14" s="293"/>
      <c r="DB14" s="293"/>
      <c r="DC14" s="293"/>
      <c r="DD14" s="293"/>
      <c r="DE14" s="293"/>
      <c r="DF14" s="293"/>
      <c r="DG14" s="293"/>
      <c r="DH14" s="293"/>
      <c r="DI14" s="293"/>
      <c r="DJ14" s="293"/>
      <c r="DK14" s="293"/>
      <c r="DL14" s="293"/>
      <c r="DM14" s="293"/>
      <c r="DN14" s="293"/>
      <c r="DO14" s="293"/>
      <c r="DP14" s="293"/>
      <c r="DQ14" s="293"/>
      <c r="DR14" s="293"/>
      <c r="DS14" s="293"/>
      <c r="DT14" s="293"/>
      <c r="DU14" s="293"/>
      <c r="DV14" s="293"/>
      <c r="DW14" s="293"/>
      <c r="DX14" s="293"/>
      <c r="DY14" s="293"/>
      <c r="DZ14" s="293"/>
      <c r="EA14" s="293"/>
      <c r="EB14" s="293"/>
      <c r="EC14" s="293"/>
      <c r="ED14" s="293"/>
      <c r="EE14" s="293"/>
      <c r="EF14" s="293"/>
      <c r="EG14" s="293"/>
      <c r="EH14" s="293"/>
      <c r="EI14" s="293"/>
      <c r="EJ14" s="293"/>
      <c r="EK14" s="293"/>
      <c r="EL14" s="293"/>
      <c r="EM14" s="293"/>
      <c r="EN14" s="293"/>
      <c r="EO14" s="293"/>
      <c r="EP14" s="293"/>
      <c r="EQ14" s="293"/>
      <c r="ER14" s="293"/>
      <c r="ES14" s="293"/>
      <c r="ET14" s="293"/>
      <c r="EU14" s="293"/>
      <c r="EV14" s="293"/>
      <c r="EW14" s="293"/>
      <c r="EX14" s="293"/>
      <c r="EY14" s="293"/>
      <c r="EZ14" s="293"/>
      <c r="FA14" s="293"/>
      <c r="FB14" s="293"/>
      <c r="FC14" s="293"/>
      <c r="FD14" s="293"/>
      <c r="FE14" s="293"/>
      <c r="FF14" s="293"/>
      <c r="FG14" s="293"/>
      <c r="FH14" s="293"/>
      <c r="FI14" s="293"/>
      <c r="FJ14" s="293"/>
      <c r="FK14" s="293"/>
      <c r="FL14" s="293"/>
      <c r="FM14" s="293"/>
      <c r="FN14" s="293"/>
      <c r="FO14" s="293"/>
      <c r="FP14" s="293"/>
      <c r="FQ14" s="293"/>
      <c r="FR14" s="293"/>
      <c r="FS14" s="293"/>
      <c r="FT14" s="293"/>
      <c r="FU14" s="293"/>
      <c r="FV14" s="293"/>
      <c r="FW14" s="293"/>
      <c r="FX14" s="293"/>
      <c r="FY14" s="293"/>
      <c r="FZ14" s="293"/>
      <c r="GA14" s="293"/>
      <c r="GB14" s="293"/>
      <c r="GC14" s="293"/>
      <c r="GD14" s="293"/>
      <c r="GE14" s="293"/>
      <c r="GF14" s="293"/>
      <c r="GG14" s="293"/>
      <c r="GH14" s="293"/>
      <c r="GI14" s="293"/>
      <c r="GJ14" s="293"/>
      <c r="GK14" s="293"/>
      <c r="GL14" s="293"/>
      <c r="GM14" s="293"/>
      <c r="GN14" s="293"/>
      <c r="GO14" s="293"/>
      <c r="GP14" s="293"/>
      <c r="GQ14" s="293"/>
      <c r="GR14" s="293"/>
      <c r="GS14" s="293"/>
      <c r="GT14" s="293"/>
      <c r="GU14" s="293"/>
      <c r="GV14" s="293"/>
      <c r="GW14" s="293"/>
      <c r="GX14" s="293"/>
      <c r="GY14" s="293"/>
      <c r="GZ14" s="293"/>
      <c r="HA14" s="293"/>
      <c r="HB14" s="293"/>
      <c r="HC14" s="293"/>
      <c r="HD14" s="293"/>
      <c r="HE14" s="293"/>
      <c r="HF14" s="293"/>
      <c r="HG14" s="293"/>
      <c r="HH14" s="293"/>
      <c r="HI14" s="293"/>
      <c r="HJ14" s="293"/>
      <c r="HK14" s="293"/>
      <c r="HL14" s="293"/>
      <c r="HM14" s="293"/>
      <c r="HN14" s="293"/>
      <c r="HO14" s="293"/>
      <c r="HP14" s="293"/>
      <c r="HQ14" s="293"/>
      <c r="HR14" s="293"/>
      <c r="HS14" s="293"/>
      <c r="HT14" s="293"/>
      <c r="HU14" s="293"/>
      <c r="HV14" s="293"/>
      <c r="HW14" s="293"/>
      <c r="HX14" s="293"/>
      <c r="HY14" s="293"/>
      <c r="HZ14" s="293"/>
      <c r="IA14" s="293"/>
      <c r="IB14" s="293"/>
      <c r="IC14" s="293"/>
      <c r="ID14" s="293"/>
      <c r="IE14" s="293"/>
      <c r="IF14" s="293"/>
      <c r="IG14" s="293"/>
      <c r="IH14" s="293"/>
      <c r="II14" s="293"/>
      <c r="IJ14" s="293"/>
      <c r="IK14" s="293"/>
      <c r="IL14" s="293"/>
      <c r="IM14" s="293"/>
      <c r="IN14" s="293"/>
      <c r="IO14" s="293"/>
      <c r="IP14" s="293"/>
      <c r="IQ14" s="293"/>
      <c r="IR14" s="293"/>
      <c r="IS14" s="293"/>
      <c r="IT14" s="293"/>
    </row>
    <row r="15" spans="1:254" s="283" customFormat="1" ht="53.25" customHeight="1" x14ac:dyDescent="0.25">
      <c r="A15" s="294" t="s">
        <v>664</v>
      </c>
      <c r="B15" s="295" t="s">
        <v>663</v>
      </c>
      <c r="C15" s="296" t="s">
        <v>376</v>
      </c>
      <c r="D15" s="296" t="s">
        <v>378</v>
      </c>
      <c r="E15" s="296" t="s">
        <v>380</v>
      </c>
      <c r="F15" s="296" t="s">
        <v>383</v>
      </c>
      <c r="G15" s="297">
        <v>2015</v>
      </c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1"/>
      <c r="BI15" s="261"/>
      <c r="BJ15" s="261"/>
      <c r="BK15" s="261"/>
      <c r="BL15" s="261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  <c r="BX15" s="261"/>
      <c r="BY15" s="261"/>
      <c r="BZ15" s="261"/>
      <c r="CA15" s="261"/>
      <c r="CB15" s="261"/>
      <c r="CC15" s="261"/>
      <c r="CD15" s="261"/>
      <c r="CE15" s="261"/>
      <c r="CF15" s="261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1"/>
      <c r="CZ15" s="261"/>
      <c r="DA15" s="261"/>
      <c r="DB15" s="261"/>
      <c r="DC15" s="261"/>
      <c r="DD15" s="261"/>
      <c r="DE15" s="261"/>
      <c r="DF15" s="261"/>
      <c r="DG15" s="261"/>
      <c r="DH15" s="261"/>
      <c r="DI15" s="261"/>
      <c r="DJ15" s="261"/>
      <c r="DK15" s="261"/>
      <c r="DL15" s="261"/>
      <c r="DM15" s="261"/>
      <c r="DN15" s="261"/>
      <c r="DO15" s="261"/>
      <c r="DP15" s="261"/>
      <c r="DQ15" s="261"/>
      <c r="DR15" s="261"/>
      <c r="DS15" s="261"/>
      <c r="DT15" s="261"/>
      <c r="DU15" s="261"/>
      <c r="DV15" s="261"/>
      <c r="DW15" s="261"/>
      <c r="DX15" s="261"/>
      <c r="DY15" s="261"/>
      <c r="DZ15" s="261"/>
      <c r="EA15" s="261"/>
      <c r="EB15" s="261"/>
      <c r="EC15" s="261"/>
      <c r="ED15" s="261"/>
      <c r="EE15" s="261"/>
      <c r="EF15" s="261"/>
      <c r="EG15" s="261"/>
      <c r="EH15" s="261"/>
      <c r="EI15" s="261"/>
      <c r="EJ15" s="261"/>
      <c r="EK15" s="261"/>
      <c r="EL15" s="261"/>
      <c r="EM15" s="261"/>
      <c r="EN15" s="261"/>
      <c r="EO15" s="261"/>
      <c r="EP15" s="261"/>
      <c r="EQ15" s="261"/>
      <c r="ER15" s="261"/>
      <c r="ES15" s="261"/>
      <c r="ET15" s="261"/>
      <c r="EU15" s="261"/>
      <c r="EV15" s="261"/>
      <c r="EW15" s="261"/>
      <c r="EX15" s="261"/>
      <c r="EY15" s="261"/>
      <c r="EZ15" s="261"/>
      <c r="FA15" s="261"/>
      <c r="FB15" s="261"/>
      <c r="FC15" s="261"/>
      <c r="FD15" s="261"/>
      <c r="FE15" s="261"/>
      <c r="FF15" s="261"/>
      <c r="FG15" s="261"/>
      <c r="FH15" s="261"/>
      <c r="FI15" s="261"/>
      <c r="FJ15" s="261"/>
      <c r="FK15" s="261"/>
      <c r="FL15" s="261"/>
      <c r="FM15" s="261"/>
      <c r="FN15" s="261"/>
      <c r="FO15" s="261"/>
      <c r="FP15" s="261"/>
      <c r="FQ15" s="261"/>
      <c r="FR15" s="261"/>
      <c r="FS15" s="261"/>
      <c r="FT15" s="261"/>
      <c r="FU15" s="261"/>
      <c r="FV15" s="261"/>
      <c r="FW15" s="261"/>
      <c r="FX15" s="261"/>
      <c r="FY15" s="261"/>
      <c r="FZ15" s="261"/>
      <c r="GA15" s="261"/>
      <c r="GB15" s="261"/>
      <c r="GC15" s="261"/>
      <c r="GD15" s="261"/>
      <c r="GE15" s="261"/>
      <c r="GF15" s="261"/>
      <c r="GG15" s="261"/>
      <c r="GH15" s="261"/>
      <c r="GI15" s="261"/>
      <c r="GJ15" s="261"/>
      <c r="GK15" s="261"/>
      <c r="GL15" s="261"/>
      <c r="GM15" s="261"/>
      <c r="GN15" s="261"/>
      <c r="GO15" s="261"/>
      <c r="GP15" s="261"/>
      <c r="GQ15" s="261"/>
      <c r="GR15" s="261"/>
      <c r="GS15" s="261"/>
      <c r="GT15" s="261"/>
      <c r="GU15" s="261"/>
      <c r="GV15" s="261"/>
      <c r="GW15" s="261"/>
      <c r="GX15" s="261"/>
      <c r="GY15" s="261"/>
      <c r="GZ15" s="261"/>
      <c r="HA15" s="261"/>
      <c r="HB15" s="261"/>
      <c r="HC15" s="261"/>
      <c r="HD15" s="261"/>
      <c r="HE15" s="261"/>
      <c r="HF15" s="261"/>
      <c r="HG15" s="261"/>
      <c r="HH15" s="261"/>
      <c r="HI15" s="261"/>
      <c r="HJ15" s="261"/>
      <c r="HK15" s="261"/>
      <c r="HL15" s="261"/>
      <c r="HM15" s="261"/>
      <c r="HN15" s="261"/>
      <c r="HO15" s="261"/>
      <c r="HP15" s="261"/>
      <c r="HQ15" s="261"/>
      <c r="HR15" s="261"/>
      <c r="HS15" s="261"/>
      <c r="HT15" s="261"/>
      <c r="HU15" s="261"/>
      <c r="HV15" s="261"/>
      <c r="HW15" s="261"/>
      <c r="HX15" s="261"/>
      <c r="HY15" s="261"/>
      <c r="HZ15" s="261"/>
      <c r="IA15" s="261"/>
      <c r="IB15" s="261"/>
      <c r="IC15" s="261"/>
      <c r="ID15" s="261"/>
      <c r="IE15" s="261"/>
      <c r="IF15" s="261"/>
      <c r="IG15" s="261"/>
      <c r="IH15" s="261"/>
      <c r="II15" s="261"/>
      <c r="IJ15" s="261"/>
      <c r="IK15" s="261"/>
      <c r="IL15" s="261"/>
      <c r="IM15" s="261"/>
      <c r="IN15" s="261"/>
      <c r="IO15" s="261"/>
      <c r="IP15" s="261"/>
      <c r="IQ15" s="261"/>
      <c r="IR15" s="261"/>
      <c r="IS15" s="261"/>
      <c r="IT15" s="261"/>
    </row>
    <row r="16" spans="1:254" s="288" customFormat="1" ht="29.25" x14ac:dyDescent="0.25">
      <c r="A16" s="298" t="s">
        <v>661</v>
      </c>
      <c r="B16" s="280" t="s">
        <v>663</v>
      </c>
      <c r="C16" s="281" t="s">
        <v>376</v>
      </c>
      <c r="D16" s="281" t="s">
        <v>385</v>
      </c>
      <c r="E16" s="281"/>
      <c r="F16" s="281"/>
      <c r="G16" s="282">
        <f>SUM(G17)</f>
        <v>5331.22</v>
      </c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3"/>
      <c r="BC16" s="293"/>
      <c r="BD16" s="293"/>
      <c r="BE16" s="293"/>
      <c r="BF16" s="293"/>
      <c r="BG16" s="293"/>
      <c r="BH16" s="293"/>
      <c r="BI16" s="293"/>
      <c r="BJ16" s="293"/>
      <c r="BK16" s="293"/>
      <c r="BL16" s="293"/>
      <c r="BM16" s="293"/>
      <c r="BN16" s="293"/>
      <c r="BO16" s="293"/>
      <c r="BP16" s="293"/>
      <c r="BQ16" s="293"/>
      <c r="BR16" s="293"/>
      <c r="BS16" s="293"/>
      <c r="BT16" s="293"/>
      <c r="BU16" s="293"/>
      <c r="BV16" s="293"/>
      <c r="BW16" s="293"/>
      <c r="BX16" s="293"/>
      <c r="BY16" s="293"/>
      <c r="BZ16" s="293"/>
      <c r="CA16" s="293"/>
      <c r="CB16" s="293"/>
      <c r="CC16" s="293"/>
      <c r="CD16" s="293"/>
      <c r="CE16" s="293"/>
      <c r="CF16" s="293"/>
      <c r="CG16" s="293"/>
      <c r="CH16" s="293"/>
      <c r="CI16" s="293"/>
      <c r="CJ16" s="293"/>
      <c r="CK16" s="293"/>
      <c r="CL16" s="293"/>
      <c r="CM16" s="293"/>
      <c r="CN16" s="293"/>
      <c r="CO16" s="293"/>
      <c r="CP16" s="293"/>
      <c r="CQ16" s="293"/>
      <c r="CR16" s="293"/>
      <c r="CS16" s="293"/>
      <c r="CT16" s="293"/>
      <c r="CU16" s="293"/>
      <c r="CV16" s="293"/>
      <c r="CW16" s="293"/>
      <c r="CX16" s="293"/>
      <c r="CY16" s="293"/>
      <c r="CZ16" s="293"/>
      <c r="DA16" s="293"/>
      <c r="DB16" s="293"/>
      <c r="DC16" s="293"/>
      <c r="DD16" s="293"/>
      <c r="DE16" s="293"/>
      <c r="DF16" s="293"/>
      <c r="DG16" s="293"/>
      <c r="DH16" s="293"/>
      <c r="DI16" s="293"/>
      <c r="DJ16" s="293"/>
      <c r="DK16" s="293"/>
      <c r="DL16" s="293"/>
      <c r="DM16" s="293"/>
      <c r="DN16" s="293"/>
      <c r="DO16" s="293"/>
      <c r="DP16" s="293"/>
      <c r="DQ16" s="293"/>
      <c r="DR16" s="293"/>
      <c r="DS16" s="293"/>
      <c r="DT16" s="293"/>
      <c r="DU16" s="293"/>
      <c r="DV16" s="293"/>
      <c r="DW16" s="293"/>
      <c r="DX16" s="293"/>
      <c r="DY16" s="293"/>
      <c r="DZ16" s="293"/>
      <c r="EA16" s="293"/>
      <c r="EB16" s="293"/>
      <c r="EC16" s="293"/>
      <c r="ED16" s="293"/>
      <c r="EE16" s="293"/>
      <c r="EF16" s="293"/>
      <c r="EG16" s="293"/>
      <c r="EH16" s="293"/>
      <c r="EI16" s="293"/>
      <c r="EJ16" s="293"/>
      <c r="EK16" s="293"/>
      <c r="EL16" s="293"/>
      <c r="EM16" s="293"/>
      <c r="EN16" s="293"/>
      <c r="EO16" s="293"/>
      <c r="EP16" s="293"/>
      <c r="EQ16" s="293"/>
      <c r="ER16" s="293"/>
      <c r="ES16" s="293"/>
      <c r="ET16" s="293"/>
      <c r="EU16" s="293"/>
      <c r="EV16" s="293"/>
      <c r="EW16" s="293"/>
      <c r="EX16" s="293"/>
      <c r="EY16" s="293"/>
      <c r="EZ16" s="293"/>
      <c r="FA16" s="293"/>
      <c r="FB16" s="293"/>
      <c r="FC16" s="293"/>
      <c r="FD16" s="293"/>
      <c r="FE16" s="293"/>
      <c r="FF16" s="293"/>
      <c r="FG16" s="293"/>
      <c r="FH16" s="293"/>
      <c r="FI16" s="293"/>
      <c r="FJ16" s="293"/>
      <c r="FK16" s="293"/>
      <c r="FL16" s="293"/>
      <c r="FM16" s="293"/>
      <c r="FN16" s="293"/>
      <c r="FO16" s="293"/>
      <c r="FP16" s="293"/>
      <c r="FQ16" s="293"/>
      <c r="FR16" s="293"/>
      <c r="FS16" s="293"/>
      <c r="FT16" s="293"/>
      <c r="FU16" s="293"/>
      <c r="FV16" s="293"/>
      <c r="FW16" s="293"/>
      <c r="FX16" s="293"/>
      <c r="FY16" s="293"/>
      <c r="FZ16" s="293"/>
      <c r="GA16" s="293"/>
      <c r="GB16" s="293"/>
      <c r="GC16" s="293"/>
      <c r="GD16" s="293"/>
      <c r="GE16" s="293"/>
      <c r="GF16" s="293"/>
      <c r="GG16" s="293"/>
      <c r="GH16" s="293"/>
      <c r="GI16" s="293"/>
      <c r="GJ16" s="293"/>
      <c r="GK16" s="293"/>
      <c r="GL16" s="293"/>
      <c r="GM16" s="293"/>
      <c r="GN16" s="293"/>
      <c r="GO16" s="293"/>
      <c r="GP16" s="293"/>
      <c r="GQ16" s="293"/>
      <c r="GR16" s="293"/>
      <c r="GS16" s="293"/>
      <c r="GT16" s="293"/>
      <c r="GU16" s="293"/>
      <c r="GV16" s="293"/>
      <c r="GW16" s="293"/>
      <c r="GX16" s="293"/>
      <c r="GY16" s="293"/>
      <c r="GZ16" s="293"/>
      <c r="HA16" s="293"/>
      <c r="HB16" s="293"/>
      <c r="HC16" s="293"/>
      <c r="HD16" s="293"/>
      <c r="HE16" s="293"/>
      <c r="HF16" s="293"/>
      <c r="HG16" s="293"/>
      <c r="HH16" s="293"/>
      <c r="HI16" s="293"/>
      <c r="HJ16" s="293"/>
      <c r="HK16" s="293"/>
      <c r="HL16" s="293"/>
      <c r="HM16" s="293"/>
      <c r="HN16" s="293"/>
      <c r="HO16" s="293"/>
      <c r="HP16" s="293"/>
      <c r="HQ16" s="293"/>
      <c r="HR16" s="293"/>
      <c r="HS16" s="293"/>
      <c r="HT16" s="293"/>
      <c r="HU16" s="293"/>
      <c r="HV16" s="293"/>
      <c r="HW16" s="293"/>
      <c r="HX16" s="293"/>
      <c r="HY16" s="293"/>
      <c r="HZ16" s="293"/>
      <c r="IA16" s="293"/>
      <c r="IB16" s="293"/>
      <c r="IC16" s="293"/>
      <c r="ID16" s="293"/>
      <c r="IE16" s="293"/>
      <c r="IF16" s="293"/>
      <c r="IG16" s="293"/>
      <c r="IH16" s="293"/>
      <c r="II16" s="293"/>
      <c r="IJ16" s="293"/>
      <c r="IK16" s="293"/>
      <c r="IL16" s="293"/>
      <c r="IM16" s="293"/>
      <c r="IN16" s="293"/>
      <c r="IO16" s="293"/>
      <c r="IP16" s="293"/>
      <c r="IQ16" s="293"/>
      <c r="IR16" s="293"/>
      <c r="IS16" s="293"/>
      <c r="IT16" s="293"/>
    </row>
    <row r="17" spans="1:254" s="293" customFormat="1" ht="27" x14ac:dyDescent="0.25">
      <c r="A17" s="284" t="s">
        <v>379</v>
      </c>
      <c r="B17" s="299" t="s">
        <v>663</v>
      </c>
      <c r="C17" s="286" t="s">
        <v>376</v>
      </c>
      <c r="D17" s="286" t="s">
        <v>385</v>
      </c>
      <c r="E17" s="286" t="s">
        <v>386</v>
      </c>
      <c r="F17" s="286"/>
      <c r="G17" s="287">
        <f>SUM(G18)</f>
        <v>5331.22</v>
      </c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261"/>
      <c r="BV17" s="261"/>
      <c r="BW17" s="261"/>
      <c r="BX17" s="261"/>
      <c r="BY17" s="261"/>
      <c r="BZ17" s="261"/>
      <c r="CA17" s="261"/>
      <c r="CB17" s="261"/>
      <c r="CC17" s="261"/>
      <c r="CD17" s="261"/>
      <c r="CE17" s="261"/>
      <c r="CF17" s="261"/>
      <c r="CG17" s="261"/>
      <c r="CH17" s="261"/>
      <c r="CI17" s="261"/>
      <c r="CJ17" s="261"/>
      <c r="CK17" s="261"/>
      <c r="CL17" s="261"/>
      <c r="CM17" s="261"/>
      <c r="CN17" s="261"/>
      <c r="CO17" s="261"/>
      <c r="CP17" s="261"/>
      <c r="CQ17" s="261"/>
      <c r="CR17" s="261"/>
      <c r="CS17" s="261"/>
      <c r="CT17" s="261"/>
      <c r="CU17" s="261"/>
      <c r="CV17" s="261"/>
      <c r="CW17" s="261"/>
      <c r="CX17" s="261"/>
      <c r="CY17" s="261"/>
      <c r="CZ17" s="261"/>
      <c r="DA17" s="261"/>
      <c r="DB17" s="261"/>
      <c r="DC17" s="261"/>
      <c r="DD17" s="261"/>
      <c r="DE17" s="261"/>
      <c r="DF17" s="261"/>
      <c r="DG17" s="261"/>
      <c r="DH17" s="261"/>
      <c r="DI17" s="261"/>
      <c r="DJ17" s="261"/>
      <c r="DK17" s="261"/>
      <c r="DL17" s="261"/>
      <c r="DM17" s="261"/>
      <c r="DN17" s="261"/>
      <c r="DO17" s="261"/>
      <c r="DP17" s="261"/>
      <c r="DQ17" s="261"/>
      <c r="DR17" s="261"/>
      <c r="DS17" s="261"/>
      <c r="DT17" s="261"/>
      <c r="DU17" s="261"/>
      <c r="DV17" s="261"/>
      <c r="DW17" s="261"/>
      <c r="DX17" s="261"/>
      <c r="DY17" s="261"/>
      <c r="DZ17" s="261"/>
      <c r="EA17" s="261"/>
      <c r="EB17" s="261"/>
      <c r="EC17" s="261"/>
      <c r="ED17" s="261"/>
      <c r="EE17" s="261"/>
      <c r="EF17" s="261"/>
      <c r="EG17" s="261"/>
      <c r="EH17" s="261"/>
      <c r="EI17" s="261"/>
      <c r="EJ17" s="261"/>
      <c r="EK17" s="261"/>
      <c r="EL17" s="261"/>
      <c r="EM17" s="261"/>
      <c r="EN17" s="261"/>
      <c r="EO17" s="261"/>
      <c r="EP17" s="261"/>
      <c r="EQ17" s="261"/>
      <c r="ER17" s="261"/>
      <c r="ES17" s="261"/>
      <c r="ET17" s="261"/>
      <c r="EU17" s="261"/>
      <c r="EV17" s="261"/>
      <c r="EW17" s="261"/>
      <c r="EX17" s="261"/>
      <c r="EY17" s="261"/>
      <c r="EZ17" s="261"/>
      <c r="FA17" s="261"/>
      <c r="FB17" s="261"/>
      <c r="FC17" s="261"/>
      <c r="FD17" s="261"/>
      <c r="FE17" s="261"/>
      <c r="FF17" s="261"/>
      <c r="FG17" s="261"/>
      <c r="FH17" s="261"/>
      <c r="FI17" s="261"/>
      <c r="FJ17" s="261"/>
      <c r="FK17" s="261"/>
      <c r="FL17" s="261"/>
      <c r="FM17" s="261"/>
      <c r="FN17" s="261"/>
      <c r="FO17" s="261"/>
      <c r="FP17" s="261"/>
      <c r="FQ17" s="261"/>
      <c r="FR17" s="261"/>
      <c r="FS17" s="261"/>
      <c r="FT17" s="261"/>
      <c r="FU17" s="261"/>
      <c r="FV17" s="261"/>
      <c r="FW17" s="261"/>
      <c r="FX17" s="261"/>
      <c r="FY17" s="261"/>
      <c r="FZ17" s="261"/>
      <c r="GA17" s="261"/>
      <c r="GB17" s="261"/>
      <c r="GC17" s="261"/>
      <c r="GD17" s="261"/>
      <c r="GE17" s="261"/>
      <c r="GF17" s="261"/>
      <c r="GG17" s="261"/>
      <c r="GH17" s="261"/>
      <c r="GI17" s="261"/>
      <c r="GJ17" s="261"/>
      <c r="GK17" s="261"/>
      <c r="GL17" s="261"/>
      <c r="GM17" s="261"/>
      <c r="GN17" s="261"/>
      <c r="GO17" s="261"/>
      <c r="GP17" s="261"/>
      <c r="GQ17" s="261"/>
      <c r="GR17" s="261"/>
      <c r="GS17" s="261"/>
      <c r="GT17" s="261"/>
      <c r="GU17" s="261"/>
      <c r="GV17" s="261"/>
      <c r="GW17" s="261"/>
      <c r="GX17" s="261"/>
      <c r="GY17" s="261"/>
      <c r="GZ17" s="261"/>
      <c r="HA17" s="261"/>
      <c r="HB17" s="261"/>
      <c r="HC17" s="261"/>
      <c r="HD17" s="261"/>
      <c r="HE17" s="261"/>
      <c r="HF17" s="261"/>
      <c r="HG17" s="261"/>
      <c r="HH17" s="261"/>
      <c r="HI17" s="261"/>
      <c r="HJ17" s="261"/>
      <c r="HK17" s="261"/>
      <c r="HL17" s="261"/>
      <c r="HM17" s="261"/>
      <c r="HN17" s="261"/>
      <c r="HO17" s="261"/>
      <c r="HP17" s="261"/>
      <c r="HQ17" s="261"/>
      <c r="HR17" s="261"/>
      <c r="HS17" s="261"/>
      <c r="HT17" s="261"/>
      <c r="HU17" s="261"/>
      <c r="HV17" s="261"/>
      <c r="HW17" s="261"/>
      <c r="HX17" s="261"/>
      <c r="HY17" s="261"/>
      <c r="HZ17" s="261"/>
      <c r="IA17" s="261"/>
      <c r="IB17" s="261"/>
      <c r="IC17" s="261"/>
      <c r="ID17" s="261"/>
      <c r="IE17" s="261"/>
      <c r="IF17" s="261"/>
      <c r="IG17" s="261"/>
      <c r="IH17" s="261"/>
      <c r="II17" s="261"/>
      <c r="IJ17" s="261"/>
      <c r="IK17" s="261"/>
      <c r="IL17" s="261"/>
      <c r="IM17" s="261"/>
      <c r="IN17" s="261"/>
      <c r="IO17" s="261"/>
      <c r="IP17" s="261"/>
      <c r="IQ17" s="261"/>
      <c r="IR17" s="261"/>
      <c r="IS17" s="261"/>
      <c r="IT17" s="261"/>
    </row>
    <row r="18" spans="1:254" x14ac:dyDescent="0.2">
      <c r="A18" s="294" t="s">
        <v>387</v>
      </c>
      <c r="B18" s="300" t="s">
        <v>663</v>
      </c>
      <c r="C18" s="296" t="s">
        <v>376</v>
      </c>
      <c r="D18" s="296" t="s">
        <v>385</v>
      </c>
      <c r="E18" s="296" t="s">
        <v>386</v>
      </c>
      <c r="F18" s="296"/>
      <c r="G18" s="297">
        <f>SUM(G19+G20)</f>
        <v>5331.22</v>
      </c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27"/>
      <c r="CK18" s="227"/>
      <c r="CL18" s="227"/>
      <c r="CM18" s="227"/>
      <c r="CN18" s="227"/>
      <c r="CO18" s="227"/>
      <c r="CP18" s="227"/>
      <c r="CQ18" s="227"/>
      <c r="CR18" s="227"/>
      <c r="CS18" s="227"/>
      <c r="CT18" s="227"/>
      <c r="CU18" s="227"/>
      <c r="CV18" s="227"/>
      <c r="CW18" s="227"/>
      <c r="CX18" s="227"/>
      <c r="CY18" s="227"/>
      <c r="CZ18" s="227"/>
      <c r="DA18" s="227"/>
      <c r="DB18" s="227"/>
      <c r="DC18" s="227"/>
      <c r="DD18" s="227"/>
      <c r="DE18" s="227"/>
      <c r="DF18" s="227"/>
      <c r="DG18" s="227"/>
      <c r="DH18" s="227"/>
      <c r="DI18" s="227"/>
      <c r="DJ18" s="227"/>
      <c r="DK18" s="227"/>
      <c r="DL18" s="227"/>
      <c r="DM18" s="227"/>
      <c r="DN18" s="227"/>
      <c r="DO18" s="227"/>
      <c r="DP18" s="227"/>
      <c r="DQ18" s="227"/>
      <c r="DR18" s="227"/>
      <c r="DS18" s="227"/>
      <c r="DT18" s="227"/>
      <c r="DU18" s="227"/>
      <c r="DV18" s="227"/>
      <c r="DW18" s="227"/>
      <c r="DX18" s="227"/>
      <c r="DY18" s="227"/>
      <c r="DZ18" s="227"/>
      <c r="EA18" s="227"/>
      <c r="EB18" s="227"/>
      <c r="EC18" s="227"/>
      <c r="ED18" s="227"/>
      <c r="EE18" s="227"/>
      <c r="EF18" s="227"/>
      <c r="EG18" s="227"/>
      <c r="EH18" s="227"/>
      <c r="EI18" s="227"/>
      <c r="EJ18" s="227"/>
      <c r="EK18" s="227"/>
      <c r="EL18" s="227"/>
      <c r="EM18" s="227"/>
      <c r="EN18" s="227"/>
      <c r="EO18" s="227"/>
      <c r="EP18" s="227"/>
      <c r="EQ18" s="227"/>
      <c r="ER18" s="227"/>
      <c r="ES18" s="227"/>
      <c r="ET18" s="227"/>
      <c r="EU18" s="227"/>
      <c r="EV18" s="227"/>
      <c r="EW18" s="227"/>
      <c r="EX18" s="227"/>
      <c r="EY18" s="227"/>
      <c r="EZ18" s="227"/>
      <c r="FA18" s="227"/>
      <c r="FB18" s="227"/>
      <c r="FC18" s="227"/>
      <c r="FD18" s="227"/>
      <c r="FE18" s="227"/>
      <c r="FF18" s="227"/>
      <c r="FG18" s="227"/>
      <c r="FH18" s="227"/>
      <c r="FI18" s="227"/>
      <c r="FJ18" s="227"/>
      <c r="FK18" s="227"/>
      <c r="FL18" s="227"/>
      <c r="FM18" s="227"/>
      <c r="FN18" s="227"/>
      <c r="FO18" s="227"/>
      <c r="FP18" s="227"/>
      <c r="FQ18" s="227"/>
      <c r="FR18" s="227"/>
      <c r="FS18" s="227"/>
      <c r="FT18" s="227"/>
      <c r="FU18" s="227"/>
      <c r="FV18" s="227"/>
      <c r="FW18" s="227"/>
      <c r="FX18" s="227"/>
      <c r="FY18" s="227"/>
      <c r="FZ18" s="227"/>
      <c r="GA18" s="227"/>
      <c r="GB18" s="227"/>
      <c r="GC18" s="227"/>
      <c r="GD18" s="227"/>
      <c r="GE18" s="227"/>
      <c r="GF18" s="227"/>
      <c r="GG18" s="227"/>
      <c r="GH18" s="227"/>
      <c r="GI18" s="227"/>
      <c r="GJ18" s="227"/>
      <c r="GK18" s="227"/>
      <c r="GL18" s="227"/>
      <c r="GM18" s="227"/>
      <c r="GN18" s="227"/>
      <c r="GO18" s="227"/>
      <c r="GP18" s="227"/>
      <c r="GQ18" s="227"/>
      <c r="GR18" s="227"/>
      <c r="GS18" s="227"/>
      <c r="GT18" s="227"/>
      <c r="GU18" s="227"/>
      <c r="GV18" s="227"/>
      <c r="GW18" s="227"/>
      <c r="GX18" s="227"/>
      <c r="GY18" s="227"/>
      <c r="GZ18" s="227"/>
      <c r="HA18" s="227"/>
      <c r="HB18" s="227"/>
      <c r="HC18" s="227"/>
      <c r="HD18" s="227"/>
      <c r="HE18" s="227"/>
      <c r="HF18" s="227"/>
      <c r="HG18" s="227"/>
      <c r="HH18" s="227"/>
      <c r="HI18" s="227"/>
      <c r="HJ18" s="227"/>
      <c r="HK18" s="227"/>
      <c r="HL18" s="227"/>
      <c r="HM18" s="227"/>
      <c r="HN18" s="227"/>
      <c r="HO18" s="227"/>
      <c r="HP18" s="227"/>
      <c r="HQ18" s="227"/>
      <c r="HR18" s="227"/>
      <c r="HS18" s="227"/>
      <c r="HT18" s="227"/>
      <c r="HU18" s="227"/>
      <c r="HV18" s="227"/>
      <c r="HW18" s="227"/>
      <c r="HX18" s="227"/>
      <c r="HY18" s="227"/>
      <c r="HZ18" s="227"/>
      <c r="IA18" s="227"/>
      <c r="IB18" s="227"/>
      <c r="IC18" s="227"/>
      <c r="ID18" s="227"/>
      <c r="IE18" s="227"/>
      <c r="IF18" s="227"/>
      <c r="IG18" s="227"/>
      <c r="IH18" s="227"/>
      <c r="II18" s="227"/>
      <c r="IJ18" s="227"/>
      <c r="IK18" s="227"/>
      <c r="IL18" s="227"/>
      <c r="IM18" s="227"/>
      <c r="IN18" s="227"/>
      <c r="IO18" s="227"/>
      <c r="IP18" s="227"/>
      <c r="IQ18" s="227"/>
      <c r="IR18" s="227"/>
      <c r="IS18" s="227"/>
      <c r="IT18" s="227"/>
    </row>
    <row r="19" spans="1:254" s="293" customFormat="1" ht="54" customHeight="1" x14ac:dyDescent="0.2">
      <c r="A19" s="289" t="s">
        <v>664</v>
      </c>
      <c r="B19" s="301" t="s">
        <v>663</v>
      </c>
      <c r="C19" s="291" t="s">
        <v>376</v>
      </c>
      <c r="D19" s="291" t="s">
        <v>385</v>
      </c>
      <c r="E19" s="291" t="s">
        <v>386</v>
      </c>
      <c r="F19" s="291" t="s">
        <v>383</v>
      </c>
      <c r="G19" s="292">
        <v>4620.1000000000004</v>
      </c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61"/>
      <c r="BN19" s="261"/>
      <c r="BO19" s="261"/>
      <c r="BP19" s="261"/>
      <c r="BQ19" s="261"/>
      <c r="BR19" s="261"/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261"/>
      <c r="CK19" s="261"/>
      <c r="CL19" s="261"/>
      <c r="CM19" s="261"/>
      <c r="CN19" s="261"/>
      <c r="CO19" s="261"/>
      <c r="CP19" s="261"/>
      <c r="CQ19" s="261"/>
      <c r="CR19" s="261"/>
      <c r="CS19" s="261"/>
      <c r="CT19" s="261"/>
      <c r="CU19" s="261"/>
      <c r="CV19" s="261"/>
      <c r="CW19" s="261"/>
      <c r="CX19" s="261"/>
      <c r="CY19" s="261"/>
      <c r="CZ19" s="261"/>
      <c r="DA19" s="261"/>
      <c r="DB19" s="261"/>
      <c r="DC19" s="261"/>
      <c r="DD19" s="261"/>
      <c r="DE19" s="261"/>
      <c r="DF19" s="261"/>
      <c r="DG19" s="261"/>
      <c r="DH19" s="261"/>
      <c r="DI19" s="261"/>
      <c r="DJ19" s="261"/>
      <c r="DK19" s="261"/>
      <c r="DL19" s="261"/>
      <c r="DM19" s="261"/>
      <c r="DN19" s="261"/>
      <c r="DO19" s="261"/>
      <c r="DP19" s="261"/>
      <c r="DQ19" s="261"/>
      <c r="DR19" s="261"/>
      <c r="DS19" s="261"/>
      <c r="DT19" s="261"/>
      <c r="DU19" s="261"/>
      <c r="DV19" s="261"/>
      <c r="DW19" s="261"/>
      <c r="DX19" s="261"/>
      <c r="DY19" s="261"/>
      <c r="DZ19" s="261"/>
      <c r="EA19" s="261"/>
      <c r="EB19" s="261"/>
      <c r="EC19" s="261"/>
      <c r="ED19" s="261"/>
      <c r="EE19" s="261"/>
      <c r="EF19" s="261"/>
      <c r="EG19" s="261"/>
      <c r="EH19" s="261"/>
      <c r="EI19" s="261"/>
      <c r="EJ19" s="261"/>
      <c r="EK19" s="261"/>
      <c r="EL19" s="261"/>
      <c r="EM19" s="261"/>
      <c r="EN19" s="261"/>
      <c r="EO19" s="261"/>
      <c r="EP19" s="261"/>
      <c r="EQ19" s="261"/>
      <c r="ER19" s="261"/>
      <c r="ES19" s="261"/>
      <c r="ET19" s="261"/>
      <c r="EU19" s="261"/>
      <c r="EV19" s="261"/>
      <c r="EW19" s="261"/>
      <c r="EX19" s="261"/>
      <c r="EY19" s="261"/>
      <c r="EZ19" s="261"/>
      <c r="FA19" s="261"/>
      <c r="FB19" s="261"/>
      <c r="FC19" s="261"/>
      <c r="FD19" s="261"/>
      <c r="FE19" s="261"/>
      <c r="FF19" s="261"/>
      <c r="FG19" s="261"/>
      <c r="FH19" s="261"/>
      <c r="FI19" s="261"/>
      <c r="FJ19" s="261"/>
      <c r="FK19" s="261"/>
      <c r="FL19" s="261"/>
      <c r="FM19" s="261"/>
      <c r="FN19" s="261"/>
      <c r="FO19" s="261"/>
      <c r="FP19" s="261"/>
      <c r="FQ19" s="261"/>
      <c r="FR19" s="261"/>
      <c r="FS19" s="261"/>
      <c r="FT19" s="261"/>
      <c r="FU19" s="261"/>
      <c r="FV19" s="261"/>
      <c r="FW19" s="261"/>
      <c r="FX19" s="261"/>
      <c r="FY19" s="261"/>
      <c r="FZ19" s="261"/>
      <c r="GA19" s="261"/>
      <c r="GB19" s="261"/>
      <c r="GC19" s="261"/>
      <c r="GD19" s="261"/>
      <c r="GE19" s="261"/>
      <c r="GF19" s="261"/>
      <c r="GG19" s="261"/>
      <c r="GH19" s="261"/>
      <c r="GI19" s="261"/>
      <c r="GJ19" s="261"/>
      <c r="GK19" s="261"/>
      <c r="GL19" s="261"/>
      <c r="GM19" s="261"/>
      <c r="GN19" s="261"/>
      <c r="GO19" s="261"/>
      <c r="GP19" s="261"/>
      <c r="GQ19" s="261"/>
      <c r="GR19" s="261"/>
      <c r="GS19" s="261"/>
      <c r="GT19" s="261"/>
      <c r="GU19" s="261"/>
      <c r="GV19" s="261"/>
      <c r="GW19" s="261"/>
      <c r="GX19" s="261"/>
      <c r="GY19" s="261"/>
      <c r="GZ19" s="261"/>
      <c r="HA19" s="261"/>
      <c r="HB19" s="261"/>
      <c r="HC19" s="261"/>
      <c r="HD19" s="261"/>
      <c r="HE19" s="261"/>
      <c r="HF19" s="261"/>
      <c r="HG19" s="261"/>
      <c r="HH19" s="261"/>
      <c r="HI19" s="261"/>
      <c r="HJ19" s="261"/>
      <c r="HK19" s="261"/>
      <c r="HL19" s="261"/>
      <c r="HM19" s="261"/>
      <c r="HN19" s="261"/>
      <c r="HO19" s="261"/>
      <c r="HP19" s="261"/>
      <c r="HQ19" s="261"/>
      <c r="HR19" s="261"/>
      <c r="HS19" s="261"/>
      <c r="HT19" s="261"/>
      <c r="HU19" s="261"/>
      <c r="HV19" s="261"/>
      <c r="HW19" s="261"/>
      <c r="HX19" s="261"/>
      <c r="HY19" s="261"/>
      <c r="HZ19" s="261"/>
      <c r="IA19" s="261"/>
      <c r="IB19" s="261"/>
      <c r="IC19" s="261"/>
      <c r="ID19" s="261"/>
      <c r="IE19" s="261"/>
      <c r="IF19" s="261"/>
      <c r="IG19" s="261"/>
      <c r="IH19" s="261"/>
      <c r="II19" s="261"/>
      <c r="IJ19" s="261"/>
      <c r="IK19" s="261"/>
      <c r="IL19" s="261"/>
      <c r="IM19" s="261"/>
      <c r="IN19" s="261"/>
      <c r="IO19" s="261"/>
      <c r="IP19" s="261"/>
      <c r="IQ19" s="261"/>
      <c r="IR19" s="261"/>
      <c r="IS19" s="261"/>
      <c r="IT19" s="261"/>
    </row>
    <row r="20" spans="1:254" ht="26.25" x14ac:dyDescent="0.25">
      <c r="A20" s="289" t="s">
        <v>665</v>
      </c>
      <c r="B20" s="301" t="s">
        <v>663</v>
      </c>
      <c r="C20" s="291" t="s">
        <v>376</v>
      </c>
      <c r="D20" s="291" t="s">
        <v>385</v>
      </c>
      <c r="E20" s="291" t="s">
        <v>386</v>
      </c>
      <c r="F20" s="291" t="s">
        <v>389</v>
      </c>
      <c r="G20" s="292">
        <v>711.12</v>
      </c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  <c r="BG20" s="302"/>
      <c r="BH20" s="302"/>
      <c r="BI20" s="302"/>
      <c r="BJ20" s="302"/>
      <c r="BK20" s="302"/>
      <c r="BL20" s="302"/>
      <c r="BM20" s="302"/>
      <c r="BN20" s="302"/>
      <c r="BO20" s="302"/>
      <c r="BP20" s="302"/>
      <c r="BQ20" s="302"/>
      <c r="BR20" s="302"/>
      <c r="BS20" s="302"/>
      <c r="BT20" s="302"/>
      <c r="BU20" s="302"/>
      <c r="BV20" s="302"/>
      <c r="BW20" s="302"/>
      <c r="BX20" s="302"/>
      <c r="BY20" s="302"/>
      <c r="BZ20" s="302"/>
      <c r="CA20" s="302"/>
      <c r="CB20" s="302"/>
      <c r="CC20" s="302"/>
      <c r="CD20" s="302"/>
      <c r="CE20" s="302"/>
      <c r="CF20" s="302"/>
      <c r="CG20" s="302"/>
      <c r="CH20" s="302"/>
      <c r="CI20" s="302"/>
      <c r="CJ20" s="302"/>
      <c r="CK20" s="302"/>
      <c r="CL20" s="302"/>
      <c r="CM20" s="302"/>
      <c r="CN20" s="302"/>
      <c r="CO20" s="302"/>
      <c r="CP20" s="302"/>
      <c r="CQ20" s="302"/>
      <c r="CR20" s="302"/>
      <c r="CS20" s="302"/>
      <c r="CT20" s="302"/>
      <c r="CU20" s="302"/>
      <c r="CV20" s="302"/>
      <c r="CW20" s="302"/>
      <c r="CX20" s="302"/>
      <c r="CY20" s="302"/>
      <c r="CZ20" s="302"/>
      <c r="DA20" s="302"/>
      <c r="DB20" s="302"/>
      <c r="DC20" s="302"/>
      <c r="DD20" s="302"/>
      <c r="DE20" s="302"/>
      <c r="DF20" s="302"/>
      <c r="DG20" s="302"/>
      <c r="DH20" s="302"/>
      <c r="DI20" s="302"/>
      <c r="DJ20" s="302"/>
      <c r="DK20" s="302"/>
      <c r="DL20" s="302"/>
      <c r="DM20" s="302"/>
      <c r="DN20" s="302"/>
      <c r="DO20" s="302"/>
      <c r="DP20" s="302"/>
      <c r="DQ20" s="302"/>
      <c r="DR20" s="302"/>
      <c r="DS20" s="302"/>
      <c r="DT20" s="302"/>
      <c r="DU20" s="302"/>
      <c r="DV20" s="302"/>
      <c r="DW20" s="302"/>
      <c r="DX20" s="302"/>
      <c r="DY20" s="302"/>
      <c r="DZ20" s="302"/>
      <c r="EA20" s="302"/>
      <c r="EB20" s="302"/>
      <c r="EC20" s="302"/>
      <c r="ED20" s="302"/>
      <c r="EE20" s="302"/>
      <c r="EF20" s="302"/>
      <c r="EG20" s="302"/>
      <c r="EH20" s="302"/>
      <c r="EI20" s="302"/>
      <c r="EJ20" s="302"/>
      <c r="EK20" s="302"/>
      <c r="EL20" s="302"/>
      <c r="EM20" s="302"/>
      <c r="EN20" s="302"/>
      <c r="EO20" s="302"/>
      <c r="EP20" s="302"/>
      <c r="EQ20" s="302"/>
      <c r="ER20" s="302"/>
      <c r="ES20" s="302"/>
      <c r="ET20" s="302"/>
      <c r="EU20" s="302"/>
      <c r="EV20" s="302"/>
      <c r="EW20" s="302"/>
      <c r="EX20" s="302"/>
      <c r="EY20" s="302"/>
      <c r="EZ20" s="302"/>
      <c r="FA20" s="302"/>
      <c r="FB20" s="302"/>
      <c r="FC20" s="302"/>
      <c r="FD20" s="302"/>
      <c r="FE20" s="302"/>
      <c r="FF20" s="302"/>
      <c r="FG20" s="302"/>
      <c r="FH20" s="302"/>
      <c r="FI20" s="302"/>
      <c r="FJ20" s="302"/>
      <c r="FK20" s="302"/>
      <c r="FL20" s="302"/>
      <c r="FM20" s="302"/>
      <c r="FN20" s="302"/>
      <c r="FO20" s="302"/>
      <c r="FP20" s="302"/>
      <c r="FQ20" s="302"/>
      <c r="FR20" s="302"/>
      <c r="FS20" s="302"/>
      <c r="FT20" s="302"/>
      <c r="FU20" s="302"/>
      <c r="FV20" s="302"/>
      <c r="FW20" s="302"/>
      <c r="FX20" s="302"/>
      <c r="FY20" s="302"/>
      <c r="FZ20" s="302"/>
      <c r="GA20" s="302"/>
      <c r="GB20" s="302"/>
      <c r="GC20" s="302"/>
      <c r="GD20" s="302"/>
      <c r="GE20" s="302"/>
      <c r="GF20" s="302"/>
      <c r="GG20" s="302"/>
      <c r="GH20" s="302"/>
      <c r="GI20" s="302"/>
      <c r="GJ20" s="302"/>
      <c r="GK20" s="302"/>
      <c r="GL20" s="302"/>
      <c r="GM20" s="302"/>
      <c r="GN20" s="302"/>
      <c r="GO20" s="302"/>
      <c r="GP20" s="302"/>
      <c r="GQ20" s="302"/>
      <c r="GR20" s="302"/>
      <c r="GS20" s="302"/>
      <c r="GT20" s="302"/>
      <c r="GU20" s="302"/>
      <c r="GV20" s="302"/>
      <c r="GW20" s="302"/>
      <c r="GX20" s="302"/>
      <c r="GY20" s="302"/>
      <c r="GZ20" s="302"/>
      <c r="HA20" s="302"/>
      <c r="HB20" s="302"/>
      <c r="HC20" s="302"/>
      <c r="HD20" s="302"/>
      <c r="HE20" s="302"/>
      <c r="HF20" s="302"/>
      <c r="HG20" s="302"/>
      <c r="HH20" s="302"/>
      <c r="HI20" s="302"/>
      <c r="HJ20" s="302"/>
      <c r="HK20" s="302"/>
      <c r="HL20" s="302"/>
      <c r="HM20" s="302"/>
      <c r="HN20" s="302"/>
      <c r="HO20" s="302"/>
      <c r="HP20" s="302"/>
      <c r="HQ20" s="302"/>
      <c r="HR20" s="302"/>
      <c r="HS20" s="302"/>
      <c r="HT20" s="302"/>
      <c r="HU20" s="302"/>
      <c r="HV20" s="302"/>
      <c r="HW20" s="302"/>
      <c r="HX20" s="302"/>
      <c r="HY20" s="302"/>
      <c r="HZ20" s="302"/>
      <c r="IA20" s="302"/>
      <c r="IB20" s="302"/>
      <c r="IC20" s="302"/>
      <c r="ID20" s="302"/>
      <c r="IE20" s="302"/>
      <c r="IF20" s="302"/>
      <c r="IG20" s="302"/>
      <c r="IH20" s="302"/>
      <c r="II20" s="302"/>
      <c r="IJ20" s="302"/>
      <c r="IK20" s="302"/>
      <c r="IL20" s="302"/>
      <c r="IM20" s="302"/>
      <c r="IN20" s="302"/>
      <c r="IO20" s="302"/>
      <c r="IP20" s="302"/>
      <c r="IQ20" s="302"/>
      <c r="IR20" s="302"/>
      <c r="IS20" s="302"/>
      <c r="IT20" s="302"/>
    </row>
    <row r="21" spans="1:254" ht="28.5" x14ac:dyDescent="0.2">
      <c r="A21" s="303" t="s">
        <v>666</v>
      </c>
      <c r="B21" s="277" t="s">
        <v>663</v>
      </c>
      <c r="C21" s="296"/>
      <c r="D21" s="296"/>
      <c r="E21" s="296"/>
      <c r="F21" s="296"/>
      <c r="G21" s="278">
        <f>SUM(G22+G80+G96+G143+G148+G194++G213+G223+G233+G239+G72)</f>
        <v>923564.35</v>
      </c>
    </row>
    <row r="22" spans="1:254" s="302" customFormat="1" ht="15" x14ac:dyDescent="0.25">
      <c r="A22" s="304" t="s">
        <v>375</v>
      </c>
      <c r="B22" s="277" t="s">
        <v>663</v>
      </c>
      <c r="C22" s="305" t="s">
        <v>376</v>
      </c>
      <c r="D22" s="306"/>
      <c r="E22" s="306"/>
      <c r="F22" s="306"/>
      <c r="G22" s="278">
        <f>SUM(G23+G39+G43+G33+G36)</f>
        <v>99899.14</v>
      </c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274"/>
      <c r="BP22" s="274"/>
      <c r="BQ22" s="274"/>
      <c r="BR22" s="274"/>
      <c r="BS22" s="274"/>
      <c r="BT22" s="274"/>
      <c r="BU22" s="274"/>
      <c r="BV22" s="274"/>
      <c r="BW22" s="274"/>
      <c r="BX22" s="274"/>
      <c r="BY22" s="274"/>
      <c r="BZ22" s="274"/>
      <c r="CA22" s="274"/>
      <c r="CB22" s="274"/>
      <c r="CC22" s="274"/>
      <c r="CD22" s="274"/>
      <c r="CE22" s="274"/>
      <c r="CF22" s="274"/>
      <c r="CG22" s="274"/>
      <c r="CH22" s="274"/>
      <c r="CI22" s="274"/>
      <c r="CJ22" s="274"/>
      <c r="CK22" s="274"/>
      <c r="CL22" s="274"/>
      <c r="CM22" s="274"/>
      <c r="CN22" s="274"/>
      <c r="CO22" s="274"/>
      <c r="CP22" s="274"/>
      <c r="CQ22" s="274"/>
      <c r="CR22" s="274"/>
      <c r="CS22" s="274"/>
      <c r="CT22" s="274"/>
      <c r="CU22" s="274"/>
      <c r="CV22" s="274"/>
      <c r="CW22" s="274"/>
      <c r="CX22" s="274"/>
      <c r="CY22" s="274"/>
      <c r="CZ22" s="274"/>
      <c r="DA22" s="274"/>
      <c r="DB22" s="274"/>
      <c r="DC22" s="274"/>
      <c r="DD22" s="274"/>
      <c r="DE22" s="274"/>
      <c r="DF22" s="274"/>
      <c r="DG22" s="274"/>
      <c r="DH22" s="274"/>
      <c r="DI22" s="274"/>
      <c r="DJ22" s="274"/>
      <c r="DK22" s="274"/>
      <c r="DL22" s="274"/>
      <c r="DM22" s="274"/>
      <c r="DN22" s="274"/>
      <c r="DO22" s="274"/>
      <c r="DP22" s="274"/>
      <c r="DQ22" s="274"/>
      <c r="DR22" s="274"/>
      <c r="DS22" s="274"/>
      <c r="DT22" s="274"/>
      <c r="DU22" s="274"/>
      <c r="DV22" s="274"/>
      <c r="DW22" s="274"/>
      <c r="DX22" s="274"/>
      <c r="DY22" s="274"/>
      <c r="DZ22" s="274"/>
      <c r="EA22" s="274"/>
      <c r="EB22" s="274"/>
      <c r="EC22" s="274"/>
      <c r="ED22" s="274"/>
      <c r="EE22" s="274"/>
      <c r="EF22" s="274"/>
      <c r="EG22" s="274"/>
      <c r="EH22" s="274"/>
      <c r="EI22" s="274"/>
      <c r="EJ22" s="274"/>
      <c r="EK22" s="274"/>
      <c r="EL22" s="274"/>
      <c r="EM22" s="274"/>
      <c r="EN22" s="274"/>
      <c r="EO22" s="274"/>
      <c r="EP22" s="274"/>
      <c r="EQ22" s="274"/>
      <c r="ER22" s="274"/>
      <c r="ES22" s="274"/>
      <c r="ET22" s="274"/>
      <c r="EU22" s="274"/>
      <c r="EV22" s="274"/>
      <c r="EW22" s="274"/>
      <c r="EX22" s="274"/>
      <c r="EY22" s="274"/>
      <c r="EZ22" s="274"/>
      <c r="FA22" s="274"/>
      <c r="FB22" s="274"/>
      <c r="FC22" s="274"/>
      <c r="FD22" s="274"/>
      <c r="FE22" s="274"/>
      <c r="FF22" s="274"/>
      <c r="FG22" s="274"/>
      <c r="FH22" s="274"/>
      <c r="FI22" s="274"/>
      <c r="FJ22" s="274"/>
      <c r="FK22" s="274"/>
      <c r="FL22" s="274"/>
      <c r="FM22" s="274"/>
      <c r="FN22" s="274"/>
      <c r="FO22" s="274"/>
      <c r="FP22" s="274"/>
      <c r="FQ22" s="274"/>
      <c r="FR22" s="274"/>
      <c r="FS22" s="274"/>
      <c r="FT22" s="274"/>
      <c r="FU22" s="274"/>
      <c r="FV22" s="274"/>
      <c r="FW22" s="274"/>
      <c r="FX22" s="274"/>
      <c r="FY22" s="274"/>
      <c r="FZ22" s="274"/>
      <c r="GA22" s="274"/>
      <c r="GB22" s="274"/>
      <c r="GC22" s="274"/>
      <c r="GD22" s="274"/>
      <c r="GE22" s="274"/>
      <c r="GF22" s="274"/>
      <c r="GG22" s="274"/>
      <c r="GH22" s="274"/>
      <c r="GI22" s="274"/>
      <c r="GJ22" s="274"/>
      <c r="GK22" s="274"/>
      <c r="GL22" s="274"/>
      <c r="GM22" s="274"/>
      <c r="GN22" s="274"/>
      <c r="GO22" s="274"/>
      <c r="GP22" s="274"/>
      <c r="GQ22" s="274"/>
      <c r="GR22" s="274"/>
      <c r="GS22" s="274"/>
      <c r="GT22" s="274"/>
      <c r="GU22" s="274"/>
      <c r="GV22" s="274"/>
      <c r="GW22" s="274"/>
      <c r="GX22" s="274"/>
      <c r="GY22" s="274"/>
      <c r="GZ22" s="274"/>
      <c r="HA22" s="274"/>
      <c r="HB22" s="274"/>
      <c r="HC22" s="274"/>
      <c r="HD22" s="274"/>
      <c r="HE22" s="274"/>
      <c r="HF22" s="274"/>
      <c r="HG22" s="274"/>
      <c r="HH22" s="274"/>
      <c r="HI22" s="274"/>
      <c r="HJ22" s="274"/>
      <c r="HK22" s="274"/>
      <c r="HL22" s="274"/>
      <c r="HM22" s="274"/>
      <c r="HN22" s="274"/>
      <c r="HO22" s="274"/>
      <c r="HP22" s="274"/>
      <c r="HQ22" s="274"/>
      <c r="HR22" s="274"/>
      <c r="HS22" s="274"/>
      <c r="HT22" s="274"/>
      <c r="HU22" s="274"/>
      <c r="HV22" s="274"/>
      <c r="HW22" s="274"/>
      <c r="HX22" s="274"/>
      <c r="HY22" s="274"/>
      <c r="HZ22" s="274"/>
      <c r="IA22" s="274"/>
      <c r="IB22" s="274"/>
      <c r="IC22" s="274"/>
      <c r="ID22" s="274"/>
      <c r="IE22" s="274"/>
      <c r="IF22" s="274"/>
      <c r="IG22" s="274"/>
      <c r="IH22" s="274"/>
      <c r="II22" s="274"/>
      <c r="IJ22" s="274"/>
      <c r="IK22" s="274"/>
      <c r="IL22" s="274"/>
      <c r="IM22" s="274"/>
      <c r="IN22" s="274"/>
      <c r="IO22" s="274"/>
      <c r="IP22" s="274"/>
      <c r="IQ22" s="274"/>
      <c r="IR22" s="274"/>
      <c r="IS22" s="274"/>
      <c r="IT22" s="274"/>
    </row>
    <row r="23" spans="1:254" s="302" customFormat="1" ht="15" x14ac:dyDescent="0.25">
      <c r="A23" s="279" t="s">
        <v>667</v>
      </c>
      <c r="B23" s="280" t="s">
        <v>663</v>
      </c>
      <c r="C23" s="281" t="s">
        <v>376</v>
      </c>
      <c r="D23" s="281" t="s">
        <v>391</v>
      </c>
      <c r="E23" s="281"/>
      <c r="F23" s="281"/>
      <c r="G23" s="307">
        <f>SUM(G24)</f>
        <v>79008.78</v>
      </c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  <c r="DI23" s="227"/>
      <c r="DJ23" s="227"/>
      <c r="DK23" s="227"/>
      <c r="DL23" s="227"/>
      <c r="DM23" s="227"/>
      <c r="DN23" s="227"/>
      <c r="DO23" s="227"/>
      <c r="DP23" s="227"/>
      <c r="DQ23" s="227"/>
      <c r="DR23" s="227"/>
      <c r="DS23" s="227"/>
      <c r="DT23" s="227"/>
      <c r="DU23" s="227"/>
      <c r="DV23" s="227"/>
      <c r="DW23" s="227"/>
      <c r="DX23" s="227"/>
      <c r="DY23" s="227"/>
      <c r="DZ23" s="227"/>
      <c r="EA23" s="227"/>
      <c r="EB23" s="227"/>
      <c r="EC23" s="227"/>
      <c r="ED23" s="227"/>
      <c r="EE23" s="227"/>
      <c r="EF23" s="227"/>
      <c r="EG23" s="227"/>
      <c r="EH23" s="227"/>
      <c r="EI23" s="227"/>
      <c r="EJ23" s="227"/>
      <c r="EK23" s="227"/>
      <c r="EL23" s="227"/>
      <c r="EM23" s="227"/>
      <c r="EN23" s="227"/>
      <c r="EO23" s="227"/>
      <c r="EP23" s="227"/>
      <c r="EQ23" s="227"/>
      <c r="ER23" s="227"/>
      <c r="ES23" s="227"/>
      <c r="ET23" s="227"/>
      <c r="EU23" s="227"/>
      <c r="EV23" s="227"/>
      <c r="EW23" s="227"/>
      <c r="EX23" s="227"/>
      <c r="EY23" s="227"/>
      <c r="EZ23" s="227"/>
      <c r="FA23" s="227"/>
      <c r="FB23" s="227"/>
      <c r="FC23" s="227"/>
      <c r="FD23" s="227"/>
      <c r="FE23" s="227"/>
      <c r="FF23" s="227"/>
      <c r="FG23" s="227"/>
      <c r="FH23" s="227"/>
      <c r="FI23" s="227"/>
      <c r="FJ23" s="227"/>
      <c r="FK23" s="227"/>
      <c r="FL23" s="227"/>
      <c r="FM23" s="227"/>
      <c r="FN23" s="227"/>
      <c r="FO23" s="227"/>
      <c r="FP23" s="227"/>
      <c r="FQ23" s="227"/>
      <c r="FR23" s="227"/>
      <c r="FS23" s="227"/>
      <c r="FT23" s="227"/>
      <c r="FU23" s="227"/>
      <c r="FV23" s="227"/>
      <c r="FW23" s="227"/>
      <c r="FX23" s="227"/>
      <c r="FY23" s="227"/>
      <c r="FZ23" s="227"/>
      <c r="GA23" s="227"/>
      <c r="GB23" s="227"/>
      <c r="GC23" s="227"/>
      <c r="GD23" s="227"/>
      <c r="GE23" s="227"/>
      <c r="GF23" s="227"/>
      <c r="GG23" s="227"/>
      <c r="GH23" s="227"/>
      <c r="GI23" s="227"/>
      <c r="GJ23" s="227"/>
      <c r="GK23" s="227"/>
      <c r="GL23" s="227"/>
      <c r="GM23" s="227"/>
      <c r="GN23" s="227"/>
      <c r="GO23" s="227"/>
      <c r="GP23" s="227"/>
      <c r="GQ23" s="227"/>
      <c r="GR23" s="227"/>
      <c r="GS23" s="227"/>
      <c r="GT23" s="227"/>
      <c r="GU23" s="227"/>
      <c r="GV23" s="227"/>
      <c r="GW23" s="227"/>
      <c r="GX23" s="227"/>
      <c r="GY23" s="227"/>
      <c r="GZ23" s="227"/>
      <c r="HA23" s="227"/>
      <c r="HB23" s="227"/>
      <c r="HC23" s="227"/>
      <c r="HD23" s="227"/>
      <c r="HE23" s="227"/>
      <c r="HF23" s="227"/>
      <c r="HG23" s="227"/>
      <c r="HH23" s="227"/>
      <c r="HI23" s="227"/>
      <c r="HJ23" s="227"/>
      <c r="HK23" s="227"/>
      <c r="HL23" s="227"/>
      <c r="HM23" s="227"/>
      <c r="HN23" s="227"/>
      <c r="HO23" s="227"/>
      <c r="HP23" s="227"/>
      <c r="HQ23" s="227"/>
      <c r="HR23" s="227"/>
      <c r="HS23" s="227"/>
      <c r="HT23" s="227"/>
      <c r="HU23" s="227"/>
      <c r="HV23" s="227"/>
      <c r="HW23" s="227"/>
      <c r="HX23" s="227"/>
      <c r="HY23" s="227"/>
      <c r="HZ23" s="227"/>
      <c r="IA23" s="227"/>
      <c r="IB23" s="227"/>
      <c r="IC23" s="227"/>
      <c r="ID23" s="227"/>
      <c r="IE23" s="227"/>
      <c r="IF23" s="227"/>
      <c r="IG23" s="227"/>
      <c r="IH23" s="227"/>
      <c r="II23" s="227"/>
      <c r="IJ23" s="227"/>
      <c r="IK23" s="227"/>
      <c r="IL23" s="227"/>
      <c r="IM23" s="227"/>
      <c r="IN23" s="227"/>
      <c r="IO23" s="227"/>
      <c r="IP23" s="227"/>
      <c r="IQ23" s="227"/>
      <c r="IR23" s="227"/>
      <c r="IS23" s="227"/>
      <c r="IT23" s="227"/>
    </row>
    <row r="24" spans="1:254" ht="27" x14ac:dyDescent="0.25">
      <c r="A24" s="284" t="s">
        <v>379</v>
      </c>
      <c r="B24" s="285" t="s">
        <v>663</v>
      </c>
      <c r="C24" s="286" t="s">
        <v>376</v>
      </c>
      <c r="D24" s="286" t="s">
        <v>391</v>
      </c>
      <c r="E24" s="286"/>
      <c r="F24" s="286"/>
      <c r="G24" s="287">
        <f>SUM(G25+G27+G31)</f>
        <v>79008.78</v>
      </c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8"/>
      <c r="BY24" s="308"/>
      <c r="BZ24" s="308"/>
      <c r="CA24" s="308"/>
      <c r="CB24" s="308"/>
      <c r="CC24" s="308"/>
      <c r="CD24" s="308"/>
      <c r="CE24" s="308"/>
      <c r="CF24" s="308"/>
      <c r="CG24" s="308"/>
      <c r="CH24" s="308"/>
      <c r="CI24" s="308"/>
      <c r="CJ24" s="308"/>
      <c r="CK24" s="308"/>
      <c r="CL24" s="308"/>
      <c r="CM24" s="308"/>
      <c r="CN24" s="308"/>
      <c r="CO24" s="308"/>
      <c r="CP24" s="308"/>
      <c r="CQ24" s="308"/>
      <c r="CR24" s="308"/>
      <c r="CS24" s="308"/>
      <c r="CT24" s="308"/>
      <c r="CU24" s="308"/>
      <c r="CV24" s="308"/>
      <c r="CW24" s="308"/>
      <c r="CX24" s="308"/>
      <c r="CY24" s="308"/>
      <c r="CZ24" s="308"/>
      <c r="DA24" s="308"/>
      <c r="DB24" s="308"/>
      <c r="DC24" s="308"/>
      <c r="DD24" s="308"/>
      <c r="DE24" s="308"/>
      <c r="DF24" s="308"/>
      <c r="DG24" s="308"/>
      <c r="DH24" s="308"/>
      <c r="DI24" s="308"/>
      <c r="DJ24" s="308"/>
      <c r="DK24" s="308"/>
      <c r="DL24" s="308"/>
      <c r="DM24" s="308"/>
      <c r="DN24" s="308"/>
      <c r="DO24" s="308"/>
      <c r="DP24" s="308"/>
      <c r="DQ24" s="308"/>
      <c r="DR24" s="308"/>
      <c r="DS24" s="308"/>
      <c r="DT24" s="308"/>
      <c r="DU24" s="308"/>
      <c r="DV24" s="308"/>
      <c r="DW24" s="308"/>
      <c r="DX24" s="308"/>
      <c r="DY24" s="308"/>
      <c r="DZ24" s="308"/>
      <c r="EA24" s="308"/>
      <c r="EB24" s="308"/>
      <c r="EC24" s="308"/>
      <c r="ED24" s="308"/>
      <c r="EE24" s="308"/>
      <c r="EF24" s="308"/>
      <c r="EG24" s="308"/>
      <c r="EH24" s="308"/>
      <c r="EI24" s="308"/>
      <c r="EJ24" s="308"/>
      <c r="EK24" s="308"/>
      <c r="EL24" s="308"/>
      <c r="EM24" s="308"/>
      <c r="EN24" s="308"/>
      <c r="EO24" s="308"/>
      <c r="EP24" s="308"/>
      <c r="EQ24" s="308"/>
      <c r="ER24" s="308"/>
      <c r="ES24" s="308"/>
      <c r="ET24" s="308"/>
      <c r="EU24" s="308"/>
      <c r="EV24" s="308"/>
      <c r="EW24" s="308"/>
      <c r="EX24" s="308"/>
      <c r="EY24" s="308"/>
      <c r="EZ24" s="308"/>
      <c r="FA24" s="308"/>
      <c r="FB24" s="308"/>
      <c r="FC24" s="308"/>
      <c r="FD24" s="308"/>
      <c r="FE24" s="308"/>
      <c r="FF24" s="308"/>
      <c r="FG24" s="308"/>
      <c r="FH24" s="308"/>
      <c r="FI24" s="308"/>
      <c r="FJ24" s="308"/>
      <c r="FK24" s="308"/>
      <c r="FL24" s="308"/>
      <c r="FM24" s="308"/>
      <c r="FN24" s="308"/>
      <c r="FO24" s="308"/>
      <c r="FP24" s="308"/>
      <c r="FQ24" s="308"/>
      <c r="FR24" s="308"/>
      <c r="FS24" s="308"/>
      <c r="FT24" s="308"/>
      <c r="FU24" s="308"/>
      <c r="FV24" s="308"/>
      <c r="FW24" s="308"/>
      <c r="FX24" s="308"/>
      <c r="FY24" s="308"/>
      <c r="FZ24" s="308"/>
      <c r="GA24" s="308"/>
      <c r="GB24" s="308"/>
      <c r="GC24" s="308"/>
      <c r="GD24" s="308"/>
      <c r="GE24" s="308"/>
      <c r="GF24" s="308"/>
      <c r="GG24" s="308"/>
      <c r="GH24" s="308"/>
      <c r="GI24" s="308"/>
      <c r="GJ24" s="308"/>
      <c r="GK24" s="308"/>
      <c r="GL24" s="308"/>
      <c r="GM24" s="308"/>
      <c r="GN24" s="308"/>
      <c r="GO24" s="308"/>
      <c r="GP24" s="308"/>
      <c r="GQ24" s="308"/>
      <c r="GR24" s="308"/>
      <c r="GS24" s="308"/>
      <c r="GT24" s="308"/>
      <c r="GU24" s="308"/>
      <c r="GV24" s="308"/>
      <c r="GW24" s="308"/>
      <c r="GX24" s="308"/>
      <c r="GY24" s="308"/>
      <c r="GZ24" s="308"/>
      <c r="HA24" s="308"/>
      <c r="HB24" s="308"/>
      <c r="HC24" s="308"/>
      <c r="HD24" s="308"/>
      <c r="HE24" s="308"/>
      <c r="HF24" s="308"/>
      <c r="HG24" s="308"/>
      <c r="HH24" s="308"/>
      <c r="HI24" s="308"/>
      <c r="HJ24" s="308"/>
      <c r="HK24" s="308"/>
      <c r="HL24" s="308"/>
      <c r="HM24" s="308"/>
      <c r="HN24" s="308"/>
      <c r="HO24" s="308"/>
      <c r="HP24" s="308"/>
      <c r="HQ24" s="308"/>
      <c r="HR24" s="308"/>
      <c r="HS24" s="308"/>
      <c r="HT24" s="308"/>
      <c r="HU24" s="308"/>
      <c r="HV24" s="308"/>
      <c r="HW24" s="308"/>
      <c r="HX24" s="308"/>
      <c r="HY24" s="308"/>
      <c r="HZ24" s="308"/>
      <c r="IA24" s="308"/>
      <c r="IB24" s="308"/>
      <c r="IC24" s="308"/>
      <c r="ID24" s="308"/>
      <c r="IE24" s="308"/>
      <c r="IF24" s="308"/>
      <c r="IG24" s="308"/>
      <c r="IH24" s="308"/>
      <c r="II24" s="308"/>
      <c r="IJ24" s="308"/>
      <c r="IK24" s="308"/>
      <c r="IL24" s="308"/>
      <c r="IM24" s="308"/>
      <c r="IN24" s="308"/>
      <c r="IO24" s="308"/>
      <c r="IP24" s="308"/>
      <c r="IQ24" s="308"/>
      <c r="IR24" s="308"/>
      <c r="IS24" s="308"/>
      <c r="IT24" s="308"/>
    </row>
    <row r="25" spans="1:254" s="274" customFormat="1" ht="15" x14ac:dyDescent="0.25">
      <c r="A25" s="289" t="s">
        <v>387</v>
      </c>
      <c r="B25" s="301" t="s">
        <v>663</v>
      </c>
      <c r="C25" s="291" t="s">
        <v>376</v>
      </c>
      <c r="D25" s="291" t="s">
        <v>391</v>
      </c>
      <c r="E25" s="291"/>
      <c r="F25" s="291"/>
      <c r="G25" s="292">
        <f>SUM(G26)</f>
        <v>8994.8700000000008</v>
      </c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1"/>
      <c r="BB25" s="261"/>
      <c r="BC25" s="261"/>
      <c r="BD25" s="261"/>
      <c r="BE25" s="261"/>
      <c r="BF25" s="261"/>
      <c r="BG25" s="261"/>
      <c r="BH25" s="261"/>
      <c r="BI25" s="261"/>
      <c r="BJ25" s="261"/>
      <c r="BK25" s="261"/>
      <c r="BL25" s="261"/>
      <c r="BM25" s="261"/>
      <c r="BN25" s="261"/>
      <c r="BO25" s="261"/>
      <c r="BP25" s="261"/>
      <c r="BQ25" s="261"/>
      <c r="BR25" s="261"/>
      <c r="BS25" s="261"/>
      <c r="BT25" s="261"/>
      <c r="BU25" s="261"/>
      <c r="BV25" s="261"/>
      <c r="BW25" s="261"/>
      <c r="BX25" s="261"/>
      <c r="BY25" s="261"/>
      <c r="BZ25" s="261"/>
      <c r="CA25" s="261"/>
      <c r="CB25" s="261"/>
      <c r="CC25" s="261"/>
      <c r="CD25" s="261"/>
      <c r="CE25" s="261"/>
      <c r="CF25" s="261"/>
      <c r="CG25" s="261"/>
      <c r="CH25" s="261"/>
      <c r="CI25" s="261"/>
      <c r="CJ25" s="261"/>
      <c r="CK25" s="261"/>
      <c r="CL25" s="261"/>
      <c r="CM25" s="261"/>
      <c r="CN25" s="261"/>
      <c r="CO25" s="261"/>
      <c r="CP25" s="261"/>
      <c r="CQ25" s="261"/>
      <c r="CR25" s="261"/>
      <c r="CS25" s="261"/>
      <c r="CT25" s="261"/>
      <c r="CU25" s="261"/>
      <c r="CV25" s="261"/>
      <c r="CW25" s="261"/>
      <c r="CX25" s="261"/>
      <c r="CY25" s="261"/>
      <c r="CZ25" s="261"/>
      <c r="DA25" s="261"/>
      <c r="DB25" s="261"/>
      <c r="DC25" s="261"/>
      <c r="DD25" s="261"/>
      <c r="DE25" s="261"/>
      <c r="DF25" s="261"/>
      <c r="DG25" s="261"/>
      <c r="DH25" s="261"/>
      <c r="DI25" s="261"/>
      <c r="DJ25" s="261"/>
      <c r="DK25" s="261"/>
      <c r="DL25" s="261"/>
      <c r="DM25" s="261"/>
      <c r="DN25" s="261"/>
      <c r="DO25" s="261"/>
      <c r="DP25" s="261"/>
      <c r="DQ25" s="261"/>
      <c r="DR25" s="261"/>
      <c r="DS25" s="261"/>
      <c r="DT25" s="261"/>
      <c r="DU25" s="261"/>
      <c r="DV25" s="261"/>
      <c r="DW25" s="261"/>
      <c r="DX25" s="261"/>
      <c r="DY25" s="261"/>
      <c r="DZ25" s="261"/>
      <c r="EA25" s="261"/>
      <c r="EB25" s="261"/>
      <c r="EC25" s="261"/>
      <c r="ED25" s="261"/>
      <c r="EE25" s="261"/>
      <c r="EF25" s="261"/>
      <c r="EG25" s="261"/>
      <c r="EH25" s="261"/>
      <c r="EI25" s="261"/>
      <c r="EJ25" s="261"/>
      <c r="EK25" s="261"/>
      <c r="EL25" s="261"/>
      <c r="EM25" s="261"/>
      <c r="EN25" s="261"/>
      <c r="EO25" s="261"/>
      <c r="EP25" s="261"/>
      <c r="EQ25" s="261"/>
      <c r="ER25" s="261"/>
      <c r="ES25" s="261"/>
      <c r="ET25" s="261"/>
      <c r="EU25" s="261"/>
      <c r="EV25" s="261"/>
      <c r="EW25" s="261"/>
      <c r="EX25" s="261"/>
      <c r="EY25" s="261"/>
      <c r="EZ25" s="261"/>
      <c r="FA25" s="261"/>
      <c r="FB25" s="261"/>
      <c r="FC25" s="261"/>
      <c r="FD25" s="261"/>
      <c r="FE25" s="261"/>
      <c r="FF25" s="261"/>
      <c r="FG25" s="261"/>
      <c r="FH25" s="261"/>
      <c r="FI25" s="261"/>
      <c r="FJ25" s="261"/>
      <c r="FK25" s="261"/>
      <c r="FL25" s="261"/>
      <c r="FM25" s="261"/>
      <c r="FN25" s="261"/>
      <c r="FO25" s="261"/>
      <c r="FP25" s="261"/>
      <c r="FQ25" s="261"/>
      <c r="FR25" s="261"/>
      <c r="FS25" s="261"/>
      <c r="FT25" s="261"/>
      <c r="FU25" s="261"/>
      <c r="FV25" s="261"/>
      <c r="FW25" s="261"/>
      <c r="FX25" s="261"/>
      <c r="FY25" s="261"/>
      <c r="FZ25" s="261"/>
      <c r="GA25" s="261"/>
      <c r="GB25" s="261"/>
      <c r="GC25" s="261"/>
      <c r="GD25" s="261"/>
      <c r="GE25" s="261"/>
      <c r="GF25" s="261"/>
      <c r="GG25" s="261"/>
      <c r="GH25" s="261"/>
      <c r="GI25" s="261"/>
      <c r="GJ25" s="261"/>
      <c r="GK25" s="261"/>
      <c r="GL25" s="261"/>
      <c r="GM25" s="261"/>
      <c r="GN25" s="261"/>
      <c r="GO25" s="261"/>
      <c r="GP25" s="261"/>
      <c r="GQ25" s="261"/>
      <c r="GR25" s="261"/>
      <c r="GS25" s="261"/>
      <c r="GT25" s="261"/>
      <c r="GU25" s="261"/>
      <c r="GV25" s="261"/>
      <c r="GW25" s="261"/>
      <c r="GX25" s="261"/>
      <c r="GY25" s="261"/>
      <c r="GZ25" s="261"/>
      <c r="HA25" s="261"/>
      <c r="HB25" s="261"/>
      <c r="HC25" s="261"/>
      <c r="HD25" s="261"/>
      <c r="HE25" s="261"/>
      <c r="HF25" s="261"/>
      <c r="HG25" s="261"/>
      <c r="HH25" s="261"/>
      <c r="HI25" s="261"/>
      <c r="HJ25" s="261"/>
      <c r="HK25" s="261"/>
      <c r="HL25" s="261"/>
      <c r="HM25" s="261"/>
      <c r="HN25" s="261"/>
      <c r="HO25" s="261"/>
      <c r="HP25" s="261"/>
      <c r="HQ25" s="261"/>
      <c r="HR25" s="261"/>
      <c r="HS25" s="261"/>
      <c r="HT25" s="261"/>
      <c r="HU25" s="261"/>
      <c r="HV25" s="261"/>
      <c r="HW25" s="261"/>
      <c r="HX25" s="261"/>
      <c r="HY25" s="261"/>
      <c r="HZ25" s="261"/>
      <c r="IA25" s="261"/>
      <c r="IB25" s="261"/>
      <c r="IC25" s="261"/>
      <c r="ID25" s="261"/>
      <c r="IE25" s="261"/>
      <c r="IF25" s="261"/>
      <c r="IG25" s="261"/>
      <c r="IH25" s="261"/>
      <c r="II25" s="261"/>
      <c r="IJ25" s="261"/>
      <c r="IK25" s="261"/>
      <c r="IL25" s="261"/>
      <c r="IM25" s="261"/>
      <c r="IN25" s="261"/>
      <c r="IO25" s="261"/>
      <c r="IP25" s="261"/>
      <c r="IQ25" s="261"/>
      <c r="IR25" s="261"/>
      <c r="IS25" s="261"/>
      <c r="IT25" s="261"/>
    </row>
    <row r="26" spans="1:254" s="227" customFormat="1" ht="49.5" customHeight="1" x14ac:dyDescent="0.2">
      <c r="A26" s="289" t="s">
        <v>664</v>
      </c>
      <c r="B26" s="295" t="s">
        <v>663</v>
      </c>
      <c r="C26" s="291" t="s">
        <v>376</v>
      </c>
      <c r="D26" s="291" t="s">
        <v>391</v>
      </c>
      <c r="E26" s="291" t="s">
        <v>631</v>
      </c>
      <c r="F26" s="291" t="s">
        <v>383</v>
      </c>
      <c r="G26" s="292">
        <v>8994.8700000000008</v>
      </c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261"/>
      <c r="BK26" s="261"/>
      <c r="BL26" s="261"/>
      <c r="BM26" s="261"/>
      <c r="BN26" s="261"/>
      <c r="BO26" s="261"/>
      <c r="BP26" s="261"/>
      <c r="BQ26" s="261"/>
      <c r="BR26" s="261"/>
      <c r="BS26" s="261"/>
      <c r="BT26" s="261"/>
      <c r="BU26" s="261"/>
      <c r="BV26" s="261"/>
      <c r="BW26" s="261"/>
      <c r="BX26" s="261"/>
      <c r="BY26" s="261"/>
      <c r="BZ26" s="261"/>
      <c r="CA26" s="261"/>
      <c r="CB26" s="261"/>
      <c r="CC26" s="261"/>
      <c r="CD26" s="261"/>
      <c r="CE26" s="261"/>
      <c r="CF26" s="261"/>
      <c r="CG26" s="261"/>
      <c r="CH26" s="261"/>
      <c r="CI26" s="261"/>
      <c r="CJ26" s="261"/>
      <c r="CK26" s="261"/>
      <c r="CL26" s="261"/>
      <c r="CM26" s="261"/>
      <c r="CN26" s="261"/>
      <c r="CO26" s="261"/>
      <c r="CP26" s="261"/>
      <c r="CQ26" s="261"/>
      <c r="CR26" s="261"/>
      <c r="CS26" s="261"/>
      <c r="CT26" s="261"/>
      <c r="CU26" s="261"/>
      <c r="CV26" s="261"/>
      <c r="CW26" s="261"/>
      <c r="CX26" s="261"/>
      <c r="CY26" s="261"/>
      <c r="CZ26" s="261"/>
      <c r="DA26" s="261"/>
      <c r="DB26" s="261"/>
      <c r="DC26" s="261"/>
      <c r="DD26" s="261"/>
      <c r="DE26" s="261"/>
      <c r="DF26" s="261"/>
      <c r="DG26" s="261"/>
      <c r="DH26" s="261"/>
      <c r="DI26" s="261"/>
      <c r="DJ26" s="261"/>
      <c r="DK26" s="261"/>
      <c r="DL26" s="261"/>
      <c r="DM26" s="261"/>
      <c r="DN26" s="261"/>
      <c r="DO26" s="261"/>
      <c r="DP26" s="261"/>
      <c r="DQ26" s="261"/>
      <c r="DR26" s="261"/>
      <c r="DS26" s="261"/>
      <c r="DT26" s="261"/>
      <c r="DU26" s="261"/>
      <c r="DV26" s="261"/>
      <c r="DW26" s="261"/>
      <c r="DX26" s="261"/>
      <c r="DY26" s="261"/>
      <c r="DZ26" s="261"/>
      <c r="EA26" s="261"/>
      <c r="EB26" s="261"/>
      <c r="EC26" s="261"/>
      <c r="ED26" s="261"/>
      <c r="EE26" s="261"/>
      <c r="EF26" s="261"/>
      <c r="EG26" s="261"/>
      <c r="EH26" s="261"/>
      <c r="EI26" s="261"/>
      <c r="EJ26" s="261"/>
      <c r="EK26" s="261"/>
      <c r="EL26" s="261"/>
      <c r="EM26" s="261"/>
      <c r="EN26" s="261"/>
      <c r="EO26" s="261"/>
      <c r="EP26" s="261"/>
      <c r="EQ26" s="261"/>
      <c r="ER26" s="261"/>
      <c r="ES26" s="261"/>
      <c r="ET26" s="261"/>
      <c r="EU26" s="261"/>
      <c r="EV26" s="261"/>
      <c r="EW26" s="261"/>
      <c r="EX26" s="261"/>
      <c r="EY26" s="261"/>
      <c r="EZ26" s="261"/>
      <c r="FA26" s="261"/>
      <c r="FB26" s="261"/>
      <c r="FC26" s="261"/>
      <c r="FD26" s="261"/>
      <c r="FE26" s="261"/>
      <c r="FF26" s="261"/>
      <c r="FG26" s="261"/>
      <c r="FH26" s="261"/>
      <c r="FI26" s="261"/>
      <c r="FJ26" s="261"/>
      <c r="FK26" s="261"/>
      <c r="FL26" s="261"/>
      <c r="FM26" s="261"/>
      <c r="FN26" s="261"/>
      <c r="FO26" s="261"/>
      <c r="FP26" s="261"/>
      <c r="FQ26" s="261"/>
      <c r="FR26" s="261"/>
      <c r="FS26" s="261"/>
      <c r="FT26" s="261"/>
      <c r="FU26" s="261"/>
      <c r="FV26" s="261"/>
      <c r="FW26" s="261"/>
      <c r="FX26" s="261"/>
      <c r="FY26" s="261"/>
      <c r="FZ26" s="261"/>
      <c r="GA26" s="261"/>
      <c r="GB26" s="261"/>
      <c r="GC26" s="261"/>
      <c r="GD26" s="261"/>
      <c r="GE26" s="261"/>
      <c r="GF26" s="261"/>
      <c r="GG26" s="261"/>
      <c r="GH26" s="261"/>
      <c r="GI26" s="261"/>
      <c r="GJ26" s="261"/>
      <c r="GK26" s="261"/>
      <c r="GL26" s="261"/>
      <c r="GM26" s="261"/>
      <c r="GN26" s="261"/>
      <c r="GO26" s="261"/>
      <c r="GP26" s="261"/>
      <c r="GQ26" s="261"/>
      <c r="GR26" s="261"/>
      <c r="GS26" s="261"/>
      <c r="GT26" s="261"/>
      <c r="GU26" s="261"/>
      <c r="GV26" s="261"/>
      <c r="GW26" s="261"/>
      <c r="GX26" s="261"/>
      <c r="GY26" s="261"/>
      <c r="GZ26" s="261"/>
      <c r="HA26" s="261"/>
      <c r="HB26" s="261"/>
      <c r="HC26" s="261"/>
      <c r="HD26" s="261"/>
      <c r="HE26" s="261"/>
      <c r="HF26" s="261"/>
      <c r="HG26" s="261"/>
      <c r="HH26" s="261"/>
      <c r="HI26" s="261"/>
      <c r="HJ26" s="261"/>
      <c r="HK26" s="261"/>
      <c r="HL26" s="261"/>
      <c r="HM26" s="261"/>
      <c r="HN26" s="261"/>
      <c r="HO26" s="261"/>
      <c r="HP26" s="261"/>
      <c r="HQ26" s="261"/>
      <c r="HR26" s="261"/>
      <c r="HS26" s="261"/>
      <c r="HT26" s="261"/>
      <c r="HU26" s="261"/>
      <c r="HV26" s="261"/>
      <c r="HW26" s="261"/>
      <c r="HX26" s="261"/>
      <c r="HY26" s="261"/>
      <c r="HZ26" s="261"/>
      <c r="IA26" s="261"/>
      <c r="IB26" s="261"/>
      <c r="IC26" s="261"/>
      <c r="ID26" s="261"/>
      <c r="IE26" s="261"/>
      <c r="IF26" s="261"/>
      <c r="IG26" s="261"/>
      <c r="IH26" s="261"/>
      <c r="II26" s="261"/>
      <c r="IJ26" s="261"/>
      <c r="IK26" s="261"/>
      <c r="IL26" s="261"/>
      <c r="IM26" s="261"/>
      <c r="IN26" s="261"/>
      <c r="IO26" s="261"/>
      <c r="IP26" s="261"/>
      <c r="IQ26" s="261"/>
      <c r="IR26" s="261"/>
      <c r="IS26" s="261"/>
      <c r="IT26" s="261"/>
    </row>
    <row r="27" spans="1:254" x14ac:dyDescent="0.2">
      <c r="A27" s="289" t="s">
        <v>387</v>
      </c>
      <c r="B27" s="301" t="s">
        <v>663</v>
      </c>
      <c r="C27" s="291" t="s">
        <v>376</v>
      </c>
      <c r="D27" s="291" t="s">
        <v>391</v>
      </c>
      <c r="E27" s="291"/>
      <c r="F27" s="291"/>
      <c r="G27" s="292">
        <f>SUM(G28+G29+G30)</f>
        <v>67498.45</v>
      </c>
    </row>
    <row r="28" spans="1:254" ht="49.5" customHeight="1" x14ac:dyDescent="0.2">
      <c r="A28" s="289" t="s">
        <v>664</v>
      </c>
      <c r="B28" s="295" t="s">
        <v>663</v>
      </c>
      <c r="C28" s="291" t="s">
        <v>376</v>
      </c>
      <c r="D28" s="291" t="s">
        <v>391</v>
      </c>
      <c r="E28" s="291" t="s">
        <v>386</v>
      </c>
      <c r="F28" s="291" t="s">
        <v>383</v>
      </c>
      <c r="G28" s="292">
        <v>60976.38</v>
      </c>
    </row>
    <row r="29" spans="1:254" ht="25.5" x14ac:dyDescent="0.2">
      <c r="A29" s="289" t="s">
        <v>665</v>
      </c>
      <c r="B29" s="301" t="s">
        <v>663</v>
      </c>
      <c r="C29" s="291" t="s">
        <v>376</v>
      </c>
      <c r="D29" s="291" t="s">
        <v>391</v>
      </c>
      <c r="E29" s="291" t="s">
        <v>386</v>
      </c>
      <c r="F29" s="291" t="s">
        <v>389</v>
      </c>
      <c r="G29" s="292">
        <v>6462.07</v>
      </c>
    </row>
    <row r="30" spans="1:254" ht="15" x14ac:dyDescent="0.25">
      <c r="A30" s="289" t="s">
        <v>399</v>
      </c>
      <c r="B30" s="301" t="s">
        <v>663</v>
      </c>
      <c r="C30" s="301" t="s">
        <v>376</v>
      </c>
      <c r="D30" s="301" t="s">
        <v>391</v>
      </c>
      <c r="E30" s="291" t="s">
        <v>386</v>
      </c>
      <c r="F30" s="301" t="s">
        <v>400</v>
      </c>
      <c r="G30" s="292">
        <v>60</v>
      </c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  <c r="AI30" s="309"/>
      <c r="AJ30" s="309"/>
      <c r="AK30" s="309"/>
      <c r="AL30" s="309"/>
      <c r="AM30" s="309"/>
      <c r="AN30" s="309"/>
      <c r="AO30" s="309"/>
      <c r="AP30" s="309"/>
      <c r="AQ30" s="309"/>
      <c r="AR30" s="309"/>
      <c r="AS30" s="309"/>
      <c r="AT30" s="309"/>
      <c r="AU30" s="309"/>
      <c r="AV30" s="309"/>
      <c r="AW30" s="309"/>
      <c r="AX30" s="309"/>
      <c r="AY30" s="309"/>
      <c r="AZ30" s="309"/>
      <c r="BA30" s="309"/>
      <c r="BB30" s="309"/>
      <c r="BC30" s="309"/>
      <c r="BD30" s="309"/>
      <c r="BE30" s="309"/>
      <c r="BF30" s="309"/>
      <c r="BG30" s="309"/>
      <c r="BH30" s="309"/>
      <c r="BI30" s="309"/>
      <c r="BJ30" s="309"/>
      <c r="BK30" s="309"/>
      <c r="BL30" s="309"/>
      <c r="BM30" s="309"/>
      <c r="BN30" s="309"/>
      <c r="BO30" s="309"/>
      <c r="BP30" s="309"/>
      <c r="BQ30" s="309"/>
      <c r="BR30" s="309"/>
      <c r="BS30" s="309"/>
      <c r="BT30" s="309"/>
      <c r="BU30" s="309"/>
      <c r="BV30" s="309"/>
      <c r="BW30" s="309"/>
      <c r="BX30" s="309"/>
      <c r="BY30" s="309"/>
      <c r="BZ30" s="309"/>
      <c r="CA30" s="309"/>
      <c r="CB30" s="309"/>
      <c r="CC30" s="309"/>
      <c r="CD30" s="309"/>
      <c r="CE30" s="309"/>
      <c r="CF30" s="309"/>
      <c r="CG30" s="309"/>
      <c r="CH30" s="309"/>
      <c r="CI30" s="309"/>
      <c r="CJ30" s="309"/>
      <c r="CK30" s="309"/>
      <c r="CL30" s="309"/>
      <c r="CM30" s="309"/>
      <c r="CN30" s="309"/>
      <c r="CO30" s="309"/>
      <c r="CP30" s="309"/>
      <c r="CQ30" s="309"/>
      <c r="CR30" s="309"/>
      <c r="CS30" s="309"/>
      <c r="CT30" s="309"/>
      <c r="CU30" s="309"/>
      <c r="CV30" s="309"/>
      <c r="CW30" s="309"/>
      <c r="CX30" s="309"/>
      <c r="CY30" s="309"/>
      <c r="CZ30" s="309"/>
      <c r="DA30" s="309"/>
      <c r="DB30" s="309"/>
      <c r="DC30" s="309"/>
      <c r="DD30" s="309"/>
      <c r="DE30" s="309"/>
      <c r="DF30" s="309"/>
      <c r="DG30" s="309"/>
      <c r="DH30" s="309"/>
      <c r="DI30" s="309"/>
      <c r="DJ30" s="309"/>
      <c r="DK30" s="309"/>
      <c r="DL30" s="309"/>
      <c r="DM30" s="309"/>
      <c r="DN30" s="309"/>
      <c r="DO30" s="309"/>
      <c r="DP30" s="309"/>
      <c r="DQ30" s="309"/>
      <c r="DR30" s="309"/>
      <c r="DS30" s="309"/>
      <c r="DT30" s="309"/>
      <c r="DU30" s="309"/>
      <c r="DV30" s="309"/>
      <c r="DW30" s="309"/>
      <c r="DX30" s="309"/>
      <c r="DY30" s="309"/>
      <c r="DZ30" s="309"/>
      <c r="EA30" s="309"/>
      <c r="EB30" s="309"/>
      <c r="EC30" s="309"/>
      <c r="ED30" s="309"/>
      <c r="EE30" s="309"/>
      <c r="EF30" s="309"/>
      <c r="EG30" s="309"/>
      <c r="EH30" s="309"/>
      <c r="EI30" s="309"/>
      <c r="EJ30" s="309"/>
      <c r="EK30" s="309"/>
      <c r="EL30" s="309"/>
      <c r="EM30" s="309"/>
      <c r="EN30" s="309"/>
      <c r="EO30" s="309"/>
      <c r="EP30" s="309"/>
      <c r="EQ30" s="309"/>
      <c r="ER30" s="309"/>
      <c r="ES30" s="309"/>
      <c r="ET30" s="309"/>
      <c r="EU30" s="309"/>
      <c r="EV30" s="309"/>
      <c r="EW30" s="309"/>
      <c r="EX30" s="309"/>
      <c r="EY30" s="309"/>
      <c r="EZ30" s="309"/>
      <c r="FA30" s="309"/>
      <c r="FB30" s="309"/>
      <c r="FC30" s="309"/>
      <c r="FD30" s="309"/>
      <c r="FE30" s="309"/>
      <c r="FF30" s="309"/>
      <c r="FG30" s="309"/>
      <c r="FH30" s="309"/>
      <c r="FI30" s="309"/>
      <c r="FJ30" s="309"/>
      <c r="FK30" s="309"/>
      <c r="FL30" s="309"/>
      <c r="FM30" s="309"/>
      <c r="FN30" s="309"/>
      <c r="FO30" s="309"/>
      <c r="FP30" s="309"/>
      <c r="FQ30" s="309"/>
      <c r="FR30" s="309"/>
      <c r="FS30" s="309"/>
      <c r="FT30" s="309"/>
      <c r="FU30" s="309"/>
      <c r="FV30" s="309"/>
      <c r="FW30" s="309"/>
      <c r="FX30" s="309"/>
      <c r="FY30" s="309"/>
      <c r="FZ30" s="309"/>
      <c r="GA30" s="309"/>
      <c r="GB30" s="309"/>
      <c r="GC30" s="309"/>
      <c r="GD30" s="309"/>
      <c r="GE30" s="309"/>
      <c r="GF30" s="309"/>
      <c r="GG30" s="309"/>
      <c r="GH30" s="309"/>
      <c r="GI30" s="309"/>
      <c r="GJ30" s="309"/>
      <c r="GK30" s="309"/>
      <c r="GL30" s="309"/>
      <c r="GM30" s="309"/>
      <c r="GN30" s="309"/>
      <c r="GO30" s="309"/>
      <c r="GP30" s="309"/>
      <c r="GQ30" s="309"/>
      <c r="GR30" s="309"/>
      <c r="GS30" s="309"/>
      <c r="GT30" s="309"/>
      <c r="GU30" s="309"/>
      <c r="GV30" s="309"/>
      <c r="GW30" s="309"/>
      <c r="GX30" s="309"/>
      <c r="GY30" s="309"/>
      <c r="GZ30" s="309"/>
      <c r="HA30" s="309"/>
      <c r="HB30" s="309"/>
      <c r="HC30" s="309"/>
      <c r="HD30" s="309"/>
      <c r="HE30" s="309"/>
      <c r="HF30" s="309"/>
      <c r="HG30" s="309"/>
      <c r="HH30" s="309"/>
      <c r="HI30" s="309"/>
      <c r="HJ30" s="309"/>
      <c r="HK30" s="309"/>
      <c r="HL30" s="309"/>
      <c r="HM30" s="309"/>
      <c r="HN30" s="309"/>
      <c r="HO30" s="309"/>
      <c r="HP30" s="309"/>
      <c r="HQ30" s="309"/>
      <c r="HR30" s="309"/>
      <c r="HS30" s="309"/>
      <c r="HT30" s="309"/>
      <c r="HU30" s="309"/>
      <c r="HV30" s="309"/>
      <c r="HW30" s="309"/>
      <c r="HX30" s="309"/>
      <c r="HY30" s="309"/>
      <c r="HZ30" s="309"/>
      <c r="IA30" s="309"/>
      <c r="IB30" s="309"/>
      <c r="IC30" s="309"/>
      <c r="ID30" s="309"/>
      <c r="IE30" s="309"/>
      <c r="IF30" s="309"/>
      <c r="IG30" s="309"/>
      <c r="IH30" s="309"/>
      <c r="II30" s="309"/>
      <c r="IJ30" s="309"/>
      <c r="IK30" s="309"/>
      <c r="IL30" s="309"/>
      <c r="IM30" s="309"/>
      <c r="IN30" s="309"/>
      <c r="IO30" s="309"/>
      <c r="IP30" s="309"/>
      <c r="IQ30" s="309"/>
      <c r="IR30" s="309"/>
      <c r="IS30" s="309"/>
      <c r="IT30" s="309"/>
    </row>
    <row r="31" spans="1:254" ht="40.5" x14ac:dyDescent="0.25">
      <c r="A31" s="284" t="s">
        <v>392</v>
      </c>
      <c r="B31" s="299" t="s">
        <v>663</v>
      </c>
      <c r="C31" s="299" t="s">
        <v>376</v>
      </c>
      <c r="D31" s="299" t="s">
        <v>391</v>
      </c>
      <c r="E31" s="299" t="s">
        <v>393</v>
      </c>
      <c r="F31" s="299"/>
      <c r="G31" s="287">
        <f>SUM(G32)</f>
        <v>2515.46</v>
      </c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  <c r="AC31" s="310"/>
      <c r="AD31" s="310"/>
      <c r="AE31" s="310"/>
      <c r="AF31" s="310"/>
      <c r="AG31" s="310"/>
      <c r="AH31" s="310"/>
      <c r="AI31" s="310"/>
      <c r="AJ31" s="310"/>
      <c r="AK31" s="310"/>
      <c r="AL31" s="310"/>
      <c r="AM31" s="310"/>
      <c r="AN31" s="310"/>
      <c r="AO31" s="310"/>
      <c r="AP31" s="310"/>
      <c r="AQ31" s="310"/>
      <c r="AR31" s="310"/>
      <c r="AS31" s="310"/>
      <c r="AT31" s="310"/>
      <c r="AU31" s="310"/>
      <c r="AV31" s="310"/>
      <c r="AW31" s="310"/>
      <c r="AX31" s="310"/>
      <c r="AY31" s="310"/>
      <c r="AZ31" s="310"/>
      <c r="BA31" s="310"/>
      <c r="BB31" s="310"/>
      <c r="BC31" s="310"/>
      <c r="BD31" s="310"/>
      <c r="BE31" s="310"/>
      <c r="BF31" s="310"/>
      <c r="BG31" s="310"/>
      <c r="BH31" s="310"/>
      <c r="BI31" s="310"/>
      <c r="BJ31" s="310"/>
      <c r="BK31" s="310"/>
      <c r="BL31" s="310"/>
      <c r="BM31" s="310"/>
      <c r="BN31" s="310"/>
      <c r="BO31" s="310"/>
      <c r="BP31" s="310"/>
      <c r="BQ31" s="310"/>
      <c r="BR31" s="310"/>
      <c r="BS31" s="310"/>
      <c r="BT31" s="310"/>
      <c r="BU31" s="310"/>
      <c r="BV31" s="310"/>
      <c r="BW31" s="310"/>
      <c r="BX31" s="310"/>
      <c r="BY31" s="310"/>
      <c r="BZ31" s="310"/>
      <c r="CA31" s="310"/>
      <c r="CB31" s="310"/>
      <c r="CC31" s="310"/>
      <c r="CD31" s="310"/>
      <c r="CE31" s="310"/>
      <c r="CF31" s="310"/>
      <c r="CG31" s="310"/>
      <c r="CH31" s="310"/>
      <c r="CI31" s="310"/>
      <c r="CJ31" s="310"/>
      <c r="CK31" s="310"/>
      <c r="CL31" s="310"/>
      <c r="CM31" s="310"/>
      <c r="CN31" s="310"/>
      <c r="CO31" s="310"/>
      <c r="CP31" s="310"/>
      <c r="CQ31" s="310"/>
      <c r="CR31" s="310"/>
      <c r="CS31" s="310"/>
      <c r="CT31" s="310"/>
      <c r="CU31" s="310"/>
      <c r="CV31" s="310"/>
      <c r="CW31" s="310"/>
      <c r="CX31" s="310"/>
      <c r="CY31" s="310"/>
      <c r="CZ31" s="310"/>
      <c r="DA31" s="310"/>
      <c r="DB31" s="310"/>
      <c r="DC31" s="310"/>
      <c r="DD31" s="310"/>
      <c r="DE31" s="310"/>
      <c r="DF31" s="310"/>
      <c r="DG31" s="310"/>
      <c r="DH31" s="310"/>
      <c r="DI31" s="310"/>
      <c r="DJ31" s="310"/>
      <c r="DK31" s="310"/>
      <c r="DL31" s="310"/>
      <c r="DM31" s="310"/>
      <c r="DN31" s="310"/>
      <c r="DO31" s="310"/>
      <c r="DP31" s="310"/>
      <c r="DQ31" s="310"/>
      <c r="DR31" s="310"/>
      <c r="DS31" s="310"/>
      <c r="DT31" s="310"/>
      <c r="DU31" s="310"/>
      <c r="DV31" s="310"/>
      <c r="DW31" s="310"/>
      <c r="DX31" s="310"/>
      <c r="DY31" s="310"/>
      <c r="DZ31" s="310"/>
      <c r="EA31" s="310"/>
      <c r="EB31" s="310"/>
      <c r="EC31" s="310"/>
      <c r="ED31" s="310"/>
      <c r="EE31" s="310"/>
      <c r="EF31" s="310"/>
      <c r="EG31" s="310"/>
      <c r="EH31" s="310"/>
      <c r="EI31" s="310"/>
      <c r="EJ31" s="310"/>
      <c r="EK31" s="310"/>
      <c r="EL31" s="310"/>
      <c r="EM31" s="310"/>
      <c r="EN31" s="310"/>
      <c r="EO31" s="310"/>
      <c r="EP31" s="310"/>
      <c r="EQ31" s="310"/>
      <c r="ER31" s="310"/>
      <c r="ES31" s="310"/>
      <c r="ET31" s="310"/>
      <c r="EU31" s="310"/>
      <c r="EV31" s="310"/>
      <c r="EW31" s="310"/>
      <c r="EX31" s="310"/>
      <c r="EY31" s="310"/>
      <c r="EZ31" s="310"/>
      <c r="FA31" s="310"/>
      <c r="FB31" s="310"/>
      <c r="FC31" s="310"/>
      <c r="FD31" s="310"/>
      <c r="FE31" s="310"/>
      <c r="FF31" s="310"/>
      <c r="FG31" s="310"/>
      <c r="FH31" s="310"/>
      <c r="FI31" s="310"/>
      <c r="FJ31" s="310"/>
      <c r="FK31" s="310"/>
      <c r="FL31" s="310"/>
      <c r="FM31" s="310"/>
      <c r="FN31" s="310"/>
      <c r="FO31" s="310"/>
      <c r="FP31" s="310"/>
      <c r="FQ31" s="310"/>
      <c r="FR31" s="310"/>
      <c r="FS31" s="310"/>
      <c r="FT31" s="310"/>
      <c r="FU31" s="310"/>
      <c r="FV31" s="310"/>
      <c r="FW31" s="310"/>
      <c r="FX31" s="310"/>
      <c r="FY31" s="310"/>
      <c r="FZ31" s="310"/>
      <c r="GA31" s="310"/>
      <c r="GB31" s="310"/>
      <c r="GC31" s="310"/>
      <c r="GD31" s="310"/>
      <c r="GE31" s="310"/>
      <c r="GF31" s="310"/>
      <c r="GG31" s="310"/>
      <c r="GH31" s="310"/>
      <c r="GI31" s="310"/>
      <c r="GJ31" s="310"/>
      <c r="GK31" s="310"/>
      <c r="GL31" s="310"/>
      <c r="GM31" s="310"/>
      <c r="GN31" s="310"/>
      <c r="GO31" s="310"/>
      <c r="GP31" s="310"/>
      <c r="GQ31" s="310"/>
      <c r="GR31" s="310"/>
      <c r="GS31" s="310"/>
      <c r="GT31" s="310"/>
      <c r="GU31" s="310"/>
      <c r="GV31" s="310"/>
      <c r="GW31" s="310"/>
      <c r="GX31" s="310"/>
      <c r="GY31" s="310"/>
      <c r="GZ31" s="310"/>
      <c r="HA31" s="310"/>
      <c r="HB31" s="310"/>
      <c r="HC31" s="310"/>
      <c r="HD31" s="310"/>
      <c r="HE31" s="310"/>
      <c r="HF31" s="310"/>
      <c r="HG31" s="310"/>
      <c r="HH31" s="310"/>
      <c r="HI31" s="310"/>
      <c r="HJ31" s="310"/>
      <c r="HK31" s="310"/>
      <c r="HL31" s="310"/>
      <c r="HM31" s="310"/>
      <c r="HN31" s="310"/>
      <c r="HO31" s="310"/>
      <c r="HP31" s="310"/>
      <c r="HQ31" s="310"/>
      <c r="HR31" s="310"/>
      <c r="HS31" s="310"/>
      <c r="HT31" s="310"/>
      <c r="HU31" s="310"/>
      <c r="HV31" s="310"/>
      <c r="HW31" s="310"/>
      <c r="HX31" s="310"/>
      <c r="HY31" s="310"/>
      <c r="HZ31" s="310"/>
      <c r="IA31" s="310"/>
      <c r="IB31" s="310"/>
      <c r="IC31" s="310"/>
      <c r="ID31" s="310"/>
      <c r="IE31" s="310"/>
      <c r="IF31" s="310"/>
      <c r="IG31" s="310"/>
      <c r="IH31" s="310"/>
      <c r="II31" s="310"/>
      <c r="IJ31" s="310"/>
      <c r="IK31" s="310"/>
      <c r="IL31" s="310"/>
      <c r="IM31" s="310"/>
      <c r="IN31" s="310"/>
      <c r="IO31" s="310"/>
      <c r="IP31" s="310"/>
      <c r="IQ31" s="310"/>
      <c r="IR31" s="310"/>
      <c r="IS31" s="310"/>
      <c r="IT31" s="310"/>
    </row>
    <row r="32" spans="1:254" ht="53.25" customHeight="1" x14ac:dyDescent="0.2">
      <c r="A32" s="289" t="s">
        <v>664</v>
      </c>
      <c r="B32" s="295" t="s">
        <v>663</v>
      </c>
      <c r="C32" s="296" t="s">
        <v>376</v>
      </c>
      <c r="D32" s="296" t="s">
        <v>391</v>
      </c>
      <c r="E32" s="311" t="s">
        <v>393</v>
      </c>
      <c r="F32" s="296" t="s">
        <v>383</v>
      </c>
      <c r="G32" s="292">
        <v>2515.46</v>
      </c>
    </row>
    <row r="33" spans="1:254" s="309" customFormat="1" ht="15" x14ac:dyDescent="0.25">
      <c r="A33" s="298" t="s">
        <v>401</v>
      </c>
      <c r="B33" s="277" t="s">
        <v>663</v>
      </c>
      <c r="C33" s="305" t="s">
        <v>376</v>
      </c>
      <c r="D33" s="305" t="s">
        <v>402</v>
      </c>
      <c r="E33" s="277"/>
      <c r="F33" s="305"/>
      <c r="G33" s="278">
        <f>SUM(G34)</f>
        <v>32.700000000000003</v>
      </c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312"/>
      <c r="AI33" s="312"/>
      <c r="AJ33" s="312"/>
      <c r="AK33" s="312"/>
      <c r="AL33" s="312"/>
      <c r="AM33" s="312"/>
      <c r="AN33" s="312"/>
      <c r="AO33" s="312"/>
      <c r="AP33" s="312"/>
      <c r="AQ33" s="312"/>
      <c r="AR33" s="312"/>
      <c r="AS33" s="312"/>
      <c r="AT33" s="312"/>
      <c r="AU33" s="312"/>
      <c r="AV33" s="312"/>
      <c r="AW33" s="312"/>
      <c r="AX33" s="312"/>
      <c r="AY33" s="312"/>
      <c r="AZ33" s="312"/>
      <c r="BA33" s="312"/>
      <c r="BB33" s="312"/>
      <c r="BC33" s="312"/>
      <c r="BD33" s="312"/>
      <c r="BE33" s="312"/>
      <c r="BF33" s="312"/>
      <c r="BG33" s="312"/>
      <c r="BH33" s="312"/>
      <c r="BI33" s="312"/>
      <c r="BJ33" s="312"/>
      <c r="BK33" s="312"/>
      <c r="BL33" s="312"/>
      <c r="BM33" s="312"/>
      <c r="BN33" s="312"/>
      <c r="BO33" s="312"/>
      <c r="BP33" s="312"/>
      <c r="BQ33" s="312"/>
      <c r="BR33" s="312"/>
      <c r="BS33" s="312"/>
      <c r="BT33" s="312"/>
      <c r="BU33" s="312"/>
      <c r="BV33" s="312"/>
      <c r="BW33" s="312"/>
      <c r="BX33" s="312"/>
      <c r="BY33" s="312"/>
      <c r="BZ33" s="312"/>
      <c r="CA33" s="312"/>
      <c r="CB33" s="312"/>
      <c r="CC33" s="312"/>
      <c r="CD33" s="312"/>
      <c r="CE33" s="312"/>
      <c r="CF33" s="312"/>
      <c r="CG33" s="312"/>
      <c r="CH33" s="312"/>
      <c r="CI33" s="312"/>
      <c r="CJ33" s="312"/>
      <c r="CK33" s="312"/>
      <c r="CL33" s="312"/>
      <c r="CM33" s="312"/>
      <c r="CN33" s="312"/>
      <c r="CO33" s="312"/>
      <c r="CP33" s="312"/>
      <c r="CQ33" s="312"/>
      <c r="CR33" s="312"/>
      <c r="CS33" s="312"/>
      <c r="CT33" s="312"/>
      <c r="CU33" s="312"/>
      <c r="CV33" s="312"/>
      <c r="CW33" s="312"/>
      <c r="CX33" s="312"/>
      <c r="CY33" s="312"/>
      <c r="CZ33" s="312"/>
      <c r="DA33" s="312"/>
      <c r="DB33" s="312"/>
      <c r="DC33" s="312"/>
      <c r="DD33" s="312"/>
      <c r="DE33" s="312"/>
      <c r="DF33" s="312"/>
      <c r="DG33" s="312"/>
      <c r="DH33" s="312"/>
      <c r="DI33" s="312"/>
      <c r="DJ33" s="312"/>
      <c r="DK33" s="312"/>
      <c r="DL33" s="312"/>
      <c r="DM33" s="312"/>
      <c r="DN33" s="312"/>
      <c r="DO33" s="312"/>
      <c r="DP33" s="312"/>
      <c r="DQ33" s="312"/>
      <c r="DR33" s="312"/>
      <c r="DS33" s="312"/>
      <c r="DT33" s="312"/>
      <c r="DU33" s="312"/>
      <c r="DV33" s="312"/>
      <c r="DW33" s="312"/>
      <c r="DX33" s="312"/>
      <c r="DY33" s="312"/>
      <c r="DZ33" s="312"/>
      <c r="EA33" s="312"/>
      <c r="EB33" s="312"/>
      <c r="EC33" s="312"/>
      <c r="ED33" s="312"/>
      <c r="EE33" s="312"/>
      <c r="EF33" s="312"/>
      <c r="EG33" s="312"/>
      <c r="EH33" s="312"/>
      <c r="EI33" s="312"/>
      <c r="EJ33" s="312"/>
      <c r="EK33" s="312"/>
      <c r="EL33" s="312"/>
      <c r="EM33" s="312"/>
      <c r="EN33" s="312"/>
      <c r="EO33" s="312"/>
      <c r="EP33" s="312"/>
      <c r="EQ33" s="312"/>
      <c r="ER33" s="312"/>
      <c r="ES33" s="312"/>
      <c r="ET33" s="312"/>
      <c r="EU33" s="312"/>
      <c r="EV33" s="312"/>
      <c r="EW33" s="312"/>
      <c r="EX33" s="312"/>
      <c r="EY33" s="312"/>
      <c r="EZ33" s="312"/>
      <c r="FA33" s="312"/>
      <c r="FB33" s="312"/>
      <c r="FC33" s="312"/>
      <c r="FD33" s="312"/>
      <c r="FE33" s="312"/>
      <c r="FF33" s="312"/>
      <c r="FG33" s="312"/>
      <c r="FH33" s="312"/>
      <c r="FI33" s="312"/>
      <c r="FJ33" s="312"/>
      <c r="FK33" s="312"/>
      <c r="FL33" s="312"/>
      <c r="FM33" s="312"/>
      <c r="FN33" s="312"/>
      <c r="FO33" s="312"/>
      <c r="FP33" s="312"/>
      <c r="FQ33" s="312"/>
      <c r="FR33" s="312"/>
      <c r="FS33" s="312"/>
      <c r="FT33" s="312"/>
      <c r="FU33" s="312"/>
      <c r="FV33" s="312"/>
      <c r="FW33" s="312"/>
      <c r="FX33" s="312"/>
      <c r="FY33" s="312"/>
      <c r="FZ33" s="312"/>
      <c r="GA33" s="312"/>
      <c r="GB33" s="312"/>
      <c r="GC33" s="312"/>
      <c r="GD33" s="312"/>
      <c r="GE33" s="312"/>
      <c r="GF33" s="312"/>
      <c r="GG33" s="312"/>
      <c r="GH33" s="312"/>
      <c r="GI33" s="312"/>
      <c r="GJ33" s="312"/>
      <c r="GK33" s="312"/>
      <c r="GL33" s="312"/>
      <c r="GM33" s="312"/>
      <c r="GN33" s="312"/>
      <c r="GO33" s="312"/>
      <c r="GP33" s="312"/>
      <c r="GQ33" s="312"/>
      <c r="GR33" s="312"/>
      <c r="GS33" s="312"/>
      <c r="GT33" s="312"/>
      <c r="GU33" s="312"/>
      <c r="GV33" s="312"/>
      <c r="GW33" s="312"/>
      <c r="GX33" s="312"/>
      <c r="GY33" s="312"/>
      <c r="GZ33" s="312"/>
      <c r="HA33" s="312"/>
      <c r="HB33" s="312"/>
      <c r="HC33" s="312"/>
      <c r="HD33" s="312"/>
      <c r="HE33" s="312"/>
      <c r="HF33" s="312"/>
      <c r="HG33" s="312"/>
      <c r="HH33" s="312"/>
      <c r="HI33" s="312"/>
      <c r="HJ33" s="312"/>
      <c r="HK33" s="312"/>
      <c r="HL33" s="312"/>
      <c r="HM33" s="312"/>
      <c r="HN33" s="312"/>
      <c r="HO33" s="312"/>
      <c r="HP33" s="312"/>
      <c r="HQ33" s="312"/>
      <c r="HR33" s="312"/>
      <c r="HS33" s="312"/>
      <c r="HT33" s="312"/>
      <c r="HU33" s="312"/>
      <c r="HV33" s="312"/>
      <c r="HW33" s="312"/>
      <c r="HX33" s="312"/>
      <c r="HY33" s="312"/>
      <c r="HZ33" s="312"/>
      <c r="IA33" s="312"/>
      <c r="IB33" s="312"/>
      <c r="IC33" s="312"/>
      <c r="ID33" s="312"/>
      <c r="IE33" s="312"/>
      <c r="IF33" s="312"/>
      <c r="IG33" s="312"/>
      <c r="IH33" s="312"/>
      <c r="II33" s="312"/>
      <c r="IJ33" s="312"/>
      <c r="IK33" s="312"/>
      <c r="IL33" s="312"/>
      <c r="IM33" s="312"/>
      <c r="IN33" s="312"/>
      <c r="IO33" s="312"/>
      <c r="IP33" s="312"/>
      <c r="IQ33" s="312"/>
      <c r="IR33" s="312"/>
      <c r="IS33" s="312"/>
      <c r="IT33" s="312"/>
    </row>
    <row r="34" spans="1:254" s="310" customFormat="1" ht="54" customHeight="1" x14ac:dyDescent="0.25">
      <c r="A34" s="284" t="s">
        <v>403</v>
      </c>
      <c r="B34" s="299" t="s">
        <v>663</v>
      </c>
      <c r="C34" s="286" t="s">
        <v>376</v>
      </c>
      <c r="D34" s="286" t="s">
        <v>402</v>
      </c>
      <c r="E34" s="299" t="s">
        <v>404</v>
      </c>
      <c r="F34" s="286"/>
      <c r="G34" s="287">
        <f>SUM(G35)</f>
        <v>32.700000000000003</v>
      </c>
    </row>
    <row r="35" spans="1:254" ht="25.5" x14ac:dyDescent="0.2">
      <c r="A35" s="289" t="s">
        <v>665</v>
      </c>
      <c r="B35" s="295" t="s">
        <v>663</v>
      </c>
      <c r="C35" s="296" t="s">
        <v>376</v>
      </c>
      <c r="D35" s="296" t="s">
        <v>402</v>
      </c>
      <c r="E35" s="311" t="s">
        <v>404</v>
      </c>
      <c r="F35" s="296" t="s">
        <v>389</v>
      </c>
      <c r="G35" s="292">
        <v>32.700000000000003</v>
      </c>
    </row>
    <row r="36" spans="1:254" s="312" customFormat="1" ht="28.5" x14ac:dyDescent="0.2">
      <c r="A36" s="298" t="s">
        <v>669</v>
      </c>
      <c r="B36" s="277" t="s">
        <v>663</v>
      </c>
      <c r="C36" s="305" t="s">
        <v>376</v>
      </c>
      <c r="D36" s="305" t="s">
        <v>407</v>
      </c>
      <c r="E36" s="277"/>
      <c r="F36" s="305"/>
      <c r="G36" s="278">
        <f>SUM(G37)</f>
        <v>2500</v>
      </c>
    </row>
    <row r="37" spans="1:254" s="310" customFormat="1" ht="13.5" x14ac:dyDescent="0.25">
      <c r="A37" s="284" t="s">
        <v>669</v>
      </c>
      <c r="B37" s="299" t="s">
        <v>663</v>
      </c>
      <c r="C37" s="286" t="s">
        <v>376</v>
      </c>
      <c r="D37" s="286" t="s">
        <v>407</v>
      </c>
      <c r="E37" s="299" t="s">
        <v>408</v>
      </c>
      <c r="F37" s="286"/>
      <c r="G37" s="287">
        <f>SUM(G38)</f>
        <v>2500</v>
      </c>
    </row>
    <row r="38" spans="1:254" s="293" customFormat="1" ht="25.5" x14ac:dyDescent="0.2">
      <c r="A38" s="289" t="s">
        <v>665</v>
      </c>
      <c r="B38" s="301" t="s">
        <v>663</v>
      </c>
      <c r="C38" s="291" t="s">
        <v>376</v>
      </c>
      <c r="D38" s="291" t="s">
        <v>407</v>
      </c>
      <c r="E38" s="301" t="s">
        <v>408</v>
      </c>
      <c r="F38" s="291" t="s">
        <v>389</v>
      </c>
      <c r="G38" s="292">
        <v>2500</v>
      </c>
    </row>
    <row r="39" spans="1:254" s="312" customFormat="1" ht="15" x14ac:dyDescent="0.25">
      <c r="A39" s="304" t="s">
        <v>409</v>
      </c>
      <c r="B39" s="313" t="s">
        <v>663</v>
      </c>
      <c r="C39" s="277" t="s">
        <v>376</v>
      </c>
      <c r="D39" s="277" t="s">
        <v>410</v>
      </c>
      <c r="E39" s="277"/>
      <c r="F39" s="277"/>
      <c r="G39" s="278">
        <f>SUM(G40)</f>
        <v>2500</v>
      </c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1"/>
      <c r="BF39" s="261"/>
      <c r="BG39" s="261"/>
      <c r="BH39" s="261"/>
      <c r="BI39" s="261"/>
      <c r="BJ39" s="261"/>
      <c r="BK39" s="261"/>
      <c r="BL39" s="261"/>
      <c r="BM39" s="261"/>
      <c r="BN39" s="261"/>
      <c r="BO39" s="261"/>
      <c r="BP39" s="261"/>
      <c r="BQ39" s="261"/>
      <c r="BR39" s="261"/>
      <c r="BS39" s="261"/>
      <c r="BT39" s="261"/>
      <c r="BU39" s="261"/>
      <c r="BV39" s="261"/>
      <c r="BW39" s="261"/>
      <c r="BX39" s="261"/>
      <c r="BY39" s="261"/>
      <c r="BZ39" s="261"/>
      <c r="CA39" s="261"/>
      <c r="CB39" s="261"/>
      <c r="CC39" s="261"/>
      <c r="CD39" s="261"/>
      <c r="CE39" s="261"/>
      <c r="CF39" s="261"/>
      <c r="CG39" s="261"/>
      <c r="CH39" s="261"/>
      <c r="CI39" s="261"/>
      <c r="CJ39" s="261"/>
      <c r="CK39" s="261"/>
      <c r="CL39" s="261"/>
      <c r="CM39" s="261"/>
      <c r="CN39" s="261"/>
      <c r="CO39" s="261"/>
      <c r="CP39" s="261"/>
      <c r="CQ39" s="261"/>
      <c r="CR39" s="261"/>
      <c r="CS39" s="261"/>
      <c r="CT39" s="261"/>
      <c r="CU39" s="261"/>
      <c r="CV39" s="261"/>
      <c r="CW39" s="261"/>
      <c r="CX39" s="261"/>
      <c r="CY39" s="261"/>
      <c r="CZ39" s="261"/>
      <c r="DA39" s="261"/>
      <c r="DB39" s="261"/>
      <c r="DC39" s="261"/>
      <c r="DD39" s="261"/>
      <c r="DE39" s="261"/>
      <c r="DF39" s="261"/>
      <c r="DG39" s="261"/>
      <c r="DH39" s="261"/>
      <c r="DI39" s="261"/>
      <c r="DJ39" s="261"/>
      <c r="DK39" s="261"/>
      <c r="DL39" s="261"/>
      <c r="DM39" s="261"/>
      <c r="DN39" s="261"/>
      <c r="DO39" s="261"/>
      <c r="DP39" s="261"/>
      <c r="DQ39" s="261"/>
      <c r="DR39" s="261"/>
      <c r="DS39" s="261"/>
      <c r="DT39" s="261"/>
      <c r="DU39" s="261"/>
      <c r="DV39" s="261"/>
      <c r="DW39" s="261"/>
      <c r="DX39" s="261"/>
      <c r="DY39" s="261"/>
      <c r="DZ39" s="261"/>
      <c r="EA39" s="261"/>
      <c r="EB39" s="261"/>
      <c r="EC39" s="261"/>
      <c r="ED39" s="261"/>
      <c r="EE39" s="261"/>
      <c r="EF39" s="261"/>
      <c r="EG39" s="261"/>
      <c r="EH39" s="261"/>
      <c r="EI39" s="261"/>
      <c r="EJ39" s="261"/>
      <c r="EK39" s="261"/>
      <c r="EL39" s="261"/>
      <c r="EM39" s="261"/>
      <c r="EN39" s="261"/>
      <c r="EO39" s="261"/>
      <c r="EP39" s="261"/>
      <c r="EQ39" s="261"/>
      <c r="ER39" s="261"/>
      <c r="ES39" s="261"/>
      <c r="ET39" s="261"/>
      <c r="EU39" s="261"/>
      <c r="EV39" s="261"/>
      <c r="EW39" s="261"/>
      <c r="EX39" s="261"/>
      <c r="EY39" s="261"/>
      <c r="EZ39" s="261"/>
      <c r="FA39" s="261"/>
      <c r="FB39" s="261"/>
      <c r="FC39" s="261"/>
      <c r="FD39" s="261"/>
      <c r="FE39" s="261"/>
      <c r="FF39" s="261"/>
      <c r="FG39" s="261"/>
      <c r="FH39" s="261"/>
      <c r="FI39" s="261"/>
      <c r="FJ39" s="261"/>
      <c r="FK39" s="261"/>
      <c r="FL39" s="261"/>
      <c r="FM39" s="261"/>
      <c r="FN39" s="261"/>
      <c r="FO39" s="261"/>
      <c r="FP39" s="261"/>
      <c r="FQ39" s="261"/>
      <c r="FR39" s="261"/>
      <c r="FS39" s="261"/>
      <c r="FT39" s="261"/>
      <c r="FU39" s="261"/>
      <c r="FV39" s="261"/>
      <c r="FW39" s="261"/>
      <c r="FX39" s="261"/>
      <c r="FY39" s="261"/>
      <c r="FZ39" s="261"/>
      <c r="GA39" s="261"/>
      <c r="GB39" s="261"/>
      <c r="GC39" s="261"/>
      <c r="GD39" s="261"/>
      <c r="GE39" s="261"/>
      <c r="GF39" s="261"/>
      <c r="GG39" s="261"/>
      <c r="GH39" s="261"/>
      <c r="GI39" s="261"/>
      <c r="GJ39" s="261"/>
      <c r="GK39" s="261"/>
      <c r="GL39" s="261"/>
      <c r="GM39" s="261"/>
      <c r="GN39" s="261"/>
      <c r="GO39" s="261"/>
      <c r="GP39" s="261"/>
      <c r="GQ39" s="261"/>
      <c r="GR39" s="261"/>
      <c r="GS39" s="261"/>
      <c r="GT39" s="261"/>
      <c r="GU39" s="261"/>
      <c r="GV39" s="261"/>
      <c r="GW39" s="261"/>
      <c r="GX39" s="261"/>
      <c r="GY39" s="261"/>
      <c r="GZ39" s="261"/>
      <c r="HA39" s="261"/>
      <c r="HB39" s="261"/>
      <c r="HC39" s="261"/>
      <c r="HD39" s="261"/>
      <c r="HE39" s="261"/>
      <c r="HF39" s="261"/>
      <c r="HG39" s="261"/>
      <c r="HH39" s="261"/>
      <c r="HI39" s="261"/>
      <c r="HJ39" s="261"/>
      <c r="HK39" s="261"/>
      <c r="HL39" s="261"/>
      <c r="HM39" s="261"/>
      <c r="HN39" s="261"/>
      <c r="HO39" s="261"/>
      <c r="HP39" s="261"/>
      <c r="HQ39" s="261"/>
      <c r="HR39" s="261"/>
      <c r="HS39" s="261"/>
      <c r="HT39" s="261"/>
      <c r="HU39" s="261"/>
      <c r="HV39" s="261"/>
      <c r="HW39" s="261"/>
      <c r="HX39" s="261"/>
      <c r="HY39" s="261"/>
      <c r="HZ39" s="261"/>
      <c r="IA39" s="261"/>
      <c r="IB39" s="261"/>
      <c r="IC39" s="261"/>
      <c r="ID39" s="261"/>
      <c r="IE39" s="261"/>
      <c r="IF39" s="261"/>
      <c r="IG39" s="261"/>
      <c r="IH39" s="261"/>
      <c r="II39" s="261"/>
      <c r="IJ39" s="261"/>
      <c r="IK39" s="261"/>
      <c r="IL39" s="261"/>
      <c r="IM39" s="261"/>
      <c r="IN39" s="261"/>
      <c r="IO39" s="261"/>
      <c r="IP39" s="261"/>
      <c r="IQ39" s="261"/>
      <c r="IR39" s="261"/>
      <c r="IS39" s="261"/>
      <c r="IT39" s="261"/>
    </row>
    <row r="40" spans="1:254" s="310" customFormat="1" ht="13.5" x14ac:dyDescent="0.25">
      <c r="A40" s="314" t="s">
        <v>409</v>
      </c>
      <c r="B40" s="281" t="s">
        <v>663</v>
      </c>
      <c r="C40" s="299" t="s">
        <v>376</v>
      </c>
      <c r="D40" s="299" t="s">
        <v>410</v>
      </c>
      <c r="E40" s="299" t="s">
        <v>670</v>
      </c>
      <c r="F40" s="299"/>
      <c r="G40" s="287">
        <f>SUM(G41)</f>
        <v>2500</v>
      </c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  <c r="AX40" s="261"/>
      <c r="AY40" s="261"/>
      <c r="AZ40" s="261"/>
      <c r="BA40" s="261"/>
      <c r="BB40" s="261"/>
      <c r="BC40" s="261"/>
      <c r="BD40" s="261"/>
      <c r="BE40" s="261"/>
      <c r="BF40" s="261"/>
      <c r="BG40" s="261"/>
      <c r="BH40" s="261"/>
      <c r="BI40" s="261"/>
      <c r="BJ40" s="261"/>
      <c r="BK40" s="261"/>
      <c r="BL40" s="261"/>
      <c r="BM40" s="261"/>
      <c r="BN40" s="261"/>
      <c r="BO40" s="261"/>
      <c r="BP40" s="261"/>
      <c r="BQ40" s="261"/>
      <c r="BR40" s="261"/>
      <c r="BS40" s="261"/>
      <c r="BT40" s="261"/>
      <c r="BU40" s="261"/>
      <c r="BV40" s="261"/>
      <c r="BW40" s="261"/>
      <c r="BX40" s="261"/>
      <c r="BY40" s="261"/>
      <c r="BZ40" s="261"/>
      <c r="CA40" s="261"/>
      <c r="CB40" s="261"/>
      <c r="CC40" s="261"/>
      <c r="CD40" s="261"/>
      <c r="CE40" s="261"/>
      <c r="CF40" s="261"/>
      <c r="CG40" s="261"/>
      <c r="CH40" s="261"/>
      <c r="CI40" s="261"/>
      <c r="CJ40" s="261"/>
      <c r="CK40" s="261"/>
      <c r="CL40" s="261"/>
      <c r="CM40" s="261"/>
      <c r="CN40" s="261"/>
      <c r="CO40" s="261"/>
      <c r="CP40" s="261"/>
      <c r="CQ40" s="261"/>
      <c r="CR40" s="261"/>
      <c r="CS40" s="261"/>
      <c r="CT40" s="261"/>
      <c r="CU40" s="261"/>
      <c r="CV40" s="261"/>
      <c r="CW40" s="261"/>
      <c r="CX40" s="261"/>
      <c r="CY40" s="261"/>
      <c r="CZ40" s="261"/>
      <c r="DA40" s="261"/>
      <c r="DB40" s="261"/>
      <c r="DC40" s="261"/>
      <c r="DD40" s="261"/>
      <c r="DE40" s="261"/>
      <c r="DF40" s="261"/>
      <c r="DG40" s="261"/>
      <c r="DH40" s="261"/>
      <c r="DI40" s="261"/>
      <c r="DJ40" s="261"/>
      <c r="DK40" s="261"/>
      <c r="DL40" s="261"/>
      <c r="DM40" s="261"/>
      <c r="DN40" s="261"/>
      <c r="DO40" s="261"/>
      <c r="DP40" s="261"/>
      <c r="DQ40" s="261"/>
      <c r="DR40" s="261"/>
      <c r="DS40" s="261"/>
      <c r="DT40" s="261"/>
      <c r="DU40" s="261"/>
      <c r="DV40" s="261"/>
      <c r="DW40" s="261"/>
      <c r="DX40" s="261"/>
      <c r="DY40" s="261"/>
      <c r="DZ40" s="261"/>
      <c r="EA40" s="261"/>
      <c r="EB40" s="261"/>
      <c r="EC40" s="261"/>
      <c r="ED40" s="261"/>
      <c r="EE40" s="261"/>
      <c r="EF40" s="261"/>
      <c r="EG40" s="261"/>
      <c r="EH40" s="261"/>
      <c r="EI40" s="261"/>
      <c r="EJ40" s="261"/>
      <c r="EK40" s="261"/>
      <c r="EL40" s="261"/>
      <c r="EM40" s="261"/>
      <c r="EN40" s="261"/>
      <c r="EO40" s="261"/>
      <c r="EP40" s="261"/>
      <c r="EQ40" s="261"/>
      <c r="ER40" s="261"/>
      <c r="ES40" s="261"/>
      <c r="ET40" s="261"/>
      <c r="EU40" s="261"/>
      <c r="EV40" s="261"/>
      <c r="EW40" s="261"/>
      <c r="EX40" s="261"/>
      <c r="EY40" s="261"/>
      <c r="EZ40" s="261"/>
      <c r="FA40" s="261"/>
      <c r="FB40" s="261"/>
      <c r="FC40" s="261"/>
      <c r="FD40" s="261"/>
      <c r="FE40" s="261"/>
      <c r="FF40" s="261"/>
      <c r="FG40" s="261"/>
      <c r="FH40" s="261"/>
      <c r="FI40" s="261"/>
      <c r="FJ40" s="261"/>
      <c r="FK40" s="261"/>
      <c r="FL40" s="261"/>
      <c r="FM40" s="261"/>
      <c r="FN40" s="261"/>
      <c r="FO40" s="261"/>
      <c r="FP40" s="261"/>
      <c r="FQ40" s="261"/>
      <c r="FR40" s="261"/>
      <c r="FS40" s="261"/>
      <c r="FT40" s="261"/>
      <c r="FU40" s="261"/>
      <c r="FV40" s="261"/>
      <c r="FW40" s="261"/>
      <c r="FX40" s="261"/>
      <c r="FY40" s="261"/>
      <c r="FZ40" s="261"/>
      <c r="GA40" s="261"/>
      <c r="GB40" s="261"/>
      <c r="GC40" s="261"/>
      <c r="GD40" s="261"/>
      <c r="GE40" s="261"/>
      <c r="GF40" s="261"/>
      <c r="GG40" s="261"/>
      <c r="GH40" s="261"/>
      <c r="GI40" s="261"/>
      <c r="GJ40" s="261"/>
      <c r="GK40" s="261"/>
      <c r="GL40" s="261"/>
      <c r="GM40" s="261"/>
      <c r="GN40" s="261"/>
      <c r="GO40" s="261"/>
      <c r="GP40" s="261"/>
      <c r="GQ40" s="261"/>
      <c r="GR40" s="261"/>
      <c r="GS40" s="261"/>
      <c r="GT40" s="261"/>
      <c r="GU40" s="261"/>
      <c r="GV40" s="261"/>
      <c r="GW40" s="261"/>
      <c r="GX40" s="261"/>
      <c r="GY40" s="261"/>
      <c r="GZ40" s="261"/>
      <c r="HA40" s="261"/>
      <c r="HB40" s="261"/>
      <c r="HC40" s="261"/>
      <c r="HD40" s="261"/>
      <c r="HE40" s="261"/>
      <c r="HF40" s="261"/>
      <c r="HG40" s="261"/>
      <c r="HH40" s="261"/>
      <c r="HI40" s="261"/>
      <c r="HJ40" s="261"/>
      <c r="HK40" s="261"/>
      <c r="HL40" s="261"/>
      <c r="HM40" s="261"/>
      <c r="HN40" s="261"/>
      <c r="HO40" s="261"/>
      <c r="HP40" s="261"/>
      <c r="HQ40" s="261"/>
      <c r="HR40" s="261"/>
      <c r="HS40" s="261"/>
      <c r="HT40" s="261"/>
      <c r="HU40" s="261"/>
      <c r="HV40" s="261"/>
      <c r="HW40" s="261"/>
      <c r="HX40" s="261"/>
      <c r="HY40" s="261"/>
      <c r="HZ40" s="261"/>
      <c r="IA40" s="261"/>
      <c r="IB40" s="261"/>
      <c r="IC40" s="261"/>
      <c r="ID40" s="261"/>
      <c r="IE40" s="261"/>
      <c r="IF40" s="261"/>
      <c r="IG40" s="261"/>
      <c r="IH40" s="261"/>
      <c r="II40" s="261"/>
      <c r="IJ40" s="261"/>
      <c r="IK40" s="261"/>
      <c r="IL40" s="261"/>
      <c r="IM40" s="261"/>
      <c r="IN40" s="261"/>
      <c r="IO40" s="261"/>
      <c r="IP40" s="261"/>
      <c r="IQ40" s="261"/>
      <c r="IR40" s="261"/>
      <c r="IS40" s="261"/>
      <c r="IT40" s="261"/>
    </row>
    <row r="41" spans="1:254" ht="25.5" x14ac:dyDescent="0.2">
      <c r="A41" s="289" t="s">
        <v>412</v>
      </c>
      <c r="B41" s="291" t="s">
        <v>663</v>
      </c>
      <c r="C41" s="301" t="s">
        <v>376</v>
      </c>
      <c r="D41" s="301" t="s">
        <v>410</v>
      </c>
      <c r="E41" s="301" t="s">
        <v>411</v>
      </c>
      <c r="F41" s="301"/>
      <c r="G41" s="292">
        <f>SUM(G42)</f>
        <v>2500</v>
      </c>
    </row>
    <row r="42" spans="1:254" x14ac:dyDescent="0.2">
      <c r="A42" s="294" t="s">
        <v>399</v>
      </c>
      <c r="B42" s="315" t="s">
        <v>663</v>
      </c>
      <c r="C42" s="311" t="s">
        <v>376</v>
      </c>
      <c r="D42" s="311" t="s">
        <v>410</v>
      </c>
      <c r="E42" s="311" t="s">
        <v>670</v>
      </c>
      <c r="F42" s="311" t="s">
        <v>400</v>
      </c>
      <c r="G42" s="297">
        <v>2500</v>
      </c>
    </row>
    <row r="43" spans="1:254" ht="14.25" x14ac:dyDescent="0.2">
      <c r="A43" s="304" t="s">
        <v>413</v>
      </c>
      <c r="B43" s="281" t="s">
        <v>663</v>
      </c>
      <c r="C43" s="277" t="s">
        <v>376</v>
      </c>
      <c r="D43" s="277" t="s">
        <v>414</v>
      </c>
      <c r="E43" s="277"/>
      <c r="F43" s="277"/>
      <c r="G43" s="278">
        <f>SUM(G44+G56+G61+G49)</f>
        <v>15857.659999999998</v>
      </c>
    </row>
    <row r="44" spans="1:254" ht="27" x14ac:dyDescent="0.25">
      <c r="A44" s="284" t="s">
        <v>379</v>
      </c>
      <c r="B44" s="285" t="s">
        <v>663</v>
      </c>
      <c r="C44" s="286" t="s">
        <v>376</v>
      </c>
      <c r="D44" s="286" t="s">
        <v>414</v>
      </c>
      <c r="E44" s="286" t="s">
        <v>415</v>
      </c>
      <c r="F44" s="286"/>
      <c r="G44" s="287">
        <f>SUM(G45)</f>
        <v>1610.8</v>
      </c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8"/>
      <c r="AC44" s="288"/>
      <c r="AD44" s="288"/>
      <c r="AE44" s="288"/>
      <c r="AF44" s="288"/>
      <c r="AG44" s="288"/>
      <c r="AH44" s="288"/>
      <c r="AI44" s="288"/>
      <c r="AJ44" s="288"/>
      <c r="AK44" s="288"/>
      <c r="AL44" s="288"/>
      <c r="AM44" s="288"/>
      <c r="AN44" s="288"/>
      <c r="AO44" s="288"/>
      <c r="AP44" s="288"/>
      <c r="AQ44" s="288"/>
      <c r="AR44" s="288"/>
      <c r="AS44" s="288"/>
      <c r="AT44" s="288"/>
      <c r="AU44" s="288"/>
      <c r="AV44" s="288"/>
      <c r="AW44" s="288"/>
      <c r="AX44" s="288"/>
      <c r="AY44" s="288"/>
      <c r="AZ44" s="288"/>
      <c r="BA44" s="288"/>
      <c r="BB44" s="288"/>
      <c r="BC44" s="288"/>
      <c r="BD44" s="288"/>
      <c r="BE44" s="288"/>
      <c r="BF44" s="288"/>
      <c r="BG44" s="288"/>
      <c r="BH44" s="288"/>
      <c r="BI44" s="288"/>
      <c r="BJ44" s="288"/>
      <c r="BK44" s="288"/>
      <c r="BL44" s="288"/>
      <c r="BM44" s="288"/>
      <c r="BN44" s="288"/>
      <c r="BO44" s="288"/>
      <c r="BP44" s="288"/>
      <c r="BQ44" s="288"/>
      <c r="BR44" s="288"/>
      <c r="BS44" s="288"/>
      <c r="BT44" s="288"/>
      <c r="BU44" s="288"/>
      <c r="BV44" s="288"/>
      <c r="BW44" s="288"/>
      <c r="BX44" s="288"/>
      <c r="BY44" s="288"/>
      <c r="BZ44" s="288"/>
      <c r="CA44" s="288"/>
      <c r="CB44" s="288"/>
      <c r="CC44" s="288"/>
      <c r="CD44" s="288"/>
      <c r="CE44" s="288"/>
      <c r="CF44" s="288"/>
      <c r="CG44" s="288"/>
      <c r="CH44" s="288"/>
      <c r="CI44" s="288"/>
      <c r="CJ44" s="288"/>
      <c r="CK44" s="288"/>
      <c r="CL44" s="288"/>
      <c r="CM44" s="288"/>
      <c r="CN44" s="288"/>
      <c r="CO44" s="288"/>
      <c r="CP44" s="288"/>
      <c r="CQ44" s="288"/>
      <c r="CR44" s="288"/>
      <c r="CS44" s="288"/>
      <c r="CT44" s="288"/>
      <c r="CU44" s="288"/>
      <c r="CV44" s="288"/>
      <c r="CW44" s="288"/>
      <c r="CX44" s="288"/>
      <c r="CY44" s="288"/>
      <c r="CZ44" s="288"/>
      <c r="DA44" s="288"/>
      <c r="DB44" s="288"/>
      <c r="DC44" s="288"/>
      <c r="DD44" s="288"/>
      <c r="DE44" s="288"/>
      <c r="DF44" s="288"/>
      <c r="DG44" s="288"/>
      <c r="DH44" s="288"/>
      <c r="DI44" s="288"/>
      <c r="DJ44" s="288"/>
      <c r="DK44" s="288"/>
      <c r="DL44" s="288"/>
      <c r="DM44" s="288"/>
      <c r="DN44" s="288"/>
      <c r="DO44" s="288"/>
      <c r="DP44" s="288"/>
      <c r="DQ44" s="288"/>
      <c r="DR44" s="288"/>
      <c r="DS44" s="288"/>
      <c r="DT44" s="288"/>
      <c r="DU44" s="288"/>
      <c r="DV44" s="288"/>
      <c r="DW44" s="288"/>
      <c r="DX44" s="288"/>
      <c r="DY44" s="288"/>
      <c r="DZ44" s="288"/>
      <c r="EA44" s="288"/>
      <c r="EB44" s="288"/>
      <c r="EC44" s="288"/>
      <c r="ED44" s="288"/>
      <c r="EE44" s="288"/>
      <c r="EF44" s="288"/>
      <c r="EG44" s="288"/>
      <c r="EH44" s="288"/>
      <c r="EI44" s="288"/>
      <c r="EJ44" s="288"/>
      <c r="EK44" s="288"/>
      <c r="EL44" s="288"/>
      <c r="EM44" s="288"/>
      <c r="EN44" s="288"/>
      <c r="EO44" s="288"/>
      <c r="EP44" s="288"/>
      <c r="EQ44" s="288"/>
      <c r="ER44" s="288"/>
      <c r="ES44" s="288"/>
      <c r="ET44" s="288"/>
      <c r="EU44" s="288"/>
      <c r="EV44" s="288"/>
      <c r="EW44" s="288"/>
      <c r="EX44" s="288"/>
      <c r="EY44" s="288"/>
      <c r="EZ44" s="288"/>
      <c r="FA44" s="288"/>
      <c r="FB44" s="288"/>
      <c r="FC44" s="288"/>
      <c r="FD44" s="288"/>
      <c r="FE44" s="288"/>
      <c r="FF44" s="288"/>
      <c r="FG44" s="288"/>
      <c r="FH44" s="288"/>
      <c r="FI44" s="288"/>
      <c r="FJ44" s="288"/>
      <c r="FK44" s="288"/>
      <c r="FL44" s="288"/>
      <c r="FM44" s="288"/>
      <c r="FN44" s="288"/>
      <c r="FO44" s="288"/>
      <c r="FP44" s="288"/>
      <c r="FQ44" s="288"/>
      <c r="FR44" s="288"/>
      <c r="FS44" s="288"/>
      <c r="FT44" s="288"/>
      <c r="FU44" s="288"/>
      <c r="FV44" s="288"/>
      <c r="FW44" s="288"/>
      <c r="FX44" s="288"/>
      <c r="FY44" s="288"/>
      <c r="FZ44" s="288"/>
      <c r="GA44" s="288"/>
      <c r="GB44" s="288"/>
      <c r="GC44" s="288"/>
      <c r="GD44" s="288"/>
      <c r="GE44" s="288"/>
      <c r="GF44" s="288"/>
      <c r="GG44" s="288"/>
      <c r="GH44" s="288"/>
      <c r="GI44" s="288"/>
      <c r="GJ44" s="288"/>
      <c r="GK44" s="288"/>
      <c r="GL44" s="288"/>
      <c r="GM44" s="288"/>
      <c r="GN44" s="288"/>
      <c r="GO44" s="288"/>
      <c r="GP44" s="288"/>
      <c r="GQ44" s="288"/>
      <c r="GR44" s="288"/>
      <c r="GS44" s="288"/>
      <c r="GT44" s="288"/>
      <c r="GU44" s="288"/>
      <c r="GV44" s="288"/>
      <c r="GW44" s="288"/>
      <c r="GX44" s="288"/>
      <c r="GY44" s="288"/>
      <c r="GZ44" s="288"/>
      <c r="HA44" s="288"/>
      <c r="HB44" s="288"/>
      <c r="HC44" s="288"/>
      <c r="HD44" s="288"/>
      <c r="HE44" s="288"/>
      <c r="HF44" s="288"/>
      <c r="HG44" s="288"/>
      <c r="HH44" s="288"/>
      <c r="HI44" s="288"/>
      <c r="HJ44" s="288"/>
      <c r="HK44" s="288"/>
      <c r="HL44" s="288"/>
      <c r="HM44" s="288"/>
      <c r="HN44" s="288"/>
      <c r="HO44" s="288"/>
      <c r="HP44" s="288"/>
      <c r="HQ44" s="288"/>
      <c r="HR44" s="288"/>
      <c r="HS44" s="288"/>
      <c r="HT44" s="288"/>
      <c r="HU44" s="288"/>
      <c r="HV44" s="288"/>
      <c r="HW44" s="288"/>
      <c r="HX44" s="288"/>
      <c r="HY44" s="288"/>
      <c r="HZ44" s="288"/>
      <c r="IA44" s="288"/>
      <c r="IB44" s="288"/>
      <c r="IC44" s="288"/>
      <c r="ID44" s="288"/>
      <c r="IE44" s="288"/>
      <c r="IF44" s="288"/>
      <c r="IG44" s="288"/>
      <c r="IH44" s="288"/>
      <c r="II44" s="288"/>
      <c r="IJ44" s="288"/>
      <c r="IK44" s="288"/>
      <c r="IL44" s="288"/>
      <c r="IM44" s="288"/>
      <c r="IN44" s="288"/>
      <c r="IO44" s="288"/>
      <c r="IP44" s="288"/>
      <c r="IQ44" s="288"/>
      <c r="IR44" s="288"/>
      <c r="IS44" s="288"/>
      <c r="IT44" s="288"/>
    </row>
    <row r="45" spans="1:254" ht="25.5" x14ac:dyDescent="0.2">
      <c r="A45" s="294" t="s">
        <v>416</v>
      </c>
      <c r="B45" s="295" t="s">
        <v>663</v>
      </c>
      <c r="C45" s="296" t="s">
        <v>417</v>
      </c>
      <c r="D45" s="296" t="s">
        <v>414</v>
      </c>
      <c r="E45" s="296" t="s">
        <v>415</v>
      </c>
      <c r="F45" s="296"/>
      <c r="G45" s="297">
        <f>SUM(G46+G47+G48)</f>
        <v>1610.8</v>
      </c>
    </row>
    <row r="46" spans="1:254" ht="51" customHeight="1" x14ac:dyDescent="0.2">
      <c r="A46" s="289" t="s">
        <v>664</v>
      </c>
      <c r="B46" s="301" t="s">
        <v>663</v>
      </c>
      <c r="C46" s="291" t="s">
        <v>376</v>
      </c>
      <c r="D46" s="291" t="s">
        <v>414</v>
      </c>
      <c r="E46" s="291" t="s">
        <v>415</v>
      </c>
      <c r="F46" s="291" t="s">
        <v>383</v>
      </c>
      <c r="G46" s="292">
        <v>1188.3</v>
      </c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316"/>
      <c r="AJ46" s="316"/>
      <c r="AK46" s="316"/>
      <c r="AL46" s="316"/>
      <c r="AM46" s="316"/>
      <c r="AN46" s="316"/>
      <c r="AO46" s="316"/>
      <c r="AP46" s="316"/>
      <c r="AQ46" s="316"/>
      <c r="AR46" s="316"/>
      <c r="AS46" s="316"/>
      <c r="AT46" s="316"/>
      <c r="AU46" s="316"/>
      <c r="AV46" s="316"/>
      <c r="AW46" s="316"/>
      <c r="AX46" s="316"/>
      <c r="AY46" s="316"/>
      <c r="AZ46" s="316"/>
      <c r="BA46" s="316"/>
      <c r="BB46" s="316"/>
      <c r="BC46" s="316"/>
      <c r="BD46" s="316"/>
      <c r="BE46" s="316"/>
      <c r="BF46" s="316"/>
      <c r="BG46" s="316"/>
      <c r="BH46" s="316"/>
      <c r="BI46" s="316"/>
      <c r="BJ46" s="316"/>
      <c r="BK46" s="316"/>
      <c r="BL46" s="316"/>
      <c r="BM46" s="316"/>
      <c r="BN46" s="316"/>
      <c r="BO46" s="316"/>
      <c r="BP46" s="316"/>
      <c r="BQ46" s="316"/>
      <c r="BR46" s="316"/>
      <c r="BS46" s="316"/>
      <c r="BT46" s="316"/>
      <c r="BU46" s="316"/>
      <c r="BV46" s="316"/>
      <c r="BW46" s="316"/>
      <c r="BX46" s="316"/>
      <c r="BY46" s="316"/>
      <c r="BZ46" s="316"/>
      <c r="CA46" s="316"/>
      <c r="CB46" s="316"/>
      <c r="CC46" s="316"/>
      <c r="CD46" s="316"/>
      <c r="CE46" s="316"/>
      <c r="CF46" s="316"/>
      <c r="CG46" s="316"/>
      <c r="CH46" s="316"/>
      <c r="CI46" s="316"/>
      <c r="CJ46" s="316"/>
      <c r="CK46" s="316"/>
      <c r="CL46" s="316"/>
      <c r="CM46" s="316"/>
      <c r="CN46" s="316"/>
      <c r="CO46" s="316"/>
      <c r="CP46" s="316"/>
      <c r="CQ46" s="316"/>
      <c r="CR46" s="316"/>
      <c r="CS46" s="316"/>
      <c r="CT46" s="316"/>
      <c r="CU46" s="316"/>
      <c r="CV46" s="316"/>
      <c r="CW46" s="316"/>
      <c r="CX46" s="316"/>
      <c r="CY46" s="316"/>
      <c r="CZ46" s="316"/>
      <c r="DA46" s="316"/>
      <c r="DB46" s="316"/>
      <c r="DC46" s="316"/>
      <c r="DD46" s="316"/>
      <c r="DE46" s="316"/>
      <c r="DF46" s="316"/>
      <c r="DG46" s="316"/>
      <c r="DH46" s="316"/>
      <c r="DI46" s="316"/>
      <c r="DJ46" s="316"/>
      <c r="DK46" s="316"/>
      <c r="DL46" s="316"/>
      <c r="DM46" s="316"/>
      <c r="DN46" s="316"/>
      <c r="DO46" s="316"/>
      <c r="DP46" s="316"/>
      <c r="DQ46" s="316"/>
      <c r="DR46" s="316"/>
      <c r="DS46" s="316"/>
      <c r="DT46" s="316"/>
      <c r="DU46" s="316"/>
      <c r="DV46" s="316"/>
      <c r="DW46" s="316"/>
      <c r="DX46" s="316"/>
      <c r="DY46" s="316"/>
      <c r="DZ46" s="316"/>
      <c r="EA46" s="316"/>
      <c r="EB46" s="316"/>
      <c r="EC46" s="316"/>
      <c r="ED46" s="316"/>
      <c r="EE46" s="316"/>
      <c r="EF46" s="316"/>
      <c r="EG46" s="316"/>
      <c r="EH46" s="316"/>
      <c r="EI46" s="316"/>
      <c r="EJ46" s="316"/>
      <c r="EK46" s="316"/>
      <c r="EL46" s="316"/>
      <c r="EM46" s="316"/>
      <c r="EN46" s="316"/>
      <c r="EO46" s="316"/>
      <c r="EP46" s="316"/>
      <c r="EQ46" s="316"/>
      <c r="ER46" s="316"/>
      <c r="ES46" s="316"/>
      <c r="ET46" s="316"/>
      <c r="EU46" s="316"/>
      <c r="EV46" s="316"/>
      <c r="EW46" s="316"/>
      <c r="EX46" s="316"/>
      <c r="EY46" s="316"/>
      <c r="EZ46" s="316"/>
      <c r="FA46" s="316"/>
      <c r="FB46" s="316"/>
      <c r="FC46" s="316"/>
      <c r="FD46" s="316"/>
      <c r="FE46" s="316"/>
      <c r="FF46" s="316"/>
      <c r="FG46" s="316"/>
      <c r="FH46" s="316"/>
      <c r="FI46" s="316"/>
      <c r="FJ46" s="316"/>
      <c r="FK46" s="316"/>
      <c r="FL46" s="316"/>
      <c r="FM46" s="316"/>
      <c r="FN46" s="316"/>
      <c r="FO46" s="316"/>
      <c r="FP46" s="316"/>
      <c r="FQ46" s="316"/>
      <c r="FR46" s="316"/>
      <c r="FS46" s="316"/>
      <c r="FT46" s="316"/>
      <c r="FU46" s="316"/>
      <c r="FV46" s="316"/>
      <c r="FW46" s="316"/>
      <c r="FX46" s="316"/>
      <c r="FY46" s="316"/>
      <c r="FZ46" s="316"/>
      <c r="GA46" s="316"/>
      <c r="GB46" s="316"/>
      <c r="GC46" s="316"/>
      <c r="GD46" s="316"/>
      <c r="GE46" s="316"/>
      <c r="GF46" s="316"/>
      <c r="GG46" s="316"/>
      <c r="GH46" s="316"/>
      <c r="GI46" s="316"/>
      <c r="GJ46" s="316"/>
      <c r="GK46" s="316"/>
      <c r="GL46" s="316"/>
      <c r="GM46" s="316"/>
      <c r="GN46" s="316"/>
      <c r="GO46" s="316"/>
      <c r="GP46" s="316"/>
      <c r="GQ46" s="316"/>
      <c r="GR46" s="316"/>
      <c r="GS46" s="316"/>
      <c r="GT46" s="316"/>
      <c r="GU46" s="316"/>
      <c r="GV46" s="316"/>
      <c r="GW46" s="316"/>
      <c r="GX46" s="316"/>
      <c r="GY46" s="316"/>
      <c r="GZ46" s="316"/>
      <c r="HA46" s="316"/>
      <c r="HB46" s="316"/>
      <c r="HC46" s="316"/>
      <c r="HD46" s="316"/>
      <c r="HE46" s="316"/>
      <c r="HF46" s="316"/>
      <c r="HG46" s="316"/>
      <c r="HH46" s="316"/>
      <c r="HI46" s="316"/>
      <c r="HJ46" s="316"/>
      <c r="HK46" s="316"/>
      <c r="HL46" s="316"/>
      <c r="HM46" s="316"/>
      <c r="HN46" s="316"/>
      <c r="HO46" s="316"/>
      <c r="HP46" s="316"/>
      <c r="HQ46" s="316"/>
      <c r="HR46" s="316"/>
      <c r="HS46" s="316"/>
      <c r="HT46" s="316"/>
      <c r="HU46" s="316"/>
      <c r="HV46" s="316"/>
      <c r="HW46" s="316"/>
      <c r="HX46" s="316"/>
      <c r="HY46" s="316"/>
      <c r="HZ46" s="316"/>
      <c r="IA46" s="316"/>
      <c r="IB46" s="316"/>
      <c r="IC46" s="316"/>
      <c r="ID46" s="316"/>
      <c r="IE46" s="316"/>
      <c r="IF46" s="316"/>
      <c r="IG46" s="316"/>
      <c r="IH46" s="316"/>
      <c r="II46" s="316"/>
      <c r="IJ46" s="316"/>
      <c r="IK46" s="316"/>
      <c r="IL46" s="316"/>
      <c r="IM46" s="316"/>
      <c r="IN46" s="316"/>
      <c r="IO46" s="316"/>
      <c r="IP46" s="316"/>
      <c r="IQ46" s="316"/>
      <c r="IR46" s="316"/>
      <c r="IS46" s="316"/>
      <c r="IT46" s="316"/>
    </row>
    <row r="47" spans="1:254" s="288" customFormat="1" ht="26.25" x14ac:dyDescent="0.25">
      <c r="A47" s="289" t="s">
        <v>665</v>
      </c>
      <c r="B47" s="301" t="s">
        <v>663</v>
      </c>
      <c r="C47" s="291" t="s">
        <v>376</v>
      </c>
      <c r="D47" s="291" t="s">
        <v>414</v>
      </c>
      <c r="E47" s="291" t="s">
        <v>415</v>
      </c>
      <c r="F47" s="291" t="s">
        <v>389</v>
      </c>
      <c r="G47" s="292">
        <v>304.02</v>
      </c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293"/>
      <c r="AE47" s="293"/>
      <c r="AF47" s="293"/>
      <c r="AG47" s="293"/>
      <c r="AH47" s="293"/>
      <c r="AI47" s="293"/>
      <c r="AJ47" s="293"/>
      <c r="AK47" s="293"/>
      <c r="AL47" s="293"/>
      <c r="AM47" s="293"/>
      <c r="AN47" s="293"/>
      <c r="AO47" s="293"/>
      <c r="AP47" s="293"/>
      <c r="AQ47" s="293"/>
      <c r="AR47" s="293"/>
      <c r="AS47" s="293"/>
      <c r="AT47" s="293"/>
      <c r="AU47" s="293"/>
      <c r="AV47" s="293"/>
      <c r="AW47" s="293"/>
      <c r="AX47" s="293"/>
      <c r="AY47" s="293"/>
      <c r="AZ47" s="293"/>
      <c r="BA47" s="293"/>
      <c r="BB47" s="293"/>
      <c r="BC47" s="293"/>
      <c r="BD47" s="293"/>
      <c r="BE47" s="293"/>
      <c r="BF47" s="293"/>
      <c r="BG47" s="293"/>
      <c r="BH47" s="293"/>
      <c r="BI47" s="293"/>
      <c r="BJ47" s="293"/>
      <c r="BK47" s="293"/>
      <c r="BL47" s="293"/>
      <c r="BM47" s="293"/>
      <c r="BN47" s="293"/>
      <c r="BO47" s="293"/>
      <c r="BP47" s="293"/>
      <c r="BQ47" s="293"/>
      <c r="BR47" s="293"/>
      <c r="BS47" s="293"/>
      <c r="BT47" s="293"/>
      <c r="BU47" s="293"/>
      <c r="BV47" s="293"/>
      <c r="BW47" s="293"/>
      <c r="BX47" s="293"/>
      <c r="BY47" s="293"/>
      <c r="BZ47" s="293"/>
      <c r="CA47" s="293"/>
      <c r="CB47" s="293"/>
      <c r="CC47" s="293"/>
      <c r="CD47" s="293"/>
      <c r="CE47" s="293"/>
      <c r="CF47" s="293"/>
      <c r="CG47" s="293"/>
      <c r="CH47" s="293"/>
      <c r="CI47" s="293"/>
      <c r="CJ47" s="293"/>
      <c r="CK47" s="293"/>
      <c r="CL47" s="293"/>
      <c r="CM47" s="293"/>
      <c r="CN47" s="293"/>
      <c r="CO47" s="293"/>
      <c r="CP47" s="293"/>
      <c r="CQ47" s="293"/>
      <c r="CR47" s="293"/>
      <c r="CS47" s="293"/>
      <c r="CT47" s="293"/>
      <c r="CU47" s="293"/>
      <c r="CV47" s="293"/>
      <c r="CW47" s="293"/>
      <c r="CX47" s="293"/>
      <c r="CY47" s="293"/>
      <c r="CZ47" s="293"/>
      <c r="DA47" s="293"/>
      <c r="DB47" s="293"/>
      <c r="DC47" s="293"/>
      <c r="DD47" s="293"/>
      <c r="DE47" s="293"/>
      <c r="DF47" s="293"/>
      <c r="DG47" s="293"/>
      <c r="DH47" s="293"/>
      <c r="DI47" s="293"/>
      <c r="DJ47" s="293"/>
      <c r="DK47" s="293"/>
      <c r="DL47" s="293"/>
      <c r="DM47" s="293"/>
      <c r="DN47" s="293"/>
      <c r="DO47" s="293"/>
      <c r="DP47" s="293"/>
      <c r="DQ47" s="293"/>
      <c r="DR47" s="293"/>
      <c r="DS47" s="293"/>
      <c r="DT47" s="293"/>
      <c r="DU47" s="293"/>
      <c r="DV47" s="293"/>
      <c r="DW47" s="293"/>
      <c r="DX47" s="293"/>
      <c r="DY47" s="293"/>
      <c r="DZ47" s="293"/>
      <c r="EA47" s="293"/>
      <c r="EB47" s="293"/>
      <c r="EC47" s="293"/>
      <c r="ED47" s="293"/>
      <c r="EE47" s="293"/>
      <c r="EF47" s="293"/>
      <c r="EG47" s="293"/>
      <c r="EH47" s="293"/>
      <c r="EI47" s="293"/>
      <c r="EJ47" s="293"/>
      <c r="EK47" s="293"/>
      <c r="EL47" s="293"/>
      <c r="EM47" s="293"/>
      <c r="EN47" s="293"/>
      <c r="EO47" s="293"/>
      <c r="EP47" s="293"/>
      <c r="EQ47" s="293"/>
      <c r="ER47" s="293"/>
      <c r="ES47" s="293"/>
      <c r="ET47" s="293"/>
      <c r="EU47" s="293"/>
      <c r="EV47" s="293"/>
      <c r="EW47" s="293"/>
      <c r="EX47" s="293"/>
      <c r="EY47" s="293"/>
      <c r="EZ47" s="293"/>
      <c r="FA47" s="293"/>
      <c r="FB47" s="293"/>
      <c r="FC47" s="293"/>
      <c r="FD47" s="293"/>
      <c r="FE47" s="293"/>
      <c r="FF47" s="293"/>
      <c r="FG47" s="293"/>
      <c r="FH47" s="293"/>
      <c r="FI47" s="293"/>
      <c r="FJ47" s="293"/>
      <c r="FK47" s="293"/>
      <c r="FL47" s="293"/>
      <c r="FM47" s="293"/>
      <c r="FN47" s="293"/>
      <c r="FO47" s="293"/>
      <c r="FP47" s="293"/>
      <c r="FQ47" s="293"/>
      <c r="FR47" s="293"/>
      <c r="FS47" s="293"/>
      <c r="FT47" s="293"/>
      <c r="FU47" s="293"/>
      <c r="FV47" s="293"/>
      <c r="FW47" s="293"/>
      <c r="FX47" s="293"/>
      <c r="FY47" s="293"/>
      <c r="FZ47" s="293"/>
      <c r="GA47" s="293"/>
      <c r="GB47" s="293"/>
      <c r="GC47" s="293"/>
      <c r="GD47" s="293"/>
      <c r="GE47" s="293"/>
      <c r="GF47" s="293"/>
      <c r="GG47" s="293"/>
      <c r="GH47" s="293"/>
      <c r="GI47" s="293"/>
      <c r="GJ47" s="293"/>
      <c r="GK47" s="293"/>
      <c r="GL47" s="293"/>
      <c r="GM47" s="293"/>
      <c r="GN47" s="293"/>
      <c r="GO47" s="293"/>
      <c r="GP47" s="293"/>
      <c r="GQ47" s="293"/>
      <c r="GR47" s="293"/>
      <c r="GS47" s="293"/>
      <c r="GT47" s="293"/>
      <c r="GU47" s="293"/>
      <c r="GV47" s="293"/>
      <c r="GW47" s="293"/>
      <c r="GX47" s="293"/>
      <c r="GY47" s="293"/>
      <c r="GZ47" s="293"/>
      <c r="HA47" s="293"/>
      <c r="HB47" s="293"/>
      <c r="HC47" s="293"/>
      <c r="HD47" s="293"/>
      <c r="HE47" s="293"/>
      <c r="HF47" s="293"/>
      <c r="HG47" s="293"/>
      <c r="HH47" s="293"/>
      <c r="HI47" s="293"/>
      <c r="HJ47" s="293"/>
      <c r="HK47" s="293"/>
      <c r="HL47" s="293"/>
      <c r="HM47" s="293"/>
      <c r="HN47" s="293"/>
      <c r="HO47" s="293"/>
      <c r="HP47" s="293"/>
      <c r="HQ47" s="293"/>
      <c r="HR47" s="293"/>
      <c r="HS47" s="293"/>
      <c r="HT47" s="293"/>
      <c r="HU47" s="293"/>
      <c r="HV47" s="293"/>
      <c r="HW47" s="293"/>
      <c r="HX47" s="293"/>
      <c r="HY47" s="293"/>
      <c r="HZ47" s="293"/>
      <c r="IA47" s="293"/>
      <c r="IB47" s="293"/>
      <c r="IC47" s="293"/>
      <c r="ID47" s="293"/>
      <c r="IE47" s="293"/>
      <c r="IF47" s="293"/>
      <c r="IG47" s="293"/>
      <c r="IH47" s="293"/>
      <c r="II47" s="293"/>
      <c r="IJ47" s="293"/>
      <c r="IK47" s="293"/>
      <c r="IL47" s="293"/>
      <c r="IM47" s="293"/>
      <c r="IN47" s="293"/>
      <c r="IO47" s="293"/>
      <c r="IP47" s="293"/>
      <c r="IQ47" s="293"/>
      <c r="IR47" s="293"/>
      <c r="IS47" s="293"/>
      <c r="IT47" s="293"/>
    </row>
    <row r="48" spans="1:254" ht="51" customHeight="1" x14ac:dyDescent="0.2">
      <c r="A48" s="289" t="s">
        <v>664</v>
      </c>
      <c r="B48" s="301" t="s">
        <v>663</v>
      </c>
      <c r="C48" s="291" t="s">
        <v>376</v>
      </c>
      <c r="D48" s="291" t="s">
        <v>414</v>
      </c>
      <c r="E48" s="291" t="s">
        <v>671</v>
      </c>
      <c r="F48" s="291" t="s">
        <v>383</v>
      </c>
      <c r="G48" s="292">
        <v>118.48</v>
      </c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3"/>
      <c r="AR48" s="293"/>
      <c r="AS48" s="293"/>
      <c r="AT48" s="293"/>
      <c r="AU48" s="293"/>
      <c r="AV48" s="293"/>
      <c r="AW48" s="293"/>
      <c r="AX48" s="293"/>
      <c r="AY48" s="293"/>
      <c r="AZ48" s="293"/>
      <c r="BA48" s="293"/>
      <c r="BB48" s="293"/>
      <c r="BC48" s="293"/>
      <c r="BD48" s="293"/>
      <c r="BE48" s="293"/>
      <c r="BF48" s="293"/>
      <c r="BG48" s="293"/>
      <c r="BH48" s="293"/>
      <c r="BI48" s="293"/>
      <c r="BJ48" s="293"/>
      <c r="BK48" s="293"/>
      <c r="BL48" s="293"/>
      <c r="BM48" s="293"/>
      <c r="BN48" s="293"/>
      <c r="BO48" s="293"/>
      <c r="BP48" s="293"/>
      <c r="BQ48" s="293"/>
      <c r="BR48" s="293"/>
      <c r="BS48" s="293"/>
      <c r="BT48" s="293"/>
      <c r="BU48" s="293"/>
      <c r="BV48" s="293"/>
      <c r="BW48" s="293"/>
      <c r="BX48" s="293"/>
      <c r="BY48" s="293"/>
      <c r="BZ48" s="293"/>
      <c r="CA48" s="293"/>
      <c r="CB48" s="293"/>
      <c r="CC48" s="293"/>
      <c r="CD48" s="293"/>
      <c r="CE48" s="293"/>
      <c r="CF48" s="293"/>
      <c r="CG48" s="293"/>
      <c r="CH48" s="293"/>
      <c r="CI48" s="293"/>
      <c r="CJ48" s="293"/>
      <c r="CK48" s="293"/>
      <c r="CL48" s="293"/>
      <c r="CM48" s="293"/>
      <c r="CN48" s="293"/>
      <c r="CO48" s="293"/>
      <c r="CP48" s="293"/>
      <c r="CQ48" s="293"/>
      <c r="CR48" s="293"/>
      <c r="CS48" s="293"/>
      <c r="CT48" s="293"/>
      <c r="CU48" s="293"/>
      <c r="CV48" s="293"/>
      <c r="CW48" s="293"/>
      <c r="CX48" s="293"/>
      <c r="CY48" s="293"/>
      <c r="CZ48" s="293"/>
      <c r="DA48" s="293"/>
      <c r="DB48" s="293"/>
      <c r="DC48" s="293"/>
      <c r="DD48" s="293"/>
      <c r="DE48" s="293"/>
      <c r="DF48" s="293"/>
      <c r="DG48" s="293"/>
      <c r="DH48" s="293"/>
      <c r="DI48" s="293"/>
      <c r="DJ48" s="293"/>
      <c r="DK48" s="293"/>
      <c r="DL48" s="293"/>
      <c r="DM48" s="293"/>
      <c r="DN48" s="293"/>
      <c r="DO48" s="293"/>
      <c r="DP48" s="293"/>
      <c r="DQ48" s="293"/>
      <c r="DR48" s="293"/>
      <c r="DS48" s="293"/>
      <c r="DT48" s="293"/>
      <c r="DU48" s="293"/>
      <c r="DV48" s="293"/>
      <c r="DW48" s="293"/>
      <c r="DX48" s="293"/>
      <c r="DY48" s="293"/>
      <c r="DZ48" s="293"/>
      <c r="EA48" s="293"/>
      <c r="EB48" s="293"/>
      <c r="EC48" s="293"/>
      <c r="ED48" s="293"/>
      <c r="EE48" s="293"/>
      <c r="EF48" s="293"/>
      <c r="EG48" s="293"/>
      <c r="EH48" s="293"/>
      <c r="EI48" s="293"/>
      <c r="EJ48" s="293"/>
      <c r="EK48" s="293"/>
      <c r="EL48" s="293"/>
      <c r="EM48" s="293"/>
      <c r="EN48" s="293"/>
      <c r="EO48" s="293"/>
      <c r="EP48" s="293"/>
      <c r="EQ48" s="293"/>
      <c r="ER48" s="293"/>
      <c r="ES48" s="293"/>
      <c r="ET48" s="293"/>
      <c r="EU48" s="293"/>
      <c r="EV48" s="293"/>
      <c r="EW48" s="293"/>
      <c r="EX48" s="293"/>
      <c r="EY48" s="293"/>
      <c r="EZ48" s="293"/>
      <c r="FA48" s="293"/>
      <c r="FB48" s="293"/>
      <c r="FC48" s="293"/>
      <c r="FD48" s="293"/>
      <c r="FE48" s="293"/>
      <c r="FF48" s="293"/>
      <c r="FG48" s="293"/>
      <c r="FH48" s="293"/>
      <c r="FI48" s="293"/>
      <c r="FJ48" s="293"/>
      <c r="FK48" s="293"/>
      <c r="FL48" s="293"/>
      <c r="FM48" s="293"/>
      <c r="FN48" s="293"/>
      <c r="FO48" s="293"/>
      <c r="FP48" s="293"/>
      <c r="FQ48" s="293"/>
      <c r="FR48" s="293"/>
      <c r="FS48" s="293"/>
      <c r="FT48" s="293"/>
      <c r="FU48" s="293"/>
      <c r="FV48" s="293"/>
      <c r="FW48" s="293"/>
      <c r="FX48" s="293"/>
      <c r="FY48" s="293"/>
      <c r="FZ48" s="293"/>
      <c r="GA48" s="293"/>
      <c r="GB48" s="293"/>
      <c r="GC48" s="293"/>
      <c r="GD48" s="293"/>
      <c r="GE48" s="293"/>
      <c r="GF48" s="293"/>
      <c r="GG48" s="293"/>
      <c r="GH48" s="293"/>
      <c r="GI48" s="293"/>
      <c r="GJ48" s="293"/>
      <c r="GK48" s="293"/>
      <c r="GL48" s="293"/>
      <c r="GM48" s="293"/>
      <c r="GN48" s="293"/>
      <c r="GO48" s="293"/>
      <c r="GP48" s="293"/>
      <c r="GQ48" s="293"/>
      <c r="GR48" s="293"/>
      <c r="GS48" s="293"/>
      <c r="GT48" s="293"/>
      <c r="GU48" s="293"/>
      <c r="GV48" s="293"/>
      <c r="GW48" s="293"/>
      <c r="GX48" s="293"/>
      <c r="GY48" s="293"/>
      <c r="GZ48" s="293"/>
      <c r="HA48" s="293"/>
      <c r="HB48" s="293"/>
      <c r="HC48" s="293"/>
      <c r="HD48" s="293"/>
      <c r="HE48" s="293"/>
      <c r="HF48" s="293"/>
      <c r="HG48" s="293"/>
      <c r="HH48" s="293"/>
      <c r="HI48" s="293"/>
      <c r="HJ48" s="293"/>
      <c r="HK48" s="293"/>
      <c r="HL48" s="293"/>
      <c r="HM48" s="293"/>
      <c r="HN48" s="293"/>
      <c r="HO48" s="293"/>
      <c r="HP48" s="293"/>
      <c r="HQ48" s="293"/>
      <c r="HR48" s="293"/>
      <c r="HS48" s="293"/>
      <c r="HT48" s="293"/>
      <c r="HU48" s="293"/>
      <c r="HV48" s="293"/>
      <c r="HW48" s="293"/>
      <c r="HX48" s="293"/>
      <c r="HY48" s="293"/>
      <c r="HZ48" s="293"/>
      <c r="IA48" s="293"/>
      <c r="IB48" s="293"/>
      <c r="IC48" s="293"/>
      <c r="ID48" s="293"/>
      <c r="IE48" s="293"/>
      <c r="IF48" s="293"/>
      <c r="IG48" s="293"/>
      <c r="IH48" s="293"/>
      <c r="II48" s="293"/>
      <c r="IJ48" s="293"/>
      <c r="IK48" s="293"/>
      <c r="IL48" s="293"/>
      <c r="IM48" s="293"/>
      <c r="IN48" s="293"/>
      <c r="IO48" s="293"/>
      <c r="IP48" s="293"/>
      <c r="IQ48" s="293"/>
      <c r="IR48" s="293"/>
      <c r="IS48" s="293"/>
      <c r="IT48" s="293"/>
    </row>
    <row r="49" spans="1:254" s="316" customFormat="1" ht="27" x14ac:dyDescent="0.25">
      <c r="A49" s="284" t="s">
        <v>419</v>
      </c>
      <c r="B49" s="299" t="s">
        <v>663</v>
      </c>
      <c r="C49" s="299" t="s">
        <v>376</v>
      </c>
      <c r="D49" s="299" t="s">
        <v>414</v>
      </c>
      <c r="E49" s="299" t="s">
        <v>422</v>
      </c>
      <c r="F49" s="299"/>
      <c r="G49" s="287">
        <f>SUM(G50+G54)</f>
        <v>964.22</v>
      </c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3"/>
      <c r="AH49" s="293"/>
      <c r="AI49" s="293"/>
      <c r="AJ49" s="293"/>
      <c r="AK49" s="293"/>
      <c r="AL49" s="293"/>
      <c r="AM49" s="293"/>
      <c r="AN49" s="293"/>
      <c r="AO49" s="293"/>
      <c r="AP49" s="293"/>
      <c r="AQ49" s="293"/>
      <c r="AR49" s="293"/>
      <c r="AS49" s="293"/>
      <c r="AT49" s="293"/>
      <c r="AU49" s="293"/>
      <c r="AV49" s="293"/>
      <c r="AW49" s="293"/>
      <c r="AX49" s="293"/>
      <c r="AY49" s="293"/>
      <c r="AZ49" s="293"/>
      <c r="BA49" s="293"/>
      <c r="BB49" s="293"/>
      <c r="BC49" s="293"/>
      <c r="BD49" s="293"/>
      <c r="BE49" s="293"/>
      <c r="BF49" s="293"/>
      <c r="BG49" s="293"/>
      <c r="BH49" s="293"/>
      <c r="BI49" s="293"/>
      <c r="BJ49" s="293"/>
      <c r="BK49" s="293"/>
      <c r="BL49" s="293"/>
      <c r="BM49" s="293"/>
      <c r="BN49" s="293"/>
      <c r="BO49" s="293"/>
      <c r="BP49" s="293"/>
      <c r="BQ49" s="293"/>
      <c r="BR49" s="293"/>
      <c r="BS49" s="293"/>
      <c r="BT49" s="293"/>
      <c r="BU49" s="293"/>
      <c r="BV49" s="293"/>
      <c r="BW49" s="293"/>
      <c r="BX49" s="293"/>
      <c r="BY49" s="293"/>
      <c r="BZ49" s="293"/>
      <c r="CA49" s="293"/>
      <c r="CB49" s="293"/>
      <c r="CC49" s="293"/>
      <c r="CD49" s="293"/>
      <c r="CE49" s="293"/>
      <c r="CF49" s="293"/>
      <c r="CG49" s="293"/>
      <c r="CH49" s="293"/>
      <c r="CI49" s="293"/>
      <c r="CJ49" s="293"/>
      <c r="CK49" s="293"/>
      <c r="CL49" s="293"/>
      <c r="CM49" s="293"/>
      <c r="CN49" s="293"/>
      <c r="CO49" s="293"/>
      <c r="CP49" s="293"/>
      <c r="CQ49" s="293"/>
      <c r="CR49" s="293"/>
      <c r="CS49" s="293"/>
      <c r="CT49" s="293"/>
      <c r="CU49" s="293"/>
      <c r="CV49" s="293"/>
      <c r="CW49" s="293"/>
      <c r="CX49" s="293"/>
      <c r="CY49" s="293"/>
      <c r="CZ49" s="293"/>
      <c r="DA49" s="293"/>
      <c r="DB49" s="293"/>
      <c r="DC49" s="293"/>
      <c r="DD49" s="293"/>
      <c r="DE49" s="293"/>
      <c r="DF49" s="293"/>
      <c r="DG49" s="293"/>
      <c r="DH49" s="293"/>
      <c r="DI49" s="293"/>
      <c r="DJ49" s="293"/>
      <c r="DK49" s="293"/>
      <c r="DL49" s="293"/>
      <c r="DM49" s="293"/>
      <c r="DN49" s="293"/>
      <c r="DO49" s="293"/>
      <c r="DP49" s="293"/>
      <c r="DQ49" s="293"/>
      <c r="DR49" s="293"/>
      <c r="DS49" s="293"/>
      <c r="DT49" s="293"/>
      <c r="DU49" s="293"/>
      <c r="DV49" s="293"/>
      <c r="DW49" s="293"/>
      <c r="DX49" s="293"/>
      <c r="DY49" s="293"/>
      <c r="DZ49" s="293"/>
      <c r="EA49" s="293"/>
      <c r="EB49" s="293"/>
      <c r="EC49" s="293"/>
      <c r="ED49" s="293"/>
      <c r="EE49" s="293"/>
      <c r="EF49" s="293"/>
      <c r="EG49" s="293"/>
      <c r="EH49" s="293"/>
      <c r="EI49" s="293"/>
      <c r="EJ49" s="293"/>
      <c r="EK49" s="293"/>
      <c r="EL49" s="293"/>
      <c r="EM49" s="293"/>
      <c r="EN49" s="293"/>
      <c r="EO49" s="293"/>
      <c r="EP49" s="293"/>
      <c r="EQ49" s="293"/>
      <c r="ER49" s="293"/>
      <c r="ES49" s="293"/>
      <c r="ET49" s="293"/>
      <c r="EU49" s="293"/>
      <c r="EV49" s="293"/>
      <c r="EW49" s="293"/>
      <c r="EX49" s="293"/>
      <c r="EY49" s="293"/>
      <c r="EZ49" s="293"/>
      <c r="FA49" s="293"/>
      <c r="FB49" s="293"/>
      <c r="FC49" s="293"/>
      <c r="FD49" s="293"/>
      <c r="FE49" s="293"/>
      <c r="FF49" s="293"/>
      <c r="FG49" s="293"/>
      <c r="FH49" s="293"/>
      <c r="FI49" s="293"/>
      <c r="FJ49" s="293"/>
      <c r="FK49" s="293"/>
      <c r="FL49" s="293"/>
      <c r="FM49" s="293"/>
      <c r="FN49" s="293"/>
      <c r="FO49" s="293"/>
      <c r="FP49" s="293"/>
      <c r="FQ49" s="293"/>
      <c r="FR49" s="293"/>
      <c r="FS49" s="293"/>
      <c r="FT49" s="293"/>
      <c r="FU49" s="293"/>
      <c r="FV49" s="293"/>
      <c r="FW49" s="293"/>
      <c r="FX49" s="293"/>
      <c r="FY49" s="293"/>
      <c r="FZ49" s="293"/>
      <c r="GA49" s="293"/>
      <c r="GB49" s="293"/>
      <c r="GC49" s="293"/>
      <c r="GD49" s="293"/>
      <c r="GE49" s="293"/>
      <c r="GF49" s="293"/>
      <c r="GG49" s="293"/>
      <c r="GH49" s="293"/>
      <c r="GI49" s="293"/>
      <c r="GJ49" s="293"/>
      <c r="GK49" s="293"/>
      <c r="GL49" s="293"/>
      <c r="GM49" s="293"/>
      <c r="GN49" s="293"/>
      <c r="GO49" s="293"/>
      <c r="GP49" s="293"/>
      <c r="GQ49" s="293"/>
      <c r="GR49" s="293"/>
      <c r="GS49" s="293"/>
      <c r="GT49" s="293"/>
      <c r="GU49" s="293"/>
      <c r="GV49" s="293"/>
      <c r="GW49" s="293"/>
      <c r="GX49" s="293"/>
      <c r="GY49" s="293"/>
      <c r="GZ49" s="293"/>
      <c r="HA49" s="293"/>
      <c r="HB49" s="293"/>
      <c r="HC49" s="293"/>
      <c r="HD49" s="293"/>
      <c r="HE49" s="293"/>
      <c r="HF49" s="293"/>
      <c r="HG49" s="293"/>
      <c r="HH49" s="293"/>
      <c r="HI49" s="293"/>
      <c r="HJ49" s="293"/>
      <c r="HK49" s="293"/>
      <c r="HL49" s="293"/>
      <c r="HM49" s="293"/>
      <c r="HN49" s="293"/>
      <c r="HO49" s="293"/>
      <c r="HP49" s="293"/>
      <c r="HQ49" s="293"/>
      <c r="HR49" s="293"/>
      <c r="HS49" s="293"/>
      <c r="HT49" s="293"/>
      <c r="HU49" s="293"/>
      <c r="HV49" s="293"/>
      <c r="HW49" s="293"/>
      <c r="HX49" s="293"/>
      <c r="HY49" s="293"/>
      <c r="HZ49" s="293"/>
      <c r="IA49" s="293"/>
      <c r="IB49" s="293"/>
      <c r="IC49" s="293"/>
      <c r="ID49" s="293"/>
      <c r="IE49" s="293"/>
      <c r="IF49" s="293"/>
      <c r="IG49" s="293"/>
      <c r="IH49" s="293"/>
      <c r="II49" s="293"/>
      <c r="IJ49" s="293"/>
      <c r="IK49" s="293"/>
      <c r="IL49" s="293"/>
      <c r="IM49" s="293"/>
      <c r="IN49" s="293"/>
      <c r="IO49" s="293"/>
      <c r="IP49" s="293"/>
      <c r="IQ49" s="293"/>
      <c r="IR49" s="293"/>
      <c r="IS49" s="293"/>
      <c r="IT49" s="293"/>
    </row>
    <row r="50" spans="1:254" s="293" customFormat="1" ht="38.25" x14ac:dyDescent="0.2">
      <c r="A50" s="317" t="s">
        <v>421</v>
      </c>
      <c r="B50" s="295" t="s">
        <v>663</v>
      </c>
      <c r="C50" s="301" t="s">
        <v>376</v>
      </c>
      <c r="D50" s="301" t="s">
        <v>414</v>
      </c>
      <c r="E50" s="301" t="s">
        <v>422</v>
      </c>
      <c r="F50" s="301"/>
      <c r="G50" s="292">
        <f>SUM(G51+G53+G52)</f>
        <v>964</v>
      </c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1"/>
      <c r="AY50" s="261"/>
      <c r="AZ50" s="261"/>
      <c r="BA50" s="261"/>
      <c r="BB50" s="261"/>
      <c r="BC50" s="261"/>
      <c r="BD50" s="261"/>
      <c r="BE50" s="261"/>
      <c r="BF50" s="261"/>
      <c r="BG50" s="261"/>
      <c r="BH50" s="261"/>
      <c r="BI50" s="261"/>
      <c r="BJ50" s="261"/>
      <c r="BK50" s="261"/>
      <c r="BL50" s="261"/>
      <c r="BM50" s="261"/>
      <c r="BN50" s="261"/>
      <c r="BO50" s="261"/>
      <c r="BP50" s="261"/>
      <c r="BQ50" s="261"/>
      <c r="BR50" s="261"/>
      <c r="BS50" s="261"/>
      <c r="BT50" s="261"/>
      <c r="BU50" s="261"/>
      <c r="BV50" s="261"/>
      <c r="BW50" s="261"/>
      <c r="BX50" s="261"/>
      <c r="BY50" s="261"/>
      <c r="BZ50" s="261"/>
      <c r="CA50" s="261"/>
      <c r="CB50" s="261"/>
      <c r="CC50" s="261"/>
      <c r="CD50" s="261"/>
      <c r="CE50" s="261"/>
      <c r="CF50" s="261"/>
      <c r="CG50" s="261"/>
      <c r="CH50" s="261"/>
      <c r="CI50" s="261"/>
      <c r="CJ50" s="261"/>
      <c r="CK50" s="261"/>
      <c r="CL50" s="261"/>
      <c r="CM50" s="261"/>
      <c r="CN50" s="261"/>
      <c r="CO50" s="261"/>
      <c r="CP50" s="261"/>
      <c r="CQ50" s="261"/>
      <c r="CR50" s="261"/>
      <c r="CS50" s="261"/>
      <c r="CT50" s="261"/>
      <c r="CU50" s="261"/>
      <c r="CV50" s="261"/>
      <c r="CW50" s="261"/>
      <c r="CX50" s="261"/>
      <c r="CY50" s="261"/>
      <c r="CZ50" s="261"/>
      <c r="DA50" s="261"/>
      <c r="DB50" s="261"/>
      <c r="DC50" s="261"/>
      <c r="DD50" s="261"/>
      <c r="DE50" s="261"/>
      <c r="DF50" s="261"/>
      <c r="DG50" s="261"/>
      <c r="DH50" s="261"/>
      <c r="DI50" s="261"/>
      <c r="DJ50" s="261"/>
      <c r="DK50" s="261"/>
      <c r="DL50" s="261"/>
      <c r="DM50" s="261"/>
      <c r="DN50" s="261"/>
      <c r="DO50" s="261"/>
      <c r="DP50" s="261"/>
      <c r="DQ50" s="261"/>
      <c r="DR50" s="261"/>
      <c r="DS50" s="261"/>
      <c r="DT50" s="261"/>
      <c r="DU50" s="261"/>
      <c r="DV50" s="261"/>
      <c r="DW50" s="261"/>
      <c r="DX50" s="261"/>
      <c r="DY50" s="261"/>
      <c r="DZ50" s="261"/>
      <c r="EA50" s="261"/>
      <c r="EB50" s="261"/>
      <c r="EC50" s="261"/>
      <c r="ED50" s="261"/>
      <c r="EE50" s="261"/>
      <c r="EF50" s="261"/>
      <c r="EG50" s="261"/>
      <c r="EH50" s="261"/>
      <c r="EI50" s="261"/>
      <c r="EJ50" s="261"/>
      <c r="EK50" s="261"/>
      <c r="EL50" s="261"/>
      <c r="EM50" s="261"/>
      <c r="EN50" s="261"/>
      <c r="EO50" s="261"/>
      <c r="EP50" s="261"/>
      <c r="EQ50" s="261"/>
      <c r="ER50" s="261"/>
      <c r="ES50" s="261"/>
      <c r="ET50" s="261"/>
      <c r="EU50" s="261"/>
      <c r="EV50" s="261"/>
      <c r="EW50" s="261"/>
      <c r="EX50" s="261"/>
      <c r="EY50" s="261"/>
      <c r="EZ50" s="261"/>
      <c r="FA50" s="261"/>
      <c r="FB50" s="261"/>
      <c r="FC50" s="261"/>
      <c r="FD50" s="261"/>
      <c r="FE50" s="261"/>
      <c r="FF50" s="261"/>
      <c r="FG50" s="261"/>
      <c r="FH50" s="261"/>
      <c r="FI50" s="261"/>
      <c r="FJ50" s="261"/>
      <c r="FK50" s="261"/>
      <c r="FL50" s="261"/>
      <c r="FM50" s="261"/>
      <c r="FN50" s="261"/>
      <c r="FO50" s="261"/>
      <c r="FP50" s="261"/>
      <c r="FQ50" s="261"/>
      <c r="FR50" s="261"/>
      <c r="FS50" s="261"/>
      <c r="FT50" s="261"/>
      <c r="FU50" s="261"/>
      <c r="FV50" s="261"/>
      <c r="FW50" s="261"/>
      <c r="FX50" s="261"/>
      <c r="FY50" s="261"/>
      <c r="FZ50" s="261"/>
      <c r="GA50" s="261"/>
      <c r="GB50" s="261"/>
      <c r="GC50" s="261"/>
      <c r="GD50" s="261"/>
      <c r="GE50" s="261"/>
      <c r="GF50" s="261"/>
      <c r="GG50" s="261"/>
      <c r="GH50" s="261"/>
      <c r="GI50" s="261"/>
      <c r="GJ50" s="261"/>
      <c r="GK50" s="261"/>
      <c r="GL50" s="261"/>
      <c r="GM50" s="261"/>
      <c r="GN50" s="261"/>
      <c r="GO50" s="261"/>
      <c r="GP50" s="261"/>
      <c r="GQ50" s="261"/>
      <c r="GR50" s="261"/>
      <c r="GS50" s="261"/>
      <c r="GT50" s="261"/>
      <c r="GU50" s="261"/>
      <c r="GV50" s="261"/>
      <c r="GW50" s="261"/>
      <c r="GX50" s="261"/>
      <c r="GY50" s="261"/>
      <c r="GZ50" s="261"/>
      <c r="HA50" s="261"/>
      <c r="HB50" s="261"/>
      <c r="HC50" s="261"/>
      <c r="HD50" s="261"/>
      <c r="HE50" s="261"/>
      <c r="HF50" s="261"/>
      <c r="HG50" s="261"/>
      <c r="HH50" s="261"/>
      <c r="HI50" s="261"/>
      <c r="HJ50" s="261"/>
      <c r="HK50" s="261"/>
      <c r="HL50" s="261"/>
      <c r="HM50" s="261"/>
      <c r="HN50" s="261"/>
      <c r="HO50" s="261"/>
      <c r="HP50" s="261"/>
      <c r="HQ50" s="261"/>
      <c r="HR50" s="261"/>
      <c r="HS50" s="261"/>
      <c r="HT50" s="261"/>
      <c r="HU50" s="261"/>
      <c r="HV50" s="261"/>
      <c r="HW50" s="261"/>
      <c r="HX50" s="261"/>
      <c r="HY50" s="261"/>
      <c r="HZ50" s="261"/>
      <c r="IA50" s="261"/>
      <c r="IB50" s="261"/>
      <c r="IC50" s="261"/>
      <c r="ID50" s="261"/>
      <c r="IE50" s="261"/>
      <c r="IF50" s="261"/>
      <c r="IG50" s="261"/>
      <c r="IH50" s="261"/>
      <c r="II50" s="261"/>
      <c r="IJ50" s="261"/>
      <c r="IK50" s="261"/>
      <c r="IL50" s="261"/>
      <c r="IM50" s="261"/>
      <c r="IN50" s="261"/>
      <c r="IO50" s="261"/>
      <c r="IP50" s="261"/>
      <c r="IQ50" s="261"/>
      <c r="IR50" s="261"/>
      <c r="IS50" s="261"/>
      <c r="IT50" s="261"/>
    </row>
    <row r="51" spans="1:254" s="293" customFormat="1" ht="50.25" customHeight="1" x14ac:dyDescent="0.2">
      <c r="A51" s="294" t="s">
        <v>664</v>
      </c>
      <c r="B51" s="311" t="s">
        <v>663</v>
      </c>
      <c r="C51" s="296" t="s">
        <v>376</v>
      </c>
      <c r="D51" s="296" t="s">
        <v>414</v>
      </c>
      <c r="E51" s="311" t="s">
        <v>422</v>
      </c>
      <c r="F51" s="296" t="s">
        <v>383</v>
      </c>
      <c r="G51" s="297">
        <v>571.1</v>
      </c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310"/>
      <c r="Z51" s="310"/>
      <c r="AA51" s="310"/>
      <c r="AB51" s="310"/>
      <c r="AC51" s="310"/>
      <c r="AD51" s="310"/>
      <c r="AE51" s="310"/>
      <c r="AF51" s="310"/>
      <c r="AG51" s="310"/>
      <c r="AH51" s="310"/>
      <c r="AI51" s="310"/>
      <c r="AJ51" s="310"/>
      <c r="AK51" s="310"/>
      <c r="AL51" s="310"/>
      <c r="AM51" s="310"/>
      <c r="AN51" s="310"/>
      <c r="AO51" s="310"/>
      <c r="AP51" s="310"/>
      <c r="AQ51" s="310"/>
      <c r="AR51" s="310"/>
      <c r="AS51" s="310"/>
      <c r="AT51" s="310"/>
      <c r="AU51" s="310"/>
      <c r="AV51" s="310"/>
      <c r="AW51" s="310"/>
      <c r="AX51" s="310"/>
      <c r="AY51" s="310"/>
      <c r="AZ51" s="310"/>
      <c r="BA51" s="310"/>
      <c r="BB51" s="310"/>
      <c r="BC51" s="310"/>
      <c r="BD51" s="310"/>
      <c r="BE51" s="310"/>
      <c r="BF51" s="310"/>
      <c r="BG51" s="310"/>
      <c r="BH51" s="310"/>
      <c r="BI51" s="310"/>
      <c r="BJ51" s="310"/>
      <c r="BK51" s="310"/>
      <c r="BL51" s="310"/>
      <c r="BM51" s="310"/>
      <c r="BN51" s="310"/>
      <c r="BO51" s="310"/>
      <c r="BP51" s="310"/>
      <c r="BQ51" s="310"/>
      <c r="BR51" s="310"/>
      <c r="BS51" s="310"/>
      <c r="BT51" s="310"/>
      <c r="BU51" s="310"/>
      <c r="BV51" s="310"/>
      <c r="BW51" s="310"/>
      <c r="BX51" s="310"/>
      <c r="BY51" s="310"/>
      <c r="BZ51" s="310"/>
      <c r="CA51" s="310"/>
      <c r="CB51" s="310"/>
      <c r="CC51" s="310"/>
      <c r="CD51" s="310"/>
      <c r="CE51" s="310"/>
      <c r="CF51" s="310"/>
      <c r="CG51" s="310"/>
      <c r="CH51" s="310"/>
      <c r="CI51" s="310"/>
      <c r="CJ51" s="310"/>
      <c r="CK51" s="310"/>
      <c r="CL51" s="310"/>
      <c r="CM51" s="310"/>
      <c r="CN51" s="310"/>
      <c r="CO51" s="310"/>
      <c r="CP51" s="310"/>
      <c r="CQ51" s="310"/>
      <c r="CR51" s="310"/>
      <c r="CS51" s="310"/>
      <c r="CT51" s="310"/>
      <c r="CU51" s="310"/>
      <c r="CV51" s="310"/>
      <c r="CW51" s="310"/>
      <c r="CX51" s="310"/>
      <c r="CY51" s="310"/>
      <c r="CZ51" s="310"/>
      <c r="DA51" s="310"/>
      <c r="DB51" s="310"/>
      <c r="DC51" s="310"/>
      <c r="DD51" s="310"/>
      <c r="DE51" s="310"/>
      <c r="DF51" s="310"/>
      <c r="DG51" s="310"/>
      <c r="DH51" s="310"/>
      <c r="DI51" s="310"/>
      <c r="DJ51" s="310"/>
      <c r="DK51" s="310"/>
      <c r="DL51" s="310"/>
      <c r="DM51" s="310"/>
      <c r="DN51" s="310"/>
      <c r="DO51" s="310"/>
      <c r="DP51" s="310"/>
      <c r="DQ51" s="310"/>
      <c r="DR51" s="310"/>
      <c r="DS51" s="310"/>
      <c r="DT51" s="310"/>
      <c r="DU51" s="310"/>
      <c r="DV51" s="310"/>
      <c r="DW51" s="310"/>
      <c r="DX51" s="310"/>
      <c r="DY51" s="310"/>
      <c r="DZ51" s="310"/>
      <c r="EA51" s="310"/>
      <c r="EB51" s="310"/>
      <c r="EC51" s="310"/>
      <c r="ED51" s="310"/>
      <c r="EE51" s="310"/>
      <c r="EF51" s="310"/>
      <c r="EG51" s="310"/>
      <c r="EH51" s="310"/>
      <c r="EI51" s="310"/>
      <c r="EJ51" s="310"/>
      <c r="EK51" s="310"/>
      <c r="EL51" s="310"/>
      <c r="EM51" s="310"/>
      <c r="EN51" s="310"/>
      <c r="EO51" s="310"/>
      <c r="EP51" s="310"/>
      <c r="EQ51" s="310"/>
      <c r="ER51" s="310"/>
      <c r="ES51" s="310"/>
      <c r="ET51" s="310"/>
      <c r="EU51" s="310"/>
      <c r="EV51" s="310"/>
      <c r="EW51" s="310"/>
      <c r="EX51" s="310"/>
      <c r="EY51" s="310"/>
      <c r="EZ51" s="310"/>
      <c r="FA51" s="310"/>
      <c r="FB51" s="310"/>
      <c r="FC51" s="310"/>
      <c r="FD51" s="310"/>
      <c r="FE51" s="310"/>
      <c r="FF51" s="310"/>
      <c r="FG51" s="310"/>
      <c r="FH51" s="310"/>
      <c r="FI51" s="310"/>
      <c r="FJ51" s="310"/>
      <c r="FK51" s="310"/>
      <c r="FL51" s="310"/>
      <c r="FM51" s="310"/>
      <c r="FN51" s="310"/>
      <c r="FO51" s="310"/>
      <c r="FP51" s="310"/>
      <c r="FQ51" s="310"/>
      <c r="FR51" s="310"/>
      <c r="FS51" s="310"/>
      <c r="FT51" s="310"/>
      <c r="FU51" s="310"/>
      <c r="FV51" s="310"/>
      <c r="FW51" s="310"/>
      <c r="FX51" s="310"/>
      <c r="FY51" s="310"/>
      <c r="FZ51" s="310"/>
      <c r="GA51" s="310"/>
      <c r="GB51" s="310"/>
      <c r="GC51" s="310"/>
      <c r="GD51" s="310"/>
      <c r="GE51" s="310"/>
      <c r="GF51" s="310"/>
      <c r="GG51" s="310"/>
      <c r="GH51" s="310"/>
      <c r="GI51" s="310"/>
      <c r="GJ51" s="310"/>
      <c r="GK51" s="310"/>
      <c r="GL51" s="310"/>
      <c r="GM51" s="310"/>
      <c r="GN51" s="310"/>
      <c r="GO51" s="310"/>
      <c r="GP51" s="310"/>
      <c r="GQ51" s="310"/>
      <c r="GR51" s="310"/>
      <c r="GS51" s="310"/>
      <c r="GT51" s="310"/>
      <c r="GU51" s="310"/>
      <c r="GV51" s="310"/>
      <c r="GW51" s="310"/>
      <c r="GX51" s="310"/>
      <c r="GY51" s="310"/>
      <c r="GZ51" s="310"/>
      <c r="HA51" s="310"/>
      <c r="HB51" s="310"/>
      <c r="HC51" s="310"/>
      <c r="HD51" s="310"/>
      <c r="HE51" s="310"/>
      <c r="HF51" s="310"/>
      <c r="HG51" s="310"/>
      <c r="HH51" s="310"/>
      <c r="HI51" s="310"/>
      <c r="HJ51" s="310"/>
      <c r="HK51" s="310"/>
      <c r="HL51" s="310"/>
      <c r="HM51" s="310"/>
      <c r="HN51" s="310"/>
      <c r="HO51" s="310"/>
      <c r="HP51" s="310"/>
      <c r="HQ51" s="310"/>
      <c r="HR51" s="310"/>
      <c r="HS51" s="310"/>
      <c r="HT51" s="310"/>
      <c r="HU51" s="310"/>
      <c r="HV51" s="310"/>
      <c r="HW51" s="310"/>
      <c r="HX51" s="310"/>
      <c r="HY51" s="310"/>
      <c r="HZ51" s="310"/>
      <c r="IA51" s="310"/>
      <c r="IB51" s="310"/>
      <c r="IC51" s="310"/>
      <c r="ID51" s="310"/>
      <c r="IE51" s="310"/>
      <c r="IF51" s="310"/>
      <c r="IG51" s="310"/>
      <c r="IH51" s="310"/>
      <c r="II51" s="310"/>
      <c r="IJ51" s="310"/>
      <c r="IK51" s="310"/>
      <c r="IL51" s="310"/>
      <c r="IM51" s="310"/>
      <c r="IN51" s="310"/>
      <c r="IO51" s="310"/>
      <c r="IP51" s="310"/>
      <c r="IQ51" s="310"/>
      <c r="IR51" s="310"/>
      <c r="IS51" s="310"/>
      <c r="IT51" s="310"/>
    </row>
    <row r="52" spans="1:254" s="293" customFormat="1" ht="51.75" customHeight="1" x14ac:dyDescent="0.2">
      <c r="A52" s="294" t="s">
        <v>664</v>
      </c>
      <c r="B52" s="311" t="s">
        <v>663</v>
      </c>
      <c r="C52" s="296" t="s">
        <v>376</v>
      </c>
      <c r="D52" s="296" t="s">
        <v>414</v>
      </c>
      <c r="E52" s="296" t="s">
        <v>672</v>
      </c>
      <c r="F52" s="296" t="s">
        <v>383</v>
      </c>
      <c r="G52" s="297">
        <v>178.4</v>
      </c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227"/>
      <c r="BT52" s="227"/>
      <c r="BU52" s="227"/>
      <c r="BV52" s="227"/>
      <c r="BW52" s="227"/>
      <c r="BX52" s="227"/>
      <c r="BY52" s="227"/>
      <c r="BZ52" s="227"/>
      <c r="CA52" s="227"/>
      <c r="CB52" s="227"/>
      <c r="CC52" s="227"/>
      <c r="CD52" s="227"/>
      <c r="CE52" s="227"/>
      <c r="CF52" s="227"/>
      <c r="CG52" s="227"/>
      <c r="CH52" s="227"/>
      <c r="CI52" s="227"/>
      <c r="CJ52" s="227"/>
      <c r="CK52" s="227"/>
      <c r="CL52" s="227"/>
      <c r="CM52" s="227"/>
      <c r="CN52" s="227"/>
      <c r="CO52" s="227"/>
      <c r="CP52" s="227"/>
      <c r="CQ52" s="227"/>
      <c r="CR52" s="227"/>
      <c r="CS52" s="227"/>
      <c r="CT52" s="227"/>
      <c r="CU52" s="227"/>
      <c r="CV52" s="227"/>
      <c r="CW52" s="227"/>
      <c r="CX52" s="227"/>
      <c r="CY52" s="227"/>
      <c r="CZ52" s="227"/>
      <c r="DA52" s="227"/>
      <c r="DB52" s="227"/>
      <c r="DC52" s="227"/>
      <c r="DD52" s="227"/>
      <c r="DE52" s="227"/>
      <c r="DF52" s="227"/>
      <c r="DG52" s="227"/>
      <c r="DH52" s="227"/>
      <c r="DI52" s="227"/>
      <c r="DJ52" s="227"/>
      <c r="DK52" s="227"/>
      <c r="DL52" s="227"/>
      <c r="DM52" s="227"/>
      <c r="DN52" s="227"/>
      <c r="DO52" s="227"/>
      <c r="DP52" s="227"/>
      <c r="DQ52" s="227"/>
      <c r="DR52" s="227"/>
      <c r="DS52" s="227"/>
      <c r="DT52" s="227"/>
      <c r="DU52" s="227"/>
      <c r="DV52" s="227"/>
      <c r="DW52" s="227"/>
      <c r="DX52" s="227"/>
      <c r="DY52" s="227"/>
      <c r="DZ52" s="227"/>
      <c r="EA52" s="227"/>
      <c r="EB52" s="227"/>
      <c r="EC52" s="227"/>
      <c r="ED52" s="227"/>
      <c r="EE52" s="227"/>
      <c r="EF52" s="227"/>
      <c r="EG52" s="227"/>
      <c r="EH52" s="227"/>
      <c r="EI52" s="227"/>
      <c r="EJ52" s="227"/>
      <c r="EK52" s="227"/>
      <c r="EL52" s="227"/>
      <c r="EM52" s="227"/>
      <c r="EN52" s="227"/>
      <c r="EO52" s="227"/>
      <c r="EP52" s="227"/>
      <c r="EQ52" s="227"/>
      <c r="ER52" s="227"/>
      <c r="ES52" s="227"/>
      <c r="ET52" s="227"/>
      <c r="EU52" s="227"/>
      <c r="EV52" s="227"/>
      <c r="EW52" s="227"/>
      <c r="EX52" s="227"/>
      <c r="EY52" s="227"/>
      <c r="EZ52" s="227"/>
      <c r="FA52" s="227"/>
      <c r="FB52" s="227"/>
      <c r="FC52" s="227"/>
      <c r="FD52" s="227"/>
      <c r="FE52" s="227"/>
      <c r="FF52" s="227"/>
      <c r="FG52" s="227"/>
      <c r="FH52" s="227"/>
      <c r="FI52" s="227"/>
      <c r="FJ52" s="227"/>
      <c r="FK52" s="227"/>
      <c r="FL52" s="227"/>
      <c r="FM52" s="227"/>
      <c r="FN52" s="227"/>
      <c r="FO52" s="227"/>
      <c r="FP52" s="227"/>
      <c r="FQ52" s="227"/>
      <c r="FR52" s="227"/>
      <c r="FS52" s="227"/>
      <c r="FT52" s="227"/>
      <c r="FU52" s="227"/>
      <c r="FV52" s="227"/>
      <c r="FW52" s="227"/>
      <c r="FX52" s="227"/>
      <c r="FY52" s="227"/>
      <c r="FZ52" s="227"/>
      <c r="GA52" s="227"/>
      <c r="GB52" s="227"/>
      <c r="GC52" s="227"/>
      <c r="GD52" s="227"/>
      <c r="GE52" s="227"/>
      <c r="GF52" s="227"/>
      <c r="GG52" s="227"/>
      <c r="GH52" s="227"/>
      <c r="GI52" s="227"/>
      <c r="GJ52" s="227"/>
      <c r="GK52" s="227"/>
      <c r="GL52" s="227"/>
      <c r="GM52" s="227"/>
      <c r="GN52" s="227"/>
      <c r="GO52" s="227"/>
      <c r="GP52" s="227"/>
      <c r="GQ52" s="227"/>
      <c r="GR52" s="227"/>
      <c r="GS52" s="227"/>
      <c r="GT52" s="227"/>
      <c r="GU52" s="227"/>
      <c r="GV52" s="227"/>
      <c r="GW52" s="227"/>
      <c r="GX52" s="227"/>
      <c r="GY52" s="227"/>
      <c r="GZ52" s="227"/>
      <c r="HA52" s="227"/>
      <c r="HB52" s="227"/>
      <c r="HC52" s="227"/>
      <c r="HD52" s="227"/>
      <c r="HE52" s="227"/>
      <c r="HF52" s="227"/>
      <c r="HG52" s="227"/>
      <c r="HH52" s="227"/>
      <c r="HI52" s="227"/>
      <c r="HJ52" s="227"/>
      <c r="HK52" s="227"/>
      <c r="HL52" s="227"/>
      <c r="HM52" s="227"/>
      <c r="HN52" s="227"/>
      <c r="HO52" s="227"/>
      <c r="HP52" s="227"/>
      <c r="HQ52" s="227"/>
      <c r="HR52" s="227"/>
      <c r="HS52" s="227"/>
      <c r="HT52" s="227"/>
      <c r="HU52" s="227"/>
      <c r="HV52" s="227"/>
      <c r="HW52" s="227"/>
      <c r="HX52" s="227"/>
      <c r="HY52" s="227"/>
      <c r="HZ52" s="227"/>
      <c r="IA52" s="227"/>
      <c r="IB52" s="227"/>
      <c r="IC52" s="227"/>
      <c r="ID52" s="227"/>
      <c r="IE52" s="227"/>
      <c r="IF52" s="227"/>
      <c r="IG52" s="227"/>
      <c r="IH52" s="227"/>
      <c r="II52" s="227"/>
      <c r="IJ52" s="227"/>
      <c r="IK52" s="227"/>
      <c r="IL52" s="227"/>
      <c r="IM52" s="227"/>
      <c r="IN52" s="227"/>
      <c r="IO52" s="227"/>
      <c r="IP52" s="227"/>
      <c r="IQ52" s="227"/>
      <c r="IR52" s="227"/>
      <c r="IS52" s="227"/>
      <c r="IT52" s="227"/>
    </row>
    <row r="53" spans="1:254" ht="25.5" x14ac:dyDescent="0.2">
      <c r="A53" s="294" t="s">
        <v>665</v>
      </c>
      <c r="B53" s="311" t="s">
        <v>663</v>
      </c>
      <c r="C53" s="296" t="s">
        <v>376</v>
      </c>
      <c r="D53" s="296" t="s">
        <v>414</v>
      </c>
      <c r="E53" s="311" t="s">
        <v>422</v>
      </c>
      <c r="F53" s="296" t="s">
        <v>389</v>
      </c>
      <c r="G53" s="297">
        <v>214.5</v>
      </c>
      <c r="H53" s="312"/>
      <c r="I53" s="312"/>
      <c r="J53" s="312"/>
      <c r="K53" s="312"/>
      <c r="L53" s="312"/>
      <c r="M53" s="312"/>
      <c r="N53" s="312"/>
      <c r="O53" s="312"/>
      <c r="P53" s="312"/>
      <c r="Q53" s="312"/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2"/>
      <c r="AG53" s="312"/>
      <c r="AH53" s="312"/>
      <c r="AI53" s="312"/>
      <c r="AJ53" s="312"/>
      <c r="AK53" s="312"/>
      <c r="AL53" s="312"/>
      <c r="AM53" s="312"/>
      <c r="AN53" s="312"/>
      <c r="AO53" s="312"/>
      <c r="AP53" s="312"/>
      <c r="AQ53" s="312"/>
      <c r="AR53" s="312"/>
      <c r="AS53" s="312"/>
      <c r="AT53" s="312"/>
      <c r="AU53" s="312"/>
      <c r="AV53" s="312"/>
      <c r="AW53" s="312"/>
      <c r="AX53" s="312"/>
      <c r="AY53" s="312"/>
      <c r="AZ53" s="312"/>
      <c r="BA53" s="312"/>
      <c r="BB53" s="312"/>
      <c r="BC53" s="312"/>
      <c r="BD53" s="312"/>
      <c r="BE53" s="312"/>
      <c r="BF53" s="312"/>
      <c r="BG53" s="312"/>
      <c r="BH53" s="312"/>
      <c r="BI53" s="312"/>
      <c r="BJ53" s="312"/>
      <c r="BK53" s="312"/>
      <c r="BL53" s="312"/>
      <c r="BM53" s="312"/>
      <c r="BN53" s="312"/>
      <c r="BO53" s="312"/>
      <c r="BP53" s="312"/>
      <c r="BQ53" s="312"/>
      <c r="BR53" s="312"/>
      <c r="BS53" s="312"/>
      <c r="BT53" s="312"/>
      <c r="BU53" s="312"/>
      <c r="BV53" s="312"/>
      <c r="BW53" s="312"/>
      <c r="BX53" s="312"/>
      <c r="BY53" s="312"/>
      <c r="BZ53" s="312"/>
      <c r="CA53" s="312"/>
      <c r="CB53" s="312"/>
      <c r="CC53" s="312"/>
      <c r="CD53" s="312"/>
      <c r="CE53" s="312"/>
      <c r="CF53" s="312"/>
      <c r="CG53" s="312"/>
      <c r="CH53" s="312"/>
      <c r="CI53" s="312"/>
      <c r="CJ53" s="312"/>
      <c r="CK53" s="312"/>
      <c r="CL53" s="312"/>
      <c r="CM53" s="312"/>
      <c r="CN53" s="312"/>
      <c r="CO53" s="312"/>
      <c r="CP53" s="312"/>
      <c r="CQ53" s="312"/>
      <c r="CR53" s="312"/>
      <c r="CS53" s="312"/>
      <c r="CT53" s="312"/>
      <c r="CU53" s="312"/>
      <c r="CV53" s="312"/>
      <c r="CW53" s="312"/>
      <c r="CX53" s="312"/>
      <c r="CY53" s="312"/>
      <c r="CZ53" s="312"/>
      <c r="DA53" s="312"/>
      <c r="DB53" s="312"/>
      <c r="DC53" s="312"/>
      <c r="DD53" s="312"/>
      <c r="DE53" s="312"/>
      <c r="DF53" s="312"/>
      <c r="DG53" s="312"/>
      <c r="DH53" s="312"/>
      <c r="DI53" s="312"/>
      <c r="DJ53" s="312"/>
      <c r="DK53" s="312"/>
      <c r="DL53" s="312"/>
      <c r="DM53" s="312"/>
      <c r="DN53" s="312"/>
      <c r="DO53" s="312"/>
      <c r="DP53" s="312"/>
      <c r="DQ53" s="312"/>
      <c r="DR53" s="312"/>
      <c r="DS53" s="312"/>
      <c r="DT53" s="312"/>
      <c r="DU53" s="312"/>
      <c r="DV53" s="312"/>
      <c r="DW53" s="312"/>
      <c r="DX53" s="312"/>
      <c r="DY53" s="312"/>
      <c r="DZ53" s="312"/>
      <c r="EA53" s="312"/>
      <c r="EB53" s="312"/>
      <c r="EC53" s="312"/>
      <c r="ED53" s="312"/>
      <c r="EE53" s="312"/>
      <c r="EF53" s="312"/>
      <c r="EG53" s="312"/>
      <c r="EH53" s="312"/>
      <c r="EI53" s="312"/>
      <c r="EJ53" s="312"/>
      <c r="EK53" s="312"/>
      <c r="EL53" s="312"/>
      <c r="EM53" s="312"/>
      <c r="EN53" s="312"/>
      <c r="EO53" s="312"/>
      <c r="EP53" s="312"/>
      <c r="EQ53" s="312"/>
      <c r="ER53" s="312"/>
      <c r="ES53" s="312"/>
      <c r="ET53" s="312"/>
      <c r="EU53" s="312"/>
      <c r="EV53" s="312"/>
      <c r="EW53" s="312"/>
      <c r="EX53" s="312"/>
      <c r="EY53" s="312"/>
      <c r="EZ53" s="312"/>
      <c r="FA53" s="312"/>
      <c r="FB53" s="312"/>
      <c r="FC53" s="312"/>
      <c r="FD53" s="312"/>
      <c r="FE53" s="312"/>
      <c r="FF53" s="312"/>
      <c r="FG53" s="312"/>
      <c r="FH53" s="312"/>
      <c r="FI53" s="312"/>
      <c r="FJ53" s="312"/>
      <c r="FK53" s="312"/>
      <c r="FL53" s="312"/>
      <c r="FM53" s="312"/>
      <c r="FN53" s="312"/>
      <c r="FO53" s="312"/>
      <c r="FP53" s="312"/>
      <c r="FQ53" s="312"/>
      <c r="FR53" s="312"/>
      <c r="FS53" s="312"/>
      <c r="FT53" s="312"/>
      <c r="FU53" s="312"/>
      <c r="FV53" s="312"/>
      <c r="FW53" s="312"/>
      <c r="FX53" s="312"/>
      <c r="FY53" s="312"/>
      <c r="FZ53" s="312"/>
      <c r="GA53" s="312"/>
      <c r="GB53" s="312"/>
      <c r="GC53" s="312"/>
      <c r="GD53" s="312"/>
      <c r="GE53" s="312"/>
      <c r="GF53" s="312"/>
      <c r="GG53" s="312"/>
      <c r="GH53" s="312"/>
      <c r="GI53" s="312"/>
      <c r="GJ53" s="312"/>
      <c r="GK53" s="312"/>
      <c r="GL53" s="312"/>
      <c r="GM53" s="312"/>
      <c r="GN53" s="312"/>
      <c r="GO53" s="312"/>
      <c r="GP53" s="312"/>
      <c r="GQ53" s="312"/>
      <c r="GR53" s="312"/>
      <c r="GS53" s="312"/>
      <c r="GT53" s="312"/>
      <c r="GU53" s="312"/>
      <c r="GV53" s="312"/>
      <c r="GW53" s="312"/>
      <c r="GX53" s="312"/>
      <c r="GY53" s="312"/>
      <c r="GZ53" s="312"/>
      <c r="HA53" s="312"/>
      <c r="HB53" s="312"/>
      <c r="HC53" s="312"/>
      <c r="HD53" s="312"/>
      <c r="HE53" s="312"/>
      <c r="HF53" s="312"/>
      <c r="HG53" s="312"/>
      <c r="HH53" s="312"/>
      <c r="HI53" s="312"/>
      <c r="HJ53" s="312"/>
      <c r="HK53" s="312"/>
      <c r="HL53" s="312"/>
      <c r="HM53" s="312"/>
      <c r="HN53" s="312"/>
      <c r="HO53" s="312"/>
      <c r="HP53" s="312"/>
      <c r="HQ53" s="312"/>
      <c r="HR53" s="312"/>
      <c r="HS53" s="312"/>
      <c r="HT53" s="312"/>
      <c r="HU53" s="312"/>
      <c r="HV53" s="312"/>
      <c r="HW53" s="312"/>
      <c r="HX53" s="312"/>
      <c r="HY53" s="312"/>
      <c r="HZ53" s="312"/>
      <c r="IA53" s="312"/>
      <c r="IB53" s="312"/>
      <c r="IC53" s="312"/>
      <c r="ID53" s="312"/>
      <c r="IE53" s="312"/>
      <c r="IF53" s="312"/>
      <c r="IG53" s="312"/>
      <c r="IH53" s="312"/>
      <c r="II53" s="312"/>
      <c r="IJ53" s="312"/>
      <c r="IK53" s="312"/>
      <c r="IL53" s="312"/>
      <c r="IM53" s="312"/>
      <c r="IN53" s="312"/>
      <c r="IO53" s="312"/>
      <c r="IP53" s="312"/>
      <c r="IQ53" s="312"/>
      <c r="IR53" s="312"/>
      <c r="IS53" s="312"/>
      <c r="IT53" s="312"/>
    </row>
    <row r="54" spans="1:254" s="310" customFormat="1" ht="53.25" customHeight="1" x14ac:dyDescent="0.25">
      <c r="A54" s="289" t="s">
        <v>424</v>
      </c>
      <c r="B54" s="301" t="s">
        <v>663</v>
      </c>
      <c r="C54" s="291" t="s">
        <v>376</v>
      </c>
      <c r="D54" s="291" t="s">
        <v>414</v>
      </c>
      <c r="E54" s="291" t="s">
        <v>425</v>
      </c>
      <c r="F54" s="291"/>
      <c r="G54" s="292">
        <f>SUM(G55)</f>
        <v>0.22</v>
      </c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8"/>
      <c r="AL54" s="308"/>
      <c r="AM54" s="308"/>
      <c r="AN54" s="308"/>
      <c r="AO54" s="308"/>
      <c r="AP54" s="308"/>
      <c r="AQ54" s="308"/>
      <c r="AR54" s="308"/>
      <c r="AS54" s="308"/>
      <c r="AT54" s="308"/>
      <c r="AU54" s="308"/>
      <c r="AV54" s="308"/>
      <c r="AW54" s="308"/>
      <c r="AX54" s="308"/>
      <c r="AY54" s="308"/>
      <c r="AZ54" s="308"/>
      <c r="BA54" s="308"/>
      <c r="BB54" s="308"/>
      <c r="BC54" s="308"/>
      <c r="BD54" s="308"/>
      <c r="BE54" s="308"/>
      <c r="BF54" s="308"/>
      <c r="BG54" s="308"/>
      <c r="BH54" s="308"/>
      <c r="BI54" s="308"/>
      <c r="BJ54" s="308"/>
      <c r="BK54" s="308"/>
      <c r="BL54" s="308"/>
      <c r="BM54" s="308"/>
      <c r="BN54" s="308"/>
      <c r="BO54" s="308"/>
      <c r="BP54" s="308"/>
      <c r="BQ54" s="308"/>
      <c r="BR54" s="308"/>
      <c r="BS54" s="308"/>
      <c r="BT54" s="308"/>
      <c r="BU54" s="308"/>
      <c r="BV54" s="308"/>
      <c r="BW54" s="308"/>
      <c r="BX54" s="308"/>
      <c r="BY54" s="308"/>
      <c r="BZ54" s="308"/>
      <c r="CA54" s="308"/>
      <c r="CB54" s="308"/>
      <c r="CC54" s="308"/>
      <c r="CD54" s="308"/>
      <c r="CE54" s="308"/>
      <c r="CF54" s="308"/>
      <c r="CG54" s="308"/>
      <c r="CH54" s="308"/>
      <c r="CI54" s="308"/>
      <c r="CJ54" s="308"/>
      <c r="CK54" s="308"/>
      <c r="CL54" s="308"/>
      <c r="CM54" s="308"/>
      <c r="CN54" s="308"/>
      <c r="CO54" s="308"/>
      <c r="CP54" s="308"/>
      <c r="CQ54" s="308"/>
      <c r="CR54" s="308"/>
      <c r="CS54" s="308"/>
      <c r="CT54" s="308"/>
      <c r="CU54" s="308"/>
      <c r="CV54" s="308"/>
      <c r="CW54" s="308"/>
      <c r="CX54" s="308"/>
      <c r="CY54" s="308"/>
      <c r="CZ54" s="308"/>
      <c r="DA54" s="308"/>
      <c r="DB54" s="308"/>
      <c r="DC54" s="308"/>
      <c r="DD54" s="308"/>
      <c r="DE54" s="308"/>
      <c r="DF54" s="308"/>
      <c r="DG54" s="308"/>
      <c r="DH54" s="308"/>
      <c r="DI54" s="308"/>
      <c r="DJ54" s="308"/>
      <c r="DK54" s="308"/>
      <c r="DL54" s="308"/>
      <c r="DM54" s="308"/>
      <c r="DN54" s="308"/>
      <c r="DO54" s="308"/>
      <c r="DP54" s="308"/>
      <c r="DQ54" s="308"/>
      <c r="DR54" s="308"/>
      <c r="DS54" s="308"/>
      <c r="DT54" s="308"/>
      <c r="DU54" s="308"/>
      <c r="DV54" s="308"/>
      <c r="DW54" s="308"/>
      <c r="DX54" s="308"/>
      <c r="DY54" s="308"/>
      <c r="DZ54" s="308"/>
      <c r="EA54" s="308"/>
      <c r="EB54" s="308"/>
      <c r="EC54" s="308"/>
      <c r="ED54" s="308"/>
      <c r="EE54" s="308"/>
      <c r="EF54" s="308"/>
      <c r="EG54" s="308"/>
      <c r="EH54" s="308"/>
      <c r="EI54" s="308"/>
      <c r="EJ54" s="308"/>
      <c r="EK54" s="308"/>
      <c r="EL54" s="308"/>
      <c r="EM54" s="308"/>
      <c r="EN54" s="308"/>
      <c r="EO54" s="308"/>
      <c r="EP54" s="308"/>
      <c r="EQ54" s="308"/>
      <c r="ER54" s="308"/>
      <c r="ES54" s="308"/>
      <c r="ET54" s="308"/>
      <c r="EU54" s="308"/>
      <c r="EV54" s="308"/>
      <c r="EW54" s="308"/>
      <c r="EX54" s="308"/>
      <c r="EY54" s="308"/>
      <c r="EZ54" s="308"/>
      <c r="FA54" s="308"/>
      <c r="FB54" s="308"/>
      <c r="FC54" s="308"/>
      <c r="FD54" s="308"/>
      <c r="FE54" s="308"/>
      <c r="FF54" s="308"/>
      <c r="FG54" s="308"/>
      <c r="FH54" s="308"/>
      <c r="FI54" s="308"/>
      <c r="FJ54" s="308"/>
      <c r="FK54" s="308"/>
      <c r="FL54" s="308"/>
      <c r="FM54" s="308"/>
      <c r="FN54" s="308"/>
      <c r="FO54" s="308"/>
      <c r="FP54" s="308"/>
      <c r="FQ54" s="308"/>
      <c r="FR54" s="308"/>
      <c r="FS54" s="308"/>
      <c r="FT54" s="308"/>
      <c r="FU54" s="308"/>
      <c r="FV54" s="308"/>
      <c r="FW54" s="308"/>
      <c r="FX54" s="308"/>
      <c r="FY54" s="308"/>
      <c r="FZ54" s="308"/>
      <c r="GA54" s="308"/>
      <c r="GB54" s="308"/>
      <c r="GC54" s="308"/>
      <c r="GD54" s="308"/>
      <c r="GE54" s="308"/>
      <c r="GF54" s="308"/>
      <c r="GG54" s="308"/>
      <c r="GH54" s="308"/>
      <c r="GI54" s="308"/>
      <c r="GJ54" s="308"/>
      <c r="GK54" s="308"/>
      <c r="GL54" s="308"/>
      <c r="GM54" s="308"/>
      <c r="GN54" s="308"/>
      <c r="GO54" s="308"/>
      <c r="GP54" s="308"/>
      <c r="GQ54" s="308"/>
      <c r="GR54" s="308"/>
      <c r="GS54" s="308"/>
      <c r="GT54" s="308"/>
      <c r="GU54" s="308"/>
      <c r="GV54" s="308"/>
      <c r="GW54" s="308"/>
      <c r="GX54" s="308"/>
      <c r="GY54" s="308"/>
      <c r="GZ54" s="308"/>
      <c r="HA54" s="308"/>
      <c r="HB54" s="308"/>
      <c r="HC54" s="308"/>
      <c r="HD54" s="308"/>
      <c r="HE54" s="308"/>
      <c r="HF54" s="308"/>
      <c r="HG54" s="308"/>
      <c r="HH54" s="308"/>
      <c r="HI54" s="308"/>
      <c r="HJ54" s="308"/>
      <c r="HK54" s="308"/>
      <c r="HL54" s="308"/>
      <c r="HM54" s="308"/>
      <c r="HN54" s="308"/>
      <c r="HO54" s="308"/>
      <c r="HP54" s="308"/>
      <c r="HQ54" s="308"/>
      <c r="HR54" s="308"/>
      <c r="HS54" s="308"/>
      <c r="HT54" s="308"/>
      <c r="HU54" s="308"/>
      <c r="HV54" s="308"/>
      <c r="HW54" s="308"/>
      <c r="HX54" s="308"/>
      <c r="HY54" s="308"/>
      <c r="HZ54" s="308"/>
      <c r="IA54" s="308"/>
      <c r="IB54" s="308"/>
      <c r="IC54" s="308"/>
      <c r="ID54" s="308"/>
      <c r="IE54" s="308"/>
      <c r="IF54" s="308"/>
      <c r="IG54" s="308"/>
      <c r="IH54" s="308"/>
      <c r="II54" s="308"/>
      <c r="IJ54" s="308"/>
      <c r="IK54" s="308"/>
      <c r="IL54" s="308"/>
      <c r="IM54" s="308"/>
      <c r="IN54" s="308"/>
      <c r="IO54" s="308"/>
      <c r="IP54" s="308"/>
      <c r="IQ54" s="308"/>
      <c r="IR54" s="308"/>
      <c r="IS54" s="308"/>
      <c r="IT54" s="308"/>
    </row>
    <row r="55" spans="1:254" s="227" customFormat="1" ht="52.5" customHeight="1" x14ac:dyDescent="0.2">
      <c r="A55" s="294" t="s">
        <v>664</v>
      </c>
      <c r="B55" s="311" t="s">
        <v>663</v>
      </c>
      <c r="C55" s="296" t="s">
        <v>376</v>
      </c>
      <c r="D55" s="296" t="s">
        <v>414</v>
      </c>
      <c r="E55" s="296" t="s">
        <v>425</v>
      </c>
      <c r="F55" s="296" t="s">
        <v>383</v>
      </c>
      <c r="G55" s="297">
        <v>0.22</v>
      </c>
    </row>
    <row r="56" spans="1:254" s="312" customFormat="1" ht="27" x14ac:dyDescent="0.25">
      <c r="A56" s="284" t="s">
        <v>635</v>
      </c>
      <c r="B56" s="299" t="s">
        <v>663</v>
      </c>
      <c r="C56" s="286" t="s">
        <v>376</v>
      </c>
      <c r="D56" s="286" t="s">
        <v>414</v>
      </c>
      <c r="E56" s="286"/>
      <c r="F56" s="286"/>
      <c r="G56" s="287">
        <f>SUM(G57)</f>
        <v>7050.6399999999994</v>
      </c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  <c r="AP56" s="261"/>
      <c r="AQ56" s="261"/>
      <c r="AR56" s="261"/>
      <c r="AS56" s="261"/>
      <c r="AT56" s="261"/>
      <c r="AU56" s="261"/>
      <c r="AV56" s="261"/>
      <c r="AW56" s="261"/>
      <c r="AX56" s="261"/>
      <c r="AY56" s="261"/>
      <c r="AZ56" s="261"/>
      <c r="BA56" s="261"/>
      <c r="BB56" s="261"/>
      <c r="BC56" s="261"/>
      <c r="BD56" s="261"/>
      <c r="BE56" s="261"/>
      <c r="BF56" s="261"/>
      <c r="BG56" s="261"/>
      <c r="BH56" s="261"/>
      <c r="BI56" s="261"/>
      <c r="BJ56" s="261"/>
      <c r="BK56" s="261"/>
      <c r="BL56" s="261"/>
      <c r="BM56" s="261"/>
      <c r="BN56" s="261"/>
      <c r="BO56" s="261"/>
      <c r="BP56" s="261"/>
      <c r="BQ56" s="261"/>
      <c r="BR56" s="261"/>
      <c r="BS56" s="261"/>
      <c r="BT56" s="261"/>
      <c r="BU56" s="261"/>
      <c r="BV56" s="261"/>
      <c r="BW56" s="261"/>
      <c r="BX56" s="261"/>
      <c r="BY56" s="261"/>
      <c r="BZ56" s="261"/>
      <c r="CA56" s="261"/>
      <c r="CB56" s="261"/>
      <c r="CC56" s="261"/>
      <c r="CD56" s="261"/>
      <c r="CE56" s="261"/>
      <c r="CF56" s="261"/>
      <c r="CG56" s="261"/>
      <c r="CH56" s="261"/>
      <c r="CI56" s="261"/>
      <c r="CJ56" s="261"/>
      <c r="CK56" s="261"/>
      <c r="CL56" s="261"/>
      <c r="CM56" s="261"/>
      <c r="CN56" s="261"/>
      <c r="CO56" s="261"/>
      <c r="CP56" s="261"/>
      <c r="CQ56" s="261"/>
      <c r="CR56" s="261"/>
      <c r="CS56" s="261"/>
      <c r="CT56" s="261"/>
      <c r="CU56" s="261"/>
      <c r="CV56" s="261"/>
      <c r="CW56" s="261"/>
      <c r="CX56" s="261"/>
      <c r="CY56" s="261"/>
      <c r="CZ56" s="261"/>
      <c r="DA56" s="261"/>
      <c r="DB56" s="261"/>
      <c r="DC56" s="261"/>
      <c r="DD56" s="261"/>
      <c r="DE56" s="261"/>
      <c r="DF56" s="261"/>
      <c r="DG56" s="261"/>
      <c r="DH56" s="261"/>
      <c r="DI56" s="261"/>
      <c r="DJ56" s="261"/>
      <c r="DK56" s="261"/>
      <c r="DL56" s="261"/>
      <c r="DM56" s="261"/>
      <c r="DN56" s="261"/>
      <c r="DO56" s="261"/>
      <c r="DP56" s="261"/>
      <c r="DQ56" s="261"/>
      <c r="DR56" s="261"/>
      <c r="DS56" s="261"/>
      <c r="DT56" s="261"/>
      <c r="DU56" s="261"/>
      <c r="DV56" s="261"/>
      <c r="DW56" s="261"/>
      <c r="DX56" s="261"/>
      <c r="DY56" s="261"/>
      <c r="DZ56" s="261"/>
      <c r="EA56" s="261"/>
      <c r="EB56" s="261"/>
      <c r="EC56" s="261"/>
      <c r="ED56" s="261"/>
      <c r="EE56" s="261"/>
      <c r="EF56" s="261"/>
      <c r="EG56" s="261"/>
      <c r="EH56" s="261"/>
      <c r="EI56" s="261"/>
      <c r="EJ56" s="261"/>
      <c r="EK56" s="261"/>
      <c r="EL56" s="261"/>
      <c r="EM56" s="261"/>
      <c r="EN56" s="261"/>
      <c r="EO56" s="261"/>
      <c r="EP56" s="261"/>
      <c r="EQ56" s="261"/>
      <c r="ER56" s="261"/>
      <c r="ES56" s="261"/>
      <c r="ET56" s="261"/>
      <c r="EU56" s="261"/>
      <c r="EV56" s="261"/>
      <c r="EW56" s="261"/>
      <c r="EX56" s="261"/>
      <c r="EY56" s="261"/>
      <c r="EZ56" s="261"/>
      <c r="FA56" s="261"/>
      <c r="FB56" s="261"/>
      <c r="FC56" s="261"/>
      <c r="FD56" s="261"/>
      <c r="FE56" s="261"/>
      <c r="FF56" s="261"/>
      <c r="FG56" s="261"/>
      <c r="FH56" s="261"/>
      <c r="FI56" s="261"/>
      <c r="FJ56" s="261"/>
      <c r="FK56" s="261"/>
      <c r="FL56" s="261"/>
      <c r="FM56" s="261"/>
      <c r="FN56" s="261"/>
      <c r="FO56" s="261"/>
      <c r="FP56" s="261"/>
      <c r="FQ56" s="261"/>
      <c r="FR56" s="261"/>
      <c r="FS56" s="261"/>
      <c r="FT56" s="261"/>
      <c r="FU56" s="261"/>
      <c r="FV56" s="261"/>
      <c r="FW56" s="261"/>
      <c r="FX56" s="261"/>
      <c r="FY56" s="261"/>
      <c r="FZ56" s="261"/>
      <c r="GA56" s="261"/>
      <c r="GB56" s="261"/>
      <c r="GC56" s="261"/>
      <c r="GD56" s="261"/>
      <c r="GE56" s="261"/>
      <c r="GF56" s="261"/>
      <c r="GG56" s="261"/>
      <c r="GH56" s="261"/>
      <c r="GI56" s="261"/>
      <c r="GJ56" s="261"/>
      <c r="GK56" s="261"/>
      <c r="GL56" s="261"/>
      <c r="GM56" s="261"/>
      <c r="GN56" s="261"/>
      <c r="GO56" s="261"/>
      <c r="GP56" s="261"/>
      <c r="GQ56" s="261"/>
      <c r="GR56" s="261"/>
      <c r="GS56" s="261"/>
      <c r="GT56" s="261"/>
      <c r="GU56" s="261"/>
      <c r="GV56" s="261"/>
      <c r="GW56" s="261"/>
      <c r="GX56" s="261"/>
      <c r="GY56" s="261"/>
      <c r="GZ56" s="261"/>
      <c r="HA56" s="261"/>
      <c r="HB56" s="261"/>
      <c r="HC56" s="261"/>
      <c r="HD56" s="261"/>
      <c r="HE56" s="261"/>
      <c r="HF56" s="261"/>
      <c r="HG56" s="261"/>
      <c r="HH56" s="261"/>
      <c r="HI56" s="261"/>
      <c r="HJ56" s="261"/>
      <c r="HK56" s="261"/>
      <c r="HL56" s="261"/>
      <c r="HM56" s="261"/>
      <c r="HN56" s="261"/>
      <c r="HO56" s="261"/>
      <c r="HP56" s="261"/>
      <c r="HQ56" s="261"/>
      <c r="HR56" s="261"/>
      <c r="HS56" s="261"/>
      <c r="HT56" s="261"/>
      <c r="HU56" s="261"/>
      <c r="HV56" s="261"/>
      <c r="HW56" s="261"/>
      <c r="HX56" s="261"/>
      <c r="HY56" s="261"/>
      <c r="HZ56" s="261"/>
      <c r="IA56" s="261"/>
      <c r="IB56" s="261"/>
      <c r="IC56" s="261"/>
      <c r="ID56" s="261"/>
      <c r="IE56" s="261"/>
      <c r="IF56" s="261"/>
      <c r="IG56" s="261"/>
      <c r="IH56" s="261"/>
      <c r="II56" s="261"/>
      <c r="IJ56" s="261"/>
      <c r="IK56" s="261"/>
      <c r="IL56" s="261"/>
      <c r="IM56" s="261"/>
      <c r="IN56" s="261"/>
      <c r="IO56" s="261"/>
      <c r="IP56" s="261"/>
      <c r="IQ56" s="261"/>
      <c r="IR56" s="261"/>
      <c r="IS56" s="261"/>
      <c r="IT56" s="261"/>
    </row>
    <row r="57" spans="1:254" s="308" customFormat="1" ht="15" x14ac:dyDescent="0.25">
      <c r="A57" s="318" t="s">
        <v>428</v>
      </c>
      <c r="B57" s="295" t="s">
        <v>663</v>
      </c>
      <c r="C57" s="296" t="s">
        <v>376</v>
      </c>
      <c r="D57" s="296" t="s">
        <v>414</v>
      </c>
      <c r="E57" s="296" t="s">
        <v>427</v>
      </c>
      <c r="F57" s="296"/>
      <c r="G57" s="297">
        <f>SUM(G58+G60+G59)</f>
        <v>7050.6399999999994</v>
      </c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316"/>
      <c r="AJ57" s="316"/>
      <c r="AK57" s="316"/>
      <c r="AL57" s="316"/>
      <c r="AM57" s="316"/>
      <c r="AN57" s="316"/>
      <c r="AO57" s="316"/>
      <c r="AP57" s="316"/>
      <c r="AQ57" s="316"/>
      <c r="AR57" s="316"/>
      <c r="AS57" s="316"/>
      <c r="AT57" s="316"/>
      <c r="AU57" s="316"/>
      <c r="AV57" s="316"/>
      <c r="AW57" s="316"/>
      <c r="AX57" s="316"/>
      <c r="AY57" s="316"/>
      <c r="AZ57" s="316"/>
      <c r="BA57" s="316"/>
      <c r="BB57" s="316"/>
      <c r="BC57" s="316"/>
      <c r="BD57" s="316"/>
      <c r="BE57" s="316"/>
      <c r="BF57" s="316"/>
      <c r="BG57" s="316"/>
      <c r="BH57" s="316"/>
      <c r="BI57" s="316"/>
      <c r="BJ57" s="316"/>
      <c r="BK57" s="316"/>
      <c r="BL57" s="316"/>
      <c r="BM57" s="316"/>
      <c r="BN57" s="316"/>
      <c r="BO57" s="316"/>
      <c r="BP57" s="316"/>
      <c r="BQ57" s="316"/>
      <c r="BR57" s="316"/>
      <c r="BS57" s="316"/>
      <c r="BT57" s="316"/>
      <c r="BU57" s="316"/>
      <c r="BV57" s="316"/>
      <c r="BW57" s="316"/>
      <c r="BX57" s="316"/>
      <c r="BY57" s="316"/>
      <c r="BZ57" s="316"/>
      <c r="CA57" s="316"/>
      <c r="CB57" s="316"/>
      <c r="CC57" s="316"/>
      <c r="CD57" s="316"/>
      <c r="CE57" s="316"/>
      <c r="CF57" s="316"/>
      <c r="CG57" s="316"/>
      <c r="CH57" s="316"/>
      <c r="CI57" s="316"/>
      <c r="CJ57" s="316"/>
      <c r="CK57" s="316"/>
      <c r="CL57" s="316"/>
      <c r="CM57" s="316"/>
      <c r="CN57" s="316"/>
      <c r="CO57" s="316"/>
      <c r="CP57" s="316"/>
      <c r="CQ57" s="316"/>
      <c r="CR57" s="316"/>
      <c r="CS57" s="316"/>
      <c r="CT57" s="316"/>
      <c r="CU57" s="316"/>
      <c r="CV57" s="316"/>
      <c r="CW57" s="316"/>
      <c r="CX57" s="316"/>
      <c r="CY57" s="316"/>
      <c r="CZ57" s="316"/>
      <c r="DA57" s="316"/>
      <c r="DB57" s="316"/>
      <c r="DC57" s="316"/>
      <c r="DD57" s="316"/>
      <c r="DE57" s="316"/>
      <c r="DF57" s="316"/>
      <c r="DG57" s="316"/>
      <c r="DH57" s="316"/>
      <c r="DI57" s="316"/>
      <c r="DJ57" s="316"/>
      <c r="DK57" s="316"/>
      <c r="DL57" s="316"/>
      <c r="DM57" s="316"/>
      <c r="DN57" s="316"/>
      <c r="DO57" s="316"/>
      <c r="DP57" s="316"/>
      <c r="DQ57" s="316"/>
      <c r="DR57" s="316"/>
      <c r="DS57" s="316"/>
      <c r="DT57" s="316"/>
      <c r="DU57" s="316"/>
      <c r="DV57" s="316"/>
      <c r="DW57" s="316"/>
      <c r="DX57" s="316"/>
      <c r="DY57" s="316"/>
      <c r="DZ57" s="316"/>
      <c r="EA57" s="316"/>
      <c r="EB57" s="316"/>
      <c r="EC57" s="316"/>
      <c r="ED57" s="316"/>
      <c r="EE57" s="316"/>
      <c r="EF57" s="316"/>
      <c r="EG57" s="316"/>
      <c r="EH57" s="316"/>
      <c r="EI57" s="316"/>
      <c r="EJ57" s="316"/>
      <c r="EK57" s="316"/>
      <c r="EL57" s="316"/>
      <c r="EM57" s="316"/>
      <c r="EN57" s="316"/>
      <c r="EO57" s="316"/>
      <c r="EP57" s="316"/>
      <c r="EQ57" s="316"/>
      <c r="ER57" s="316"/>
      <c r="ES57" s="316"/>
      <c r="ET57" s="316"/>
      <c r="EU57" s="316"/>
      <c r="EV57" s="316"/>
      <c r="EW57" s="316"/>
      <c r="EX57" s="316"/>
      <c r="EY57" s="316"/>
      <c r="EZ57" s="316"/>
      <c r="FA57" s="316"/>
      <c r="FB57" s="316"/>
      <c r="FC57" s="316"/>
      <c r="FD57" s="316"/>
      <c r="FE57" s="316"/>
      <c r="FF57" s="316"/>
      <c r="FG57" s="316"/>
      <c r="FH57" s="316"/>
      <c r="FI57" s="316"/>
      <c r="FJ57" s="316"/>
      <c r="FK57" s="316"/>
      <c r="FL57" s="316"/>
      <c r="FM57" s="316"/>
      <c r="FN57" s="316"/>
      <c r="FO57" s="316"/>
      <c r="FP57" s="316"/>
      <c r="FQ57" s="316"/>
      <c r="FR57" s="316"/>
      <c r="FS57" s="316"/>
      <c r="FT57" s="316"/>
      <c r="FU57" s="316"/>
      <c r="FV57" s="316"/>
      <c r="FW57" s="316"/>
      <c r="FX57" s="316"/>
      <c r="FY57" s="316"/>
      <c r="FZ57" s="316"/>
      <c r="GA57" s="316"/>
      <c r="GB57" s="316"/>
      <c r="GC57" s="316"/>
      <c r="GD57" s="316"/>
      <c r="GE57" s="316"/>
      <c r="GF57" s="316"/>
      <c r="GG57" s="316"/>
      <c r="GH57" s="316"/>
      <c r="GI57" s="316"/>
      <c r="GJ57" s="316"/>
      <c r="GK57" s="316"/>
      <c r="GL57" s="316"/>
      <c r="GM57" s="316"/>
      <c r="GN57" s="316"/>
      <c r="GO57" s="316"/>
      <c r="GP57" s="316"/>
      <c r="GQ57" s="316"/>
      <c r="GR57" s="316"/>
      <c r="GS57" s="316"/>
      <c r="GT57" s="316"/>
      <c r="GU57" s="316"/>
      <c r="GV57" s="316"/>
      <c r="GW57" s="316"/>
      <c r="GX57" s="316"/>
      <c r="GY57" s="316"/>
      <c r="GZ57" s="316"/>
      <c r="HA57" s="316"/>
      <c r="HB57" s="316"/>
      <c r="HC57" s="316"/>
      <c r="HD57" s="316"/>
      <c r="HE57" s="316"/>
      <c r="HF57" s="316"/>
      <c r="HG57" s="316"/>
      <c r="HH57" s="316"/>
      <c r="HI57" s="316"/>
      <c r="HJ57" s="316"/>
      <c r="HK57" s="316"/>
      <c r="HL57" s="316"/>
      <c r="HM57" s="316"/>
      <c r="HN57" s="316"/>
      <c r="HO57" s="316"/>
      <c r="HP57" s="316"/>
      <c r="HQ57" s="316"/>
      <c r="HR57" s="316"/>
      <c r="HS57" s="316"/>
      <c r="HT57" s="316"/>
      <c r="HU57" s="316"/>
      <c r="HV57" s="316"/>
      <c r="HW57" s="316"/>
      <c r="HX57" s="316"/>
      <c r="HY57" s="316"/>
      <c r="HZ57" s="316"/>
      <c r="IA57" s="316"/>
      <c r="IB57" s="316"/>
      <c r="IC57" s="316"/>
      <c r="ID57" s="316"/>
      <c r="IE57" s="316"/>
      <c r="IF57" s="316"/>
      <c r="IG57" s="316"/>
      <c r="IH57" s="316"/>
      <c r="II57" s="316"/>
      <c r="IJ57" s="316"/>
      <c r="IK57" s="316"/>
      <c r="IL57" s="316"/>
      <c r="IM57" s="316"/>
      <c r="IN57" s="316"/>
      <c r="IO57" s="316"/>
      <c r="IP57" s="316"/>
      <c r="IQ57" s="316"/>
      <c r="IR57" s="316"/>
      <c r="IS57" s="316"/>
      <c r="IT57" s="316"/>
    </row>
    <row r="58" spans="1:254" s="227" customFormat="1" ht="26.25" x14ac:dyDescent="0.25">
      <c r="A58" s="289" t="s">
        <v>665</v>
      </c>
      <c r="B58" s="301" t="s">
        <v>663</v>
      </c>
      <c r="C58" s="291" t="s">
        <v>376</v>
      </c>
      <c r="D58" s="291" t="s">
        <v>414</v>
      </c>
      <c r="E58" s="291" t="s">
        <v>429</v>
      </c>
      <c r="F58" s="291" t="s">
        <v>389</v>
      </c>
      <c r="G58" s="292">
        <v>3600.14</v>
      </c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19"/>
      <c r="AA58" s="319"/>
      <c r="AB58" s="319"/>
      <c r="AC58" s="319"/>
      <c r="AD58" s="319"/>
      <c r="AE58" s="319"/>
      <c r="AF58" s="319"/>
      <c r="AG58" s="319"/>
      <c r="AH58" s="319"/>
      <c r="AI58" s="319"/>
      <c r="AJ58" s="319"/>
      <c r="AK58" s="319"/>
      <c r="AL58" s="319"/>
      <c r="AM58" s="319"/>
      <c r="AN58" s="319"/>
      <c r="AO58" s="319"/>
      <c r="AP58" s="319"/>
      <c r="AQ58" s="319"/>
      <c r="AR58" s="319"/>
      <c r="AS58" s="319"/>
      <c r="AT58" s="319"/>
      <c r="AU58" s="319"/>
      <c r="AV58" s="319"/>
      <c r="AW58" s="319"/>
      <c r="AX58" s="319"/>
      <c r="AY58" s="319"/>
      <c r="AZ58" s="319"/>
      <c r="BA58" s="319"/>
      <c r="BB58" s="319"/>
      <c r="BC58" s="319"/>
      <c r="BD58" s="319"/>
      <c r="BE58" s="319"/>
      <c r="BF58" s="319"/>
      <c r="BG58" s="319"/>
      <c r="BH58" s="319"/>
      <c r="BI58" s="319"/>
      <c r="BJ58" s="319"/>
      <c r="BK58" s="319"/>
      <c r="BL58" s="319"/>
      <c r="BM58" s="319"/>
      <c r="BN58" s="319"/>
      <c r="BO58" s="319"/>
      <c r="BP58" s="319"/>
      <c r="BQ58" s="319"/>
      <c r="BR58" s="319"/>
      <c r="BS58" s="319"/>
      <c r="BT58" s="319"/>
      <c r="BU58" s="319"/>
      <c r="BV58" s="319"/>
      <c r="BW58" s="319"/>
      <c r="BX58" s="319"/>
      <c r="BY58" s="319"/>
      <c r="BZ58" s="319"/>
      <c r="CA58" s="319"/>
      <c r="CB58" s="319"/>
      <c r="CC58" s="319"/>
      <c r="CD58" s="319"/>
      <c r="CE58" s="319"/>
      <c r="CF58" s="319"/>
      <c r="CG58" s="319"/>
      <c r="CH58" s="319"/>
      <c r="CI58" s="319"/>
      <c r="CJ58" s="319"/>
      <c r="CK58" s="319"/>
      <c r="CL58" s="319"/>
      <c r="CM58" s="319"/>
      <c r="CN58" s="319"/>
      <c r="CO58" s="319"/>
      <c r="CP58" s="319"/>
      <c r="CQ58" s="319"/>
      <c r="CR58" s="319"/>
      <c r="CS58" s="319"/>
      <c r="CT58" s="319"/>
      <c r="CU58" s="319"/>
      <c r="CV58" s="319"/>
      <c r="CW58" s="319"/>
      <c r="CX58" s="319"/>
      <c r="CY58" s="319"/>
      <c r="CZ58" s="319"/>
      <c r="DA58" s="319"/>
      <c r="DB58" s="319"/>
      <c r="DC58" s="319"/>
      <c r="DD58" s="319"/>
      <c r="DE58" s="319"/>
      <c r="DF58" s="319"/>
      <c r="DG58" s="319"/>
      <c r="DH58" s="319"/>
      <c r="DI58" s="319"/>
      <c r="DJ58" s="319"/>
      <c r="DK58" s="319"/>
      <c r="DL58" s="319"/>
      <c r="DM58" s="319"/>
      <c r="DN58" s="319"/>
      <c r="DO58" s="319"/>
      <c r="DP58" s="319"/>
      <c r="DQ58" s="319"/>
      <c r="DR58" s="319"/>
      <c r="DS58" s="319"/>
      <c r="DT58" s="319"/>
      <c r="DU58" s="319"/>
      <c r="DV58" s="319"/>
      <c r="DW58" s="319"/>
      <c r="DX58" s="319"/>
      <c r="DY58" s="319"/>
      <c r="DZ58" s="319"/>
      <c r="EA58" s="319"/>
      <c r="EB58" s="319"/>
      <c r="EC58" s="319"/>
      <c r="ED58" s="319"/>
      <c r="EE58" s="319"/>
      <c r="EF58" s="319"/>
      <c r="EG58" s="319"/>
      <c r="EH58" s="319"/>
      <c r="EI58" s="319"/>
      <c r="EJ58" s="319"/>
      <c r="EK58" s="319"/>
      <c r="EL58" s="319"/>
      <c r="EM58" s="319"/>
      <c r="EN58" s="319"/>
      <c r="EO58" s="319"/>
      <c r="EP58" s="319"/>
      <c r="EQ58" s="319"/>
      <c r="ER58" s="319"/>
      <c r="ES58" s="319"/>
      <c r="ET58" s="319"/>
      <c r="EU58" s="319"/>
      <c r="EV58" s="319"/>
      <c r="EW58" s="319"/>
      <c r="EX58" s="319"/>
      <c r="EY58" s="319"/>
      <c r="EZ58" s="319"/>
      <c r="FA58" s="319"/>
      <c r="FB58" s="319"/>
      <c r="FC58" s="319"/>
      <c r="FD58" s="319"/>
      <c r="FE58" s="319"/>
      <c r="FF58" s="319"/>
      <c r="FG58" s="319"/>
      <c r="FH58" s="319"/>
      <c r="FI58" s="319"/>
      <c r="FJ58" s="319"/>
      <c r="FK58" s="319"/>
      <c r="FL58" s="319"/>
      <c r="FM58" s="319"/>
      <c r="FN58" s="319"/>
      <c r="FO58" s="319"/>
      <c r="FP58" s="319"/>
      <c r="FQ58" s="319"/>
      <c r="FR58" s="319"/>
      <c r="FS58" s="319"/>
      <c r="FT58" s="319"/>
      <c r="FU58" s="319"/>
      <c r="FV58" s="319"/>
      <c r="FW58" s="319"/>
      <c r="FX58" s="319"/>
      <c r="FY58" s="319"/>
      <c r="FZ58" s="319"/>
      <c r="GA58" s="319"/>
      <c r="GB58" s="319"/>
      <c r="GC58" s="319"/>
      <c r="GD58" s="319"/>
      <c r="GE58" s="319"/>
      <c r="GF58" s="319"/>
      <c r="GG58" s="319"/>
      <c r="GH58" s="319"/>
      <c r="GI58" s="319"/>
      <c r="GJ58" s="319"/>
      <c r="GK58" s="319"/>
      <c r="GL58" s="319"/>
      <c r="GM58" s="319"/>
      <c r="GN58" s="319"/>
      <c r="GO58" s="319"/>
      <c r="GP58" s="319"/>
      <c r="GQ58" s="319"/>
      <c r="GR58" s="319"/>
      <c r="GS58" s="319"/>
      <c r="GT58" s="319"/>
      <c r="GU58" s="319"/>
      <c r="GV58" s="319"/>
      <c r="GW58" s="319"/>
      <c r="GX58" s="319"/>
      <c r="GY58" s="319"/>
      <c r="GZ58" s="319"/>
      <c r="HA58" s="319"/>
      <c r="HB58" s="319"/>
      <c r="HC58" s="319"/>
      <c r="HD58" s="319"/>
      <c r="HE58" s="319"/>
      <c r="HF58" s="319"/>
      <c r="HG58" s="319"/>
      <c r="HH58" s="319"/>
      <c r="HI58" s="319"/>
      <c r="HJ58" s="319"/>
      <c r="HK58" s="319"/>
      <c r="HL58" s="319"/>
      <c r="HM58" s="319"/>
      <c r="HN58" s="319"/>
      <c r="HO58" s="319"/>
      <c r="HP58" s="319"/>
      <c r="HQ58" s="319"/>
      <c r="HR58" s="319"/>
      <c r="HS58" s="319"/>
      <c r="HT58" s="319"/>
      <c r="HU58" s="319"/>
      <c r="HV58" s="319"/>
      <c r="HW58" s="319"/>
      <c r="HX58" s="319"/>
      <c r="HY58" s="319"/>
      <c r="HZ58" s="319"/>
      <c r="IA58" s="319"/>
      <c r="IB58" s="319"/>
      <c r="IC58" s="319"/>
      <c r="ID58" s="319"/>
      <c r="IE58" s="319"/>
      <c r="IF58" s="319"/>
      <c r="IG58" s="319"/>
      <c r="IH58" s="319"/>
      <c r="II58" s="319"/>
      <c r="IJ58" s="319"/>
      <c r="IK58" s="319"/>
      <c r="IL58" s="319"/>
      <c r="IM58" s="319"/>
      <c r="IN58" s="319"/>
      <c r="IO58" s="319"/>
      <c r="IP58" s="319"/>
      <c r="IQ58" s="319"/>
      <c r="IR58" s="319"/>
      <c r="IS58" s="319"/>
      <c r="IT58" s="319"/>
    </row>
    <row r="59" spans="1:254" ht="13.5" x14ac:dyDescent="0.25">
      <c r="A59" s="289" t="s">
        <v>399</v>
      </c>
      <c r="B59" s="301" t="s">
        <v>663</v>
      </c>
      <c r="C59" s="291" t="s">
        <v>376</v>
      </c>
      <c r="D59" s="291" t="s">
        <v>414</v>
      </c>
      <c r="E59" s="291" t="s">
        <v>429</v>
      </c>
      <c r="F59" s="291" t="s">
        <v>400</v>
      </c>
      <c r="G59" s="292">
        <v>200.5</v>
      </c>
      <c r="H59" s="319"/>
      <c r="I59" s="319"/>
      <c r="J59" s="319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W59" s="319"/>
      <c r="X59" s="319"/>
      <c r="Y59" s="319"/>
      <c r="Z59" s="319"/>
      <c r="AA59" s="319"/>
      <c r="AB59" s="319"/>
      <c r="AC59" s="319"/>
      <c r="AD59" s="319"/>
      <c r="AE59" s="319"/>
      <c r="AF59" s="319"/>
      <c r="AG59" s="319"/>
      <c r="AH59" s="319"/>
      <c r="AI59" s="319"/>
      <c r="AJ59" s="319"/>
      <c r="AK59" s="319"/>
      <c r="AL59" s="319"/>
      <c r="AM59" s="319"/>
      <c r="AN59" s="319"/>
      <c r="AO59" s="319"/>
      <c r="AP59" s="319"/>
      <c r="AQ59" s="319"/>
      <c r="AR59" s="319"/>
      <c r="AS59" s="319"/>
      <c r="AT59" s="319"/>
      <c r="AU59" s="319"/>
      <c r="AV59" s="319"/>
      <c r="AW59" s="319"/>
      <c r="AX59" s="319"/>
      <c r="AY59" s="319"/>
      <c r="AZ59" s="319"/>
      <c r="BA59" s="319"/>
      <c r="BB59" s="319"/>
      <c r="BC59" s="319"/>
      <c r="BD59" s="319"/>
      <c r="BE59" s="319"/>
      <c r="BF59" s="319"/>
      <c r="BG59" s="319"/>
      <c r="BH59" s="319"/>
      <c r="BI59" s="319"/>
      <c r="BJ59" s="319"/>
      <c r="BK59" s="319"/>
      <c r="BL59" s="319"/>
      <c r="BM59" s="319"/>
      <c r="BN59" s="319"/>
      <c r="BO59" s="319"/>
      <c r="BP59" s="319"/>
      <c r="BQ59" s="319"/>
      <c r="BR59" s="319"/>
      <c r="BS59" s="319"/>
      <c r="BT59" s="319"/>
      <c r="BU59" s="319"/>
      <c r="BV59" s="319"/>
      <c r="BW59" s="319"/>
      <c r="BX59" s="319"/>
      <c r="BY59" s="319"/>
      <c r="BZ59" s="319"/>
      <c r="CA59" s="319"/>
      <c r="CB59" s="319"/>
      <c r="CC59" s="319"/>
      <c r="CD59" s="319"/>
      <c r="CE59" s="319"/>
      <c r="CF59" s="319"/>
      <c r="CG59" s="319"/>
      <c r="CH59" s="319"/>
      <c r="CI59" s="319"/>
      <c r="CJ59" s="319"/>
      <c r="CK59" s="319"/>
      <c r="CL59" s="319"/>
      <c r="CM59" s="319"/>
      <c r="CN59" s="319"/>
      <c r="CO59" s="319"/>
      <c r="CP59" s="319"/>
      <c r="CQ59" s="319"/>
      <c r="CR59" s="319"/>
      <c r="CS59" s="319"/>
      <c r="CT59" s="319"/>
      <c r="CU59" s="319"/>
      <c r="CV59" s="319"/>
      <c r="CW59" s="319"/>
      <c r="CX59" s="319"/>
      <c r="CY59" s="319"/>
      <c r="CZ59" s="319"/>
      <c r="DA59" s="319"/>
      <c r="DB59" s="319"/>
      <c r="DC59" s="319"/>
      <c r="DD59" s="319"/>
      <c r="DE59" s="319"/>
      <c r="DF59" s="319"/>
      <c r="DG59" s="319"/>
      <c r="DH59" s="319"/>
      <c r="DI59" s="319"/>
      <c r="DJ59" s="319"/>
      <c r="DK59" s="319"/>
      <c r="DL59" s="319"/>
      <c r="DM59" s="319"/>
      <c r="DN59" s="319"/>
      <c r="DO59" s="319"/>
      <c r="DP59" s="319"/>
      <c r="DQ59" s="319"/>
      <c r="DR59" s="319"/>
      <c r="DS59" s="319"/>
      <c r="DT59" s="319"/>
      <c r="DU59" s="319"/>
      <c r="DV59" s="319"/>
      <c r="DW59" s="319"/>
      <c r="DX59" s="319"/>
      <c r="DY59" s="319"/>
      <c r="DZ59" s="319"/>
      <c r="EA59" s="319"/>
      <c r="EB59" s="319"/>
      <c r="EC59" s="319"/>
      <c r="ED59" s="319"/>
      <c r="EE59" s="319"/>
      <c r="EF59" s="319"/>
      <c r="EG59" s="319"/>
      <c r="EH59" s="319"/>
      <c r="EI59" s="319"/>
      <c r="EJ59" s="319"/>
      <c r="EK59" s="319"/>
      <c r="EL59" s="319"/>
      <c r="EM59" s="319"/>
      <c r="EN59" s="319"/>
      <c r="EO59" s="319"/>
      <c r="EP59" s="319"/>
      <c r="EQ59" s="319"/>
      <c r="ER59" s="319"/>
      <c r="ES59" s="319"/>
      <c r="ET59" s="319"/>
      <c r="EU59" s="319"/>
      <c r="EV59" s="319"/>
      <c r="EW59" s="319"/>
      <c r="EX59" s="319"/>
      <c r="EY59" s="319"/>
      <c r="EZ59" s="319"/>
      <c r="FA59" s="319"/>
      <c r="FB59" s="319"/>
      <c r="FC59" s="319"/>
      <c r="FD59" s="319"/>
      <c r="FE59" s="319"/>
      <c r="FF59" s="319"/>
      <c r="FG59" s="319"/>
      <c r="FH59" s="319"/>
      <c r="FI59" s="319"/>
      <c r="FJ59" s="319"/>
      <c r="FK59" s="319"/>
      <c r="FL59" s="319"/>
      <c r="FM59" s="319"/>
      <c r="FN59" s="319"/>
      <c r="FO59" s="319"/>
      <c r="FP59" s="319"/>
      <c r="FQ59" s="319"/>
      <c r="FR59" s="319"/>
      <c r="FS59" s="319"/>
      <c r="FT59" s="319"/>
      <c r="FU59" s="319"/>
      <c r="FV59" s="319"/>
      <c r="FW59" s="319"/>
      <c r="FX59" s="319"/>
      <c r="FY59" s="319"/>
      <c r="FZ59" s="319"/>
      <c r="GA59" s="319"/>
      <c r="GB59" s="319"/>
      <c r="GC59" s="319"/>
      <c r="GD59" s="319"/>
      <c r="GE59" s="319"/>
      <c r="GF59" s="319"/>
      <c r="GG59" s="319"/>
      <c r="GH59" s="319"/>
      <c r="GI59" s="319"/>
      <c r="GJ59" s="319"/>
      <c r="GK59" s="319"/>
      <c r="GL59" s="319"/>
      <c r="GM59" s="319"/>
      <c r="GN59" s="319"/>
      <c r="GO59" s="319"/>
      <c r="GP59" s="319"/>
      <c r="GQ59" s="319"/>
      <c r="GR59" s="319"/>
      <c r="GS59" s="319"/>
      <c r="GT59" s="319"/>
      <c r="GU59" s="319"/>
      <c r="GV59" s="319"/>
      <c r="GW59" s="319"/>
      <c r="GX59" s="319"/>
      <c r="GY59" s="319"/>
      <c r="GZ59" s="319"/>
      <c r="HA59" s="319"/>
      <c r="HB59" s="319"/>
      <c r="HC59" s="319"/>
      <c r="HD59" s="319"/>
      <c r="HE59" s="319"/>
      <c r="HF59" s="319"/>
      <c r="HG59" s="319"/>
      <c r="HH59" s="319"/>
      <c r="HI59" s="319"/>
      <c r="HJ59" s="319"/>
      <c r="HK59" s="319"/>
      <c r="HL59" s="319"/>
      <c r="HM59" s="319"/>
      <c r="HN59" s="319"/>
      <c r="HO59" s="319"/>
      <c r="HP59" s="319"/>
      <c r="HQ59" s="319"/>
      <c r="HR59" s="319"/>
      <c r="HS59" s="319"/>
      <c r="HT59" s="319"/>
      <c r="HU59" s="319"/>
      <c r="HV59" s="319"/>
      <c r="HW59" s="319"/>
      <c r="HX59" s="319"/>
      <c r="HY59" s="319"/>
      <c r="HZ59" s="319"/>
      <c r="IA59" s="319"/>
      <c r="IB59" s="319"/>
      <c r="IC59" s="319"/>
      <c r="ID59" s="319"/>
      <c r="IE59" s="319"/>
      <c r="IF59" s="319"/>
      <c r="IG59" s="319"/>
      <c r="IH59" s="319"/>
      <c r="II59" s="319"/>
      <c r="IJ59" s="319"/>
      <c r="IK59" s="319"/>
      <c r="IL59" s="319"/>
      <c r="IM59" s="319"/>
      <c r="IN59" s="319"/>
      <c r="IO59" s="319"/>
      <c r="IP59" s="319"/>
      <c r="IQ59" s="319"/>
      <c r="IR59" s="319"/>
      <c r="IS59" s="319"/>
      <c r="IT59" s="319"/>
    </row>
    <row r="60" spans="1:254" s="316" customFormat="1" ht="13.5" x14ac:dyDescent="0.25">
      <c r="A60" s="289" t="s">
        <v>399</v>
      </c>
      <c r="B60" s="301" t="s">
        <v>663</v>
      </c>
      <c r="C60" s="291" t="s">
        <v>376</v>
      </c>
      <c r="D60" s="291" t="s">
        <v>414</v>
      </c>
      <c r="E60" s="291" t="s">
        <v>430</v>
      </c>
      <c r="F60" s="291" t="s">
        <v>400</v>
      </c>
      <c r="G60" s="292">
        <v>3250</v>
      </c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19"/>
      <c r="W60" s="319"/>
      <c r="X60" s="319"/>
      <c r="Y60" s="319"/>
      <c r="Z60" s="319"/>
      <c r="AA60" s="319"/>
      <c r="AB60" s="319"/>
      <c r="AC60" s="319"/>
      <c r="AD60" s="319"/>
      <c r="AE60" s="319"/>
      <c r="AF60" s="319"/>
      <c r="AG60" s="319"/>
      <c r="AH60" s="319"/>
      <c r="AI60" s="319"/>
      <c r="AJ60" s="319"/>
      <c r="AK60" s="319"/>
      <c r="AL60" s="319"/>
      <c r="AM60" s="319"/>
      <c r="AN60" s="319"/>
      <c r="AO60" s="319"/>
      <c r="AP60" s="319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19"/>
      <c r="BH60" s="319"/>
      <c r="BI60" s="319"/>
      <c r="BJ60" s="319"/>
      <c r="BK60" s="319"/>
      <c r="BL60" s="319"/>
      <c r="BM60" s="319"/>
      <c r="BN60" s="319"/>
      <c r="BO60" s="319"/>
      <c r="BP60" s="319"/>
      <c r="BQ60" s="319"/>
      <c r="BR60" s="319"/>
      <c r="BS60" s="319"/>
      <c r="BT60" s="319"/>
      <c r="BU60" s="319"/>
      <c r="BV60" s="319"/>
      <c r="BW60" s="319"/>
      <c r="BX60" s="319"/>
      <c r="BY60" s="319"/>
      <c r="BZ60" s="319"/>
      <c r="CA60" s="319"/>
      <c r="CB60" s="319"/>
      <c r="CC60" s="319"/>
      <c r="CD60" s="319"/>
      <c r="CE60" s="319"/>
      <c r="CF60" s="319"/>
      <c r="CG60" s="319"/>
      <c r="CH60" s="319"/>
      <c r="CI60" s="319"/>
      <c r="CJ60" s="319"/>
      <c r="CK60" s="319"/>
      <c r="CL60" s="319"/>
      <c r="CM60" s="319"/>
      <c r="CN60" s="319"/>
      <c r="CO60" s="319"/>
      <c r="CP60" s="319"/>
      <c r="CQ60" s="319"/>
      <c r="CR60" s="319"/>
      <c r="CS60" s="319"/>
      <c r="CT60" s="319"/>
      <c r="CU60" s="319"/>
      <c r="CV60" s="319"/>
      <c r="CW60" s="319"/>
      <c r="CX60" s="319"/>
      <c r="CY60" s="319"/>
      <c r="CZ60" s="319"/>
      <c r="DA60" s="319"/>
      <c r="DB60" s="319"/>
      <c r="DC60" s="319"/>
      <c r="DD60" s="319"/>
      <c r="DE60" s="319"/>
      <c r="DF60" s="319"/>
      <c r="DG60" s="319"/>
      <c r="DH60" s="319"/>
      <c r="DI60" s="319"/>
      <c r="DJ60" s="319"/>
      <c r="DK60" s="319"/>
      <c r="DL60" s="319"/>
      <c r="DM60" s="319"/>
      <c r="DN60" s="319"/>
      <c r="DO60" s="319"/>
      <c r="DP60" s="319"/>
      <c r="DQ60" s="319"/>
      <c r="DR60" s="319"/>
      <c r="DS60" s="319"/>
      <c r="DT60" s="319"/>
      <c r="DU60" s="319"/>
      <c r="DV60" s="319"/>
      <c r="DW60" s="319"/>
      <c r="DX60" s="319"/>
      <c r="DY60" s="319"/>
      <c r="DZ60" s="319"/>
      <c r="EA60" s="319"/>
      <c r="EB60" s="319"/>
      <c r="EC60" s="319"/>
      <c r="ED60" s="319"/>
      <c r="EE60" s="319"/>
      <c r="EF60" s="319"/>
      <c r="EG60" s="319"/>
      <c r="EH60" s="319"/>
      <c r="EI60" s="319"/>
      <c r="EJ60" s="319"/>
      <c r="EK60" s="319"/>
      <c r="EL60" s="319"/>
      <c r="EM60" s="319"/>
      <c r="EN60" s="319"/>
      <c r="EO60" s="319"/>
      <c r="EP60" s="319"/>
      <c r="EQ60" s="319"/>
      <c r="ER60" s="319"/>
      <c r="ES60" s="319"/>
      <c r="ET60" s="319"/>
      <c r="EU60" s="319"/>
      <c r="EV60" s="319"/>
      <c r="EW60" s="319"/>
      <c r="EX60" s="319"/>
      <c r="EY60" s="319"/>
      <c r="EZ60" s="319"/>
      <c r="FA60" s="319"/>
      <c r="FB60" s="319"/>
      <c r="FC60" s="319"/>
      <c r="FD60" s="319"/>
      <c r="FE60" s="319"/>
      <c r="FF60" s="319"/>
      <c r="FG60" s="319"/>
      <c r="FH60" s="319"/>
      <c r="FI60" s="319"/>
      <c r="FJ60" s="319"/>
      <c r="FK60" s="319"/>
      <c r="FL60" s="319"/>
      <c r="FM60" s="319"/>
      <c r="FN60" s="319"/>
      <c r="FO60" s="319"/>
      <c r="FP60" s="319"/>
      <c r="FQ60" s="319"/>
      <c r="FR60" s="319"/>
      <c r="FS60" s="319"/>
      <c r="FT60" s="319"/>
      <c r="FU60" s="319"/>
      <c r="FV60" s="319"/>
      <c r="FW60" s="319"/>
      <c r="FX60" s="319"/>
      <c r="FY60" s="319"/>
      <c r="FZ60" s="319"/>
      <c r="GA60" s="319"/>
      <c r="GB60" s="319"/>
      <c r="GC60" s="319"/>
      <c r="GD60" s="319"/>
      <c r="GE60" s="319"/>
      <c r="GF60" s="319"/>
      <c r="GG60" s="319"/>
      <c r="GH60" s="319"/>
      <c r="GI60" s="319"/>
      <c r="GJ60" s="319"/>
      <c r="GK60" s="319"/>
      <c r="GL60" s="319"/>
      <c r="GM60" s="319"/>
      <c r="GN60" s="319"/>
      <c r="GO60" s="319"/>
      <c r="GP60" s="319"/>
      <c r="GQ60" s="319"/>
      <c r="GR60" s="319"/>
      <c r="GS60" s="319"/>
      <c r="GT60" s="319"/>
      <c r="GU60" s="319"/>
      <c r="GV60" s="319"/>
      <c r="GW60" s="319"/>
      <c r="GX60" s="319"/>
      <c r="GY60" s="319"/>
      <c r="GZ60" s="319"/>
      <c r="HA60" s="319"/>
      <c r="HB60" s="319"/>
      <c r="HC60" s="319"/>
      <c r="HD60" s="319"/>
      <c r="HE60" s="319"/>
      <c r="HF60" s="319"/>
      <c r="HG60" s="319"/>
      <c r="HH60" s="319"/>
      <c r="HI60" s="319"/>
      <c r="HJ60" s="319"/>
      <c r="HK60" s="319"/>
      <c r="HL60" s="319"/>
      <c r="HM60" s="319"/>
      <c r="HN60" s="319"/>
      <c r="HO60" s="319"/>
      <c r="HP60" s="319"/>
      <c r="HQ60" s="319"/>
      <c r="HR60" s="319"/>
      <c r="HS60" s="319"/>
      <c r="HT60" s="319"/>
      <c r="HU60" s="319"/>
      <c r="HV60" s="319"/>
      <c r="HW60" s="319"/>
      <c r="HX60" s="319"/>
      <c r="HY60" s="319"/>
      <c r="HZ60" s="319"/>
      <c r="IA60" s="319"/>
      <c r="IB60" s="319"/>
      <c r="IC60" s="319"/>
      <c r="ID60" s="319"/>
      <c r="IE60" s="319"/>
      <c r="IF60" s="319"/>
      <c r="IG60" s="319"/>
      <c r="IH60" s="319"/>
      <c r="II60" s="319"/>
      <c r="IJ60" s="319"/>
      <c r="IK60" s="319"/>
      <c r="IL60" s="319"/>
      <c r="IM60" s="319"/>
      <c r="IN60" s="319"/>
      <c r="IO60" s="319"/>
      <c r="IP60" s="319"/>
      <c r="IQ60" s="319"/>
      <c r="IR60" s="319"/>
      <c r="IS60" s="319"/>
      <c r="IT60" s="319"/>
    </row>
    <row r="61" spans="1:254" s="319" customFormat="1" ht="13.5" x14ac:dyDescent="0.25">
      <c r="A61" s="284" t="s">
        <v>436</v>
      </c>
      <c r="B61" s="299" t="s">
        <v>663</v>
      </c>
      <c r="C61" s="299" t="s">
        <v>376</v>
      </c>
      <c r="D61" s="299" t="s">
        <v>414</v>
      </c>
      <c r="E61" s="299" t="s">
        <v>437</v>
      </c>
      <c r="F61" s="286"/>
      <c r="G61" s="287">
        <f>SUM(G62+G64+G66)</f>
        <v>6232</v>
      </c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  <c r="AG61" s="261"/>
      <c r="AH61" s="261"/>
      <c r="AI61" s="261"/>
      <c r="AJ61" s="261"/>
      <c r="AK61" s="261"/>
      <c r="AL61" s="261"/>
      <c r="AM61" s="261"/>
      <c r="AN61" s="261"/>
      <c r="AO61" s="261"/>
      <c r="AP61" s="261"/>
      <c r="AQ61" s="261"/>
      <c r="AR61" s="261"/>
      <c r="AS61" s="261"/>
      <c r="AT61" s="261"/>
      <c r="AU61" s="261"/>
      <c r="AV61" s="261"/>
      <c r="AW61" s="261"/>
      <c r="AX61" s="261"/>
      <c r="AY61" s="261"/>
      <c r="AZ61" s="261"/>
      <c r="BA61" s="261"/>
      <c r="BB61" s="261"/>
      <c r="BC61" s="261"/>
      <c r="BD61" s="261"/>
      <c r="BE61" s="261"/>
      <c r="BF61" s="261"/>
      <c r="BG61" s="261"/>
      <c r="BH61" s="261"/>
      <c r="BI61" s="261"/>
      <c r="BJ61" s="261"/>
      <c r="BK61" s="261"/>
      <c r="BL61" s="261"/>
      <c r="BM61" s="261"/>
      <c r="BN61" s="261"/>
      <c r="BO61" s="261"/>
      <c r="BP61" s="261"/>
      <c r="BQ61" s="261"/>
      <c r="BR61" s="261"/>
      <c r="BS61" s="261"/>
      <c r="BT61" s="261"/>
      <c r="BU61" s="261"/>
      <c r="BV61" s="261"/>
      <c r="BW61" s="261"/>
      <c r="BX61" s="261"/>
      <c r="BY61" s="261"/>
      <c r="BZ61" s="261"/>
      <c r="CA61" s="261"/>
      <c r="CB61" s="261"/>
      <c r="CC61" s="261"/>
      <c r="CD61" s="261"/>
      <c r="CE61" s="261"/>
      <c r="CF61" s="261"/>
      <c r="CG61" s="261"/>
      <c r="CH61" s="261"/>
      <c r="CI61" s="261"/>
      <c r="CJ61" s="261"/>
      <c r="CK61" s="261"/>
      <c r="CL61" s="261"/>
      <c r="CM61" s="261"/>
      <c r="CN61" s="261"/>
      <c r="CO61" s="261"/>
      <c r="CP61" s="261"/>
      <c r="CQ61" s="261"/>
      <c r="CR61" s="261"/>
      <c r="CS61" s="261"/>
      <c r="CT61" s="261"/>
      <c r="CU61" s="261"/>
      <c r="CV61" s="261"/>
      <c r="CW61" s="261"/>
      <c r="CX61" s="261"/>
      <c r="CY61" s="261"/>
      <c r="CZ61" s="261"/>
      <c r="DA61" s="261"/>
      <c r="DB61" s="261"/>
      <c r="DC61" s="261"/>
      <c r="DD61" s="261"/>
      <c r="DE61" s="261"/>
      <c r="DF61" s="261"/>
      <c r="DG61" s="261"/>
      <c r="DH61" s="261"/>
      <c r="DI61" s="261"/>
      <c r="DJ61" s="261"/>
      <c r="DK61" s="261"/>
      <c r="DL61" s="261"/>
      <c r="DM61" s="261"/>
      <c r="DN61" s="261"/>
      <c r="DO61" s="261"/>
      <c r="DP61" s="261"/>
      <c r="DQ61" s="261"/>
      <c r="DR61" s="261"/>
      <c r="DS61" s="261"/>
      <c r="DT61" s="261"/>
      <c r="DU61" s="261"/>
      <c r="DV61" s="261"/>
      <c r="DW61" s="261"/>
      <c r="DX61" s="261"/>
      <c r="DY61" s="261"/>
      <c r="DZ61" s="261"/>
      <c r="EA61" s="261"/>
      <c r="EB61" s="261"/>
      <c r="EC61" s="261"/>
      <c r="ED61" s="261"/>
      <c r="EE61" s="261"/>
      <c r="EF61" s="261"/>
      <c r="EG61" s="261"/>
      <c r="EH61" s="261"/>
      <c r="EI61" s="261"/>
      <c r="EJ61" s="261"/>
      <c r="EK61" s="261"/>
      <c r="EL61" s="261"/>
      <c r="EM61" s="261"/>
      <c r="EN61" s="261"/>
      <c r="EO61" s="261"/>
      <c r="EP61" s="261"/>
      <c r="EQ61" s="261"/>
      <c r="ER61" s="261"/>
      <c r="ES61" s="261"/>
      <c r="ET61" s="261"/>
      <c r="EU61" s="261"/>
      <c r="EV61" s="261"/>
      <c r="EW61" s="261"/>
      <c r="EX61" s="261"/>
      <c r="EY61" s="261"/>
      <c r="EZ61" s="261"/>
      <c r="FA61" s="261"/>
      <c r="FB61" s="261"/>
      <c r="FC61" s="261"/>
      <c r="FD61" s="261"/>
      <c r="FE61" s="261"/>
      <c r="FF61" s="261"/>
      <c r="FG61" s="261"/>
      <c r="FH61" s="261"/>
      <c r="FI61" s="261"/>
      <c r="FJ61" s="261"/>
      <c r="FK61" s="261"/>
      <c r="FL61" s="261"/>
      <c r="FM61" s="261"/>
      <c r="FN61" s="261"/>
      <c r="FO61" s="261"/>
      <c r="FP61" s="261"/>
      <c r="FQ61" s="261"/>
      <c r="FR61" s="261"/>
      <c r="FS61" s="261"/>
      <c r="FT61" s="261"/>
      <c r="FU61" s="261"/>
      <c r="FV61" s="261"/>
      <c r="FW61" s="261"/>
      <c r="FX61" s="261"/>
      <c r="FY61" s="261"/>
      <c r="FZ61" s="261"/>
      <c r="GA61" s="261"/>
      <c r="GB61" s="261"/>
      <c r="GC61" s="261"/>
      <c r="GD61" s="261"/>
      <c r="GE61" s="261"/>
      <c r="GF61" s="261"/>
      <c r="GG61" s="261"/>
      <c r="GH61" s="261"/>
      <c r="GI61" s="261"/>
      <c r="GJ61" s="261"/>
      <c r="GK61" s="261"/>
      <c r="GL61" s="261"/>
      <c r="GM61" s="261"/>
      <c r="GN61" s="261"/>
      <c r="GO61" s="261"/>
      <c r="GP61" s="261"/>
      <c r="GQ61" s="261"/>
      <c r="GR61" s="261"/>
      <c r="GS61" s="261"/>
      <c r="GT61" s="261"/>
      <c r="GU61" s="261"/>
      <c r="GV61" s="261"/>
      <c r="GW61" s="261"/>
      <c r="GX61" s="261"/>
      <c r="GY61" s="261"/>
      <c r="GZ61" s="261"/>
      <c r="HA61" s="261"/>
      <c r="HB61" s="261"/>
      <c r="HC61" s="261"/>
      <c r="HD61" s="261"/>
      <c r="HE61" s="261"/>
      <c r="HF61" s="261"/>
      <c r="HG61" s="261"/>
      <c r="HH61" s="261"/>
      <c r="HI61" s="261"/>
      <c r="HJ61" s="261"/>
      <c r="HK61" s="261"/>
      <c r="HL61" s="261"/>
      <c r="HM61" s="261"/>
      <c r="HN61" s="261"/>
      <c r="HO61" s="261"/>
      <c r="HP61" s="261"/>
      <c r="HQ61" s="261"/>
      <c r="HR61" s="261"/>
      <c r="HS61" s="261"/>
      <c r="HT61" s="261"/>
      <c r="HU61" s="261"/>
      <c r="HV61" s="261"/>
      <c r="HW61" s="261"/>
      <c r="HX61" s="261"/>
      <c r="HY61" s="261"/>
      <c r="HZ61" s="261"/>
      <c r="IA61" s="261"/>
      <c r="IB61" s="261"/>
      <c r="IC61" s="261"/>
      <c r="ID61" s="261"/>
      <c r="IE61" s="261"/>
      <c r="IF61" s="261"/>
      <c r="IG61" s="261"/>
      <c r="IH61" s="261"/>
      <c r="II61" s="261"/>
      <c r="IJ61" s="261"/>
      <c r="IK61" s="261"/>
      <c r="IL61" s="261"/>
      <c r="IM61" s="261"/>
      <c r="IN61" s="261"/>
      <c r="IO61" s="261"/>
      <c r="IP61" s="261"/>
      <c r="IQ61" s="261"/>
      <c r="IR61" s="261"/>
      <c r="IS61" s="261"/>
      <c r="IT61" s="261"/>
    </row>
    <row r="62" spans="1:254" s="319" customFormat="1" ht="28.5" customHeight="1" x14ac:dyDescent="0.25">
      <c r="A62" s="294" t="s">
        <v>673</v>
      </c>
      <c r="B62" s="295" t="s">
        <v>663</v>
      </c>
      <c r="C62" s="311" t="s">
        <v>376</v>
      </c>
      <c r="D62" s="311" t="s">
        <v>414</v>
      </c>
      <c r="E62" s="311" t="s">
        <v>674</v>
      </c>
      <c r="F62" s="311"/>
      <c r="G62" s="297">
        <f>SUM(G63)</f>
        <v>92</v>
      </c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C62" s="261"/>
      <c r="AD62" s="261"/>
      <c r="AE62" s="261"/>
      <c r="AF62" s="261"/>
      <c r="AG62" s="261"/>
      <c r="AH62" s="261"/>
      <c r="AI62" s="261"/>
      <c r="AJ62" s="261"/>
      <c r="AK62" s="261"/>
      <c r="AL62" s="261"/>
      <c r="AM62" s="261"/>
      <c r="AN62" s="261"/>
      <c r="AO62" s="261"/>
      <c r="AP62" s="261"/>
      <c r="AQ62" s="261"/>
      <c r="AR62" s="261"/>
      <c r="AS62" s="261"/>
      <c r="AT62" s="261"/>
      <c r="AU62" s="261"/>
      <c r="AV62" s="261"/>
      <c r="AW62" s="261"/>
      <c r="AX62" s="261"/>
      <c r="AY62" s="261"/>
      <c r="AZ62" s="261"/>
      <c r="BA62" s="261"/>
      <c r="BB62" s="261"/>
      <c r="BC62" s="261"/>
      <c r="BD62" s="261"/>
      <c r="BE62" s="261"/>
      <c r="BF62" s="261"/>
      <c r="BG62" s="261"/>
      <c r="BH62" s="261"/>
      <c r="BI62" s="261"/>
      <c r="BJ62" s="261"/>
      <c r="BK62" s="261"/>
      <c r="BL62" s="261"/>
      <c r="BM62" s="261"/>
      <c r="BN62" s="261"/>
      <c r="BO62" s="261"/>
      <c r="BP62" s="261"/>
      <c r="BQ62" s="261"/>
      <c r="BR62" s="261"/>
      <c r="BS62" s="261"/>
      <c r="BT62" s="261"/>
      <c r="BU62" s="261"/>
      <c r="BV62" s="261"/>
      <c r="BW62" s="261"/>
      <c r="BX62" s="261"/>
      <c r="BY62" s="261"/>
      <c r="BZ62" s="261"/>
      <c r="CA62" s="261"/>
      <c r="CB62" s="261"/>
      <c r="CC62" s="261"/>
      <c r="CD62" s="261"/>
      <c r="CE62" s="261"/>
      <c r="CF62" s="261"/>
      <c r="CG62" s="261"/>
      <c r="CH62" s="261"/>
      <c r="CI62" s="261"/>
      <c r="CJ62" s="261"/>
      <c r="CK62" s="261"/>
      <c r="CL62" s="261"/>
      <c r="CM62" s="261"/>
      <c r="CN62" s="261"/>
      <c r="CO62" s="261"/>
      <c r="CP62" s="261"/>
      <c r="CQ62" s="261"/>
      <c r="CR62" s="261"/>
      <c r="CS62" s="261"/>
      <c r="CT62" s="261"/>
      <c r="CU62" s="261"/>
      <c r="CV62" s="261"/>
      <c r="CW62" s="261"/>
      <c r="CX62" s="261"/>
      <c r="CY62" s="261"/>
      <c r="CZ62" s="261"/>
      <c r="DA62" s="261"/>
      <c r="DB62" s="261"/>
      <c r="DC62" s="261"/>
      <c r="DD62" s="261"/>
      <c r="DE62" s="261"/>
      <c r="DF62" s="261"/>
      <c r="DG62" s="261"/>
      <c r="DH62" s="261"/>
      <c r="DI62" s="261"/>
      <c r="DJ62" s="261"/>
      <c r="DK62" s="261"/>
      <c r="DL62" s="261"/>
      <c r="DM62" s="261"/>
      <c r="DN62" s="261"/>
      <c r="DO62" s="261"/>
      <c r="DP62" s="261"/>
      <c r="DQ62" s="261"/>
      <c r="DR62" s="261"/>
      <c r="DS62" s="261"/>
      <c r="DT62" s="261"/>
      <c r="DU62" s="261"/>
      <c r="DV62" s="261"/>
      <c r="DW62" s="261"/>
      <c r="DX62" s="261"/>
      <c r="DY62" s="261"/>
      <c r="DZ62" s="261"/>
      <c r="EA62" s="261"/>
      <c r="EB62" s="261"/>
      <c r="EC62" s="261"/>
      <c r="ED62" s="261"/>
      <c r="EE62" s="261"/>
      <c r="EF62" s="261"/>
      <c r="EG62" s="261"/>
      <c r="EH62" s="261"/>
      <c r="EI62" s="261"/>
      <c r="EJ62" s="261"/>
      <c r="EK62" s="261"/>
      <c r="EL62" s="261"/>
      <c r="EM62" s="261"/>
      <c r="EN62" s="261"/>
      <c r="EO62" s="261"/>
      <c r="EP62" s="261"/>
      <c r="EQ62" s="261"/>
      <c r="ER62" s="261"/>
      <c r="ES62" s="261"/>
      <c r="ET62" s="261"/>
      <c r="EU62" s="261"/>
      <c r="EV62" s="261"/>
      <c r="EW62" s="261"/>
      <c r="EX62" s="261"/>
      <c r="EY62" s="261"/>
      <c r="EZ62" s="261"/>
      <c r="FA62" s="261"/>
      <c r="FB62" s="261"/>
      <c r="FC62" s="261"/>
      <c r="FD62" s="261"/>
      <c r="FE62" s="261"/>
      <c r="FF62" s="261"/>
      <c r="FG62" s="261"/>
      <c r="FH62" s="261"/>
      <c r="FI62" s="261"/>
      <c r="FJ62" s="261"/>
      <c r="FK62" s="261"/>
      <c r="FL62" s="261"/>
      <c r="FM62" s="261"/>
      <c r="FN62" s="261"/>
      <c r="FO62" s="261"/>
      <c r="FP62" s="261"/>
      <c r="FQ62" s="261"/>
      <c r="FR62" s="261"/>
      <c r="FS62" s="261"/>
      <c r="FT62" s="261"/>
      <c r="FU62" s="261"/>
      <c r="FV62" s="261"/>
      <c r="FW62" s="261"/>
      <c r="FX62" s="261"/>
      <c r="FY62" s="261"/>
      <c r="FZ62" s="261"/>
      <c r="GA62" s="261"/>
      <c r="GB62" s="261"/>
      <c r="GC62" s="261"/>
      <c r="GD62" s="261"/>
      <c r="GE62" s="261"/>
      <c r="GF62" s="261"/>
      <c r="GG62" s="261"/>
      <c r="GH62" s="261"/>
      <c r="GI62" s="261"/>
      <c r="GJ62" s="261"/>
      <c r="GK62" s="261"/>
      <c r="GL62" s="261"/>
      <c r="GM62" s="261"/>
      <c r="GN62" s="261"/>
      <c r="GO62" s="261"/>
      <c r="GP62" s="261"/>
      <c r="GQ62" s="261"/>
      <c r="GR62" s="261"/>
      <c r="GS62" s="261"/>
      <c r="GT62" s="261"/>
      <c r="GU62" s="261"/>
      <c r="GV62" s="261"/>
      <c r="GW62" s="261"/>
      <c r="GX62" s="261"/>
      <c r="GY62" s="261"/>
      <c r="GZ62" s="261"/>
      <c r="HA62" s="261"/>
      <c r="HB62" s="261"/>
      <c r="HC62" s="261"/>
      <c r="HD62" s="261"/>
      <c r="HE62" s="261"/>
      <c r="HF62" s="261"/>
      <c r="HG62" s="261"/>
      <c r="HH62" s="261"/>
      <c r="HI62" s="261"/>
      <c r="HJ62" s="261"/>
      <c r="HK62" s="261"/>
      <c r="HL62" s="261"/>
      <c r="HM62" s="261"/>
      <c r="HN62" s="261"/>
      <c r="HO62" s="261"/>
      <c r="HP62" s="261"/>
      <c r="HQ62" s="261"/>
      <c r="HR62" s="261"/>
      <c r="HS62" s="261"/>
      <c r="HT62" s="261"/>
      <c r="HU62" s="261"/>
      <c r="HV62" s="261"/>
      <c r="HW62" s="261"/>
      <c r="HX62" s="261"/>
      <c r="HY62" s="261"/>
      <c r="HZ62" s="261"/>
      <c r="IA62" s="261"/>
      <c r="IB62" s="261"/>
      <c r="IC62" s="261"/>
      <c r="ID62" s="261"/>
      <c r="IE62" s="261"/>
      <c r="IF62" s="261"/>
      <c r="IG62" s="261"/>
      <c r="IH62" s="261"/>
      <c r="II62" s="261"/>
      <c r="IJ62" s="261"/>
      <c r="IK62" s="261"/>
      <c r="IL62" s="261"/>
      <c r="IM62" s="261"/>
      <c r="IN62" s="261"/>
      <c r="IO62" s="261"/>
      <c r="IP62" s="261"/>
      <c r="IQ62" s="261"/>
      <c r="IR62" s="261"/>
      <c r="IS62" s="261"/>
      <c r="IT62" s="261"/>
    </row>
    <row r="63" spans="1:254" s="319" customFormat="1" ht="26.25" x14ac:dyDescent="0.25">
      <c r="A63" s="289" t="s">
        <v>665</v>
      </c>
      <c r="B63" s="295" t="s">
        <v>663</v>
      </c>
      <c r="C63" s="301" t="s">
        <v>376</v>
      </c>
      <c r="D63" s="301" t="s">
        <v>414</v>
      </c>
      <c r="E63" s="301" t="s">
        <v>674</v>
      </c>
      <c r="F63" s="301" t="s">
        <v>389</v>
      </c>
      <c r="G63" s="292">
        <v>92</v>
      </c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1"/>
      <c r="AK63" s="261"/>
      <c r="AL63" s="261"/>
      <c r="AM63" s="261"/>
      <c r="AN63" s="261"/>
      <c r="AO63" s="261"/>
      <c r="AP63" s="261"/>
      <c r="AQ63" s="261"/>
      <c r="AR63" s="261"/>
      <c r="AS63" s="261"/>
      <c r="AT63" s="261"/>
      <c r="AU63" s="261"/>
      <c r="AV63" s="261"/>
      <c r="AW63" s="261"/>
      <c r="AX63" s="261"/>
      <c r="AY63" s="261"/>
      <c r="AZ63" s="261"/>
      <c r="BA63" s="261"/>
      <c r="BB63" s="261"/>
      <c r="BC63" s="261"/>
      <c r="BD63" s="261"/>
      <c r="BE63" s="261"/>
      <c r="BF63" s="261"/>
      <c r="BG63" s="261"/>
      <c r="BH63" s="261"/>
      <c r="BI63" s="261"/>
      <c r="BJ63" s="261"/>
      <c r="BK63" s="261"/>
      <c r="BL63" s="261"/>
      <c r="BM63" s="261"/>
      <c r="BN63" s="261"/>
      <c r="BO63" s="261"/>
      <c r="BP63" s="261"/>
      <c r="BQ63" s="261"/>
      <c r="BR63" s="261"/>
      <c r="BS63" s="261"/>
      <c r="BT63" s="261"/>
      <c r="BU63" s="261"/>
      <c r="BV63" s="261"/>
      <c r="BW63" s="261"/>
      <c r="BX63" s="261"/>
      <c r="BY63" s="261"/>
      <c r="BZ63" s="261"/>
      <c r="CA63" s="261"/>
      <c r="CB63" s="261"/>
      <c r="CC63" s="261"/>
      <c r="CD63" s="261"/>
      <c r="CE63" s="261"/>
      <c r="CF63" s="261"/>
      <c r="CG63" s="261"/>
      <c r="CH63" s="261"/>
      <c r="CI63" s="261"/>
      <c r="CJ63" s="261"/>
      <c r="CK63" s="261"/>
      <c r="CL63" s="261"/>
      <c r="CM63" s="261"/>
      <c r="CN63" s="261"/>
      <c r="CO63" s="261"/>
      <c r="CP63" s="261"/>
      <c r="CQ63" s="261"/>
      <c r="CR63" s="261"/>
      <c r="CS63" s="261"/>
      <c r="CT63" s="261"/>
      <c r="CU63" s="261"/>
      <c r="CV63" s="261"/>
      <c r="CW63" s="261"/>
      <c r="CX63" s="261"/>
      <c r="CY63" s="261"/>
      <c r="CZ63" s="261"/>
      <c r="DA63" s="261"/>
      <c r="DB63" s="261"/>
      <c r="DC63" s="261"/>
      <c r="DD63" s="261"/>
      <c r="DE63" s="261"/>
      <c r="DF63" s="261"/>
      <c r="DG63" s="261"/>
      <c r="DH63" s="261"/>
      <c r="DI63" s="261"/>
      <c r="DJ63" s="261"/>
      <c r="DK63" s="261"/>
      <c r="DL63" s="261"/>
      <c r="DM63" s="261"/>
      <c r="DN63" s="261"/>
      <c r="DO63" s="261"/>
      <c r="DP63" s="261"/>
      <c r="DQ63" s="261"/>
      <c r="DR63" s="261"/>
      <c r="DS63" s="261"/>
      <c r="DT63" s="261"/>
      <c r="DU63" s="261"/>
      <c r="DV63" s="261"/>
      <c r="DW63" s="261"/>
      <c r="DX63" s="261"/>
      <c r="DY63" s="261"/>
      <c r="DZ63" s="261"/>
      <c r="EA63" s="261"/>
      <c r="EB63" s="261"/>
      <c r="EC63" s="261"/>
      <c r="ED63" s="261"/>
      <c r="EE63" s="261"/>
      <c r="EF63" s="261"/>
      <c r="EG63" s="261"/>
      <c r="EH63" s="261"/>
      <c r="EI63" s="261"/>
      <c r="EJ63" s="261"/>
      <c r="EK63" s="261"/>
      <c r="EL63" s="261"/>
      <c r="EM63" s="261"/>
      <c r="EN63" s="261"/>
      <c r="EO63" s="261"/>
      <c r="EP63" s="261"/>
      <c r="EQ63" s="261"/>
      <c r="ER63" s="261"/>
      <c r="ES63" s="261"/>
      <c r="ET63" s="261"/>
      <c r="EU63" s="261"/>
      <c r="EV63" s="261"/>
      <c r="EW63" s="261"/>
      <c r="EX63" s="261"/>
      <c r="EY63" s="261"/>
      <c r="EZ63" s="261"/>
      <c r="FA63" s="261"/>
      <c r="FB63" s="261"/>
      <c r="FC63" s="261"/>
      <c r="FD63" s="261"/>
      <c r="FE63" s="261"/>
      <c r="FF63" s="261"/>
      <c r="FG63" s="261"/>
      <c r="FH63" s="261"/>
      <c r="FI63" s="261"/>
      <c r="FJ63" s="261"/>
      <c r="FK63" s="261"/>
      <c r="FL63" s="261"/>
      <c r="FM63" s="261"/>
      <c r="FN63" s="261"/>
      <c r="FO63" s="261"/>
      <c r="FP63" s="261"/>
      <c r="FQ63" s="261"/>
      <c r="FR63" s="261"/>
      <c r="FS63" s="261"/>
      <c r="FT63" s="261"/>
      <c r="FU63" s="261"/>
      <c r="FV63" s="261"/>
      <c r="FW63" s="261"/>
      <c r="FX63" s="261"/>
      <c r="FY63" s="261"/>
      <c r="FZ63" s="261"/>
      <c r="GA63" s="261"/>
      <c r="GB63" s="261"/>
      <c r="GC63" s="261"/>
      <c r="GD63" s="261"/>
      <c r="GE63" s="261"/>
      <c r="GF63" s="261"/>
      <c r="GG63" s="261"/>
      <c r="GH63" s="261"/>
      <c r="GI63" s="261"/>
      <c r="GJ63" s="261"/>
      <c r="GK63" s="261"/>
      <c r="GL63" s="261"/>
      <c r="GM63" s="261"/>
      <c r="GN63" s="261"/>
      <c r="GO63" s="261"/>
      <c r="GP63" s="261"/>
      <c r="GQ63" s="261"/>
      <c r="GR63" s="261"/>
      <c r="GS63" s="261"/>
      <c r="GT63" s="261"/>
      <c r="GU63" s="261"/>
      <c r="GV63" s="261"/>
      <c r="GW63" s="261"/>
      <c r="GX63" s="261"/>
      <c r="GY63" s="261"/>
      <c r="GZ63" s="261"/>
      <c r="HA63" s="261"/>
      <c r="HB63" s="261"/>
      <c r="HC63" s="261"/>
      <c r="HD63" s="261"/>
      <c r="HE63" s="261"/>
      <c r="HF63" s="261"/>
      <c r="HG63" s="261"/>
      <c r="HH63" s="261"/>
      <c r="HI63" s="261"/>
      <c r="HJ63" s="261"/>
      <c r="HK63" s="261"/>
      <c r="HL63" s="261"/>
      <c r="HM63" s="261"/>
      <c r="HN63" s="261"/>
      <c r="HO63" s="261"/>
      <c r="HP63" s="261"/>
      <c r="HQ63" s="261"/>
      <c r="HR63" s="261"/>
      <c r="HS63" s="261"/>
      <c r="HT63" s="261"/>
      <c r="HU63" s="261"/>
      <c r="HV63" s="261"/>
      <c r="HW63" s="261"/>
      <c r="HX63" s="261"/>
      <c r="HY63" s="261"/>
      <c r="HZ63" s="261"/>
      <c r="IA63" s="261"/>
      <c r="IB63" s="261"/>
      <c r="IC63" s="261"/>
      <c r="ID63" s="261"/>
      <c r="IE63" s="261"/>
      <c r="IF63" s="261"/>
      <c r="IG63" s="261"/>
      <c r="IH63" s="261"/>
      <c r="II63" s="261"/>
      <c r="IJ63" s="261"/>
      <c r="IK63" s="261"/>
      <c r="IL63" s="261"/>
      <c r="IM63" s="261"/>
      <c r="IN63" s="261"/>
      <c r="IO63" s="261"/>
      <c r="IP63" s="261"/>
      <c r="IQ63" s="261"/>
      <c r="IR63" s="261"/>
      <c r="IS63" s="261"/>
      <c r="IT63" s="261"/>
    </row>
    <row r="64" spans="1:254" ht="38.25" x14ac:dyDescent="0.2">
      <c r="A64" s="294" t="s">
        <v>440</v>
      </c>
      <c r="B64" s="311" t="s">
        <v>663</v>
      </c>
      <c r="C64" s="311" t="s">
        <v>376</v>
      </c>
      <c r="D64" s="311" t="s">
        <v>414</v>
      </c>
      <c r="E64" s="311" t="s">
        <v>442</v>
      </c>
      <c r="F64" s="311"/>
      <c r="G64" s="297">
        <f>SUM(G65)</f>
        <v>6050</v>
      </c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7"/>
      <c r="BM64" s="227"/>
      <c r="BN64" s="227"/>
      <c r="BO64" s="227"/>
      <c r="BP64" s="227"/>
      <c r="BQ64" s="227"/>
      <c r="BR64" s="227"/>
      <c r="BS64" s="227"/>
      <c r="BT64" s="227"/>
      <c r="BU64" s="227"/>
      <c r="BV64" s="227"/>
      <c r="BW64" s="227"/>
      <c r="BX64" s="227"/>
      <c r="BY64" s="227"/>
      <c r="BZ64" s="227"/>
      <c r="CA64" s="227"/>
      <c r="CB64" s="227"/>
      <c r="CC64" s="227"/>
      <c r="CD64" s="227"/>
      <c r="CE64" s="227"/>
      <c r="CF64" s="227"/>
      <c r="CG64" s="227"/>
      <c r="CH64" s="227"/>
      <c r="CI64" s="227"/>
      <c r="CJ64" s="227"/>
      <c r="CK64" s="227"/>
      <c r="CL64" s="227"/>
      <c r="CM64" s="227"/>
      <c r="CN64" s="227"/>
      <c r="CO64" s="227"/>
      <c r="CP64" s="227"/>
      <c r="CQ64" s="227"/>
      <c r="CR64" s="227"/>
      <c r="CS64" s="227"/>
      <c r="CT64" s="227"/>
      <c r="CU64" s="227"/>
      <c r="CV64" s="227"/>
      <c r="CW64" s="227"/>
      <c r="CX64" s="227"/>
      <c r="CY64" s="227"/>
      <c r="CZ64" s="227"/>
      <c r="DA64" s="227"/>
      <c r="DB64" s="227"/>
      <c r="DC64" s="227"/>
      <c r="DD64" s="227"/>
      <c r="DE64" s="227"/>
      <c r="DF64" s="227"/>
      <c r="DG64" s="227"/>
      <c r="DH64" s="227"/>
      <c r="DI64" s="227"/>
      <c r="DJ64" s="227"/>
      <c r="DK64" s="227"/>
      <c r="DL64" s="227"/>
      <c r="DM64" s="227"/>
      <c r="DN64" s="227"/>
      <c r="DO64" s="227"/>
      <c r="DP64" s="227"/>
      <c r="DQ64" s="227"/>
      <c r="DR64" s="227"/>
      <c r="DS64" s="227"/>
      <c r="DT64" s="227"/>
      <c r="DU64" s="227"/>
      <c r="DV64" s="227"/>
      <c r="DW64" s="227"/>
      <c r="DX64" s="227"/>
      <c r="DY64" s="227"/>
      <c r="DZ64" s="227"/>
      <c r="EA64" s="227"/>
      <c r="EB64" s="227"/>
      <c r="EC64" s="227"/>
      <c r="ED64" s="227"/>
      <c r="EE64" s="227"/>
      <c r="EF64" s="227"/>
      <c r="EG64" s="227"/>
      <c r="EH64" s="227"/>
      <c r="EI64" s="227"/>
      <c r="EJ64" s="227"/>
      <c r="EK64" s="227"/>
      <c r="EL64" s="227"/>
      <c r="EM64" s="227"/>
      <c r="EN64" s="227"/>
      <c r="EO64" s="227"/>
      <c r="EP64" s="227"/>
      <c r="EQ64" s="227"/>
      <c r="ER64" s="227"/>
      <c r="ES64" s="227"/>
      <c r="ET64" s="227"/>
      <c r="EU64" s="227"/>
      <c r="EV64" s="227"/>
      <c r="EW64" s="227"/>
      <c r="EX64" s="227"/>
      <c r="EY64" s="227"/>
      <c r="EZ64" s="227"/>
      <c r="FA64" s="227"/>
      <c r="FB64" s="227"/>
      <c r="FC64" s="227"/>
      <c r="FD64" s="227"/>
      <c r="FE64" s="227"/>
      <c r="FF64" s="227"/>
      <c r="FG64" s="227"/>
      <c r="FH64" s="227"/>
      <c r="FI64" s="227"/>
      <c r="FJ64" s="227"/>
      <c r="FK64" s="227"/>
      <c r="FL64" s="227"/>
      <c r="FM64" s="227"/>
      <c r="FN64" s="227"/>
      <c r="FO64" s="227"/>
      <c r="FP64" s="227"/>
      <c r="FQ64" s="227"/>
      <c r="FR64" s="227"/>
      <c r="FS64" s="227"/>
      <c r="FT64" s="227"/>
      <c r="FU64" s="227"/>
      <c r="FV64" s="227"/>
      <c r="FW64" s="227"/>
      <c r="FX64" s="227"/>
      <c r="FY64" s="227"/>
      <c r="FZ64" s="227"/>
      <c r="GA64" s="227"/>
      <c r="GB64" s="227"/>
      <c r="GC64" s="227"/>
      <c r="GD64" s="227"/>
      <c r="GE64" s="227"/>
      <c r="GF64" s="227"/>
      <c r="GG64" s="227"/>
      <c r="GH64" s="227"/>
      <c r="GI64" s="227"/>
      <c r="GJ64" s="227"/>
      <c r="GK64" s="227"/>
      <c r="GL64" s="227"/>
      <c r="GM64" s="227"/>
      <c r="GN64" s="227"/>
      <c r="GO64" s="227"/>
      <c r="GP64" s="227"/>
      <c r="GQ64" s="227"/>
      <c r="GR64" s="227"/>
      <c r="GS64" s="227"/>
      <c r="GT64" s="227"/>
      <c r="GU64" s="227"/>
      <c r="GV64" s="227"/>
      <c r="GW64" s="227"/>
      <c r="GX64" s="227"/>
      <c r="GY64" s="227"/>
      <c r="GZ64" s="227"/>
      <c r="HA64" s="227"/>
      <c r="HB64" s="227"/>
      <c r="HC64" s="227"/>
      <c r="HD64" s="227"/>
      <c r="HE64" s="227"/>
      <c r="HF64" s="227"/>
      <c r="HG64" s="227"/>
      <c r="HH64" s="227"/>
      <c r="HI64" s="227"/>
      <c r="HJ64" s="227"/>
      <c r="HK64" s="227"/>
      <c r="HL64" s="227"/>
      <c r="HM64" s="227"/>
      <c r="HN64" s="227"/>
      <c r="HO64" s="227"/>
      <c r="HP64" s="227"/>
      <c r="HQ64" s="227"/>
      <c r="HR64" s="227"/>
      <c r="HS64" s="227"/>
      <c r="HT64" s="227"/>
      <c r="HU64" s="227"/>
      <c r="HV64" s="227"/>
      <c r="HW64" s="227"/>
      <c r="HX64" s="227"/>
      <c r="HY64" s="227"/>
      <c r="HZ64" s="227"/>
      <c r="IA64" s="227"/>
      <c r="IB64" s="227"/>
      <c r="IC64" s="227"/>
      <c r="ID64" s="227"/>
      <c r="IE64" s="227"/>
      <c r="IF64" s="227"/>
      <c r="IG64" s="227"/>
      <c r="IH64" s="227"/>
      <c r="II64" s="227"/>
      <c r="IJ64" s="227"/>
      <c r="IK64" s="227"/>
      <c r="IL64" s="227"/>
      <c r="IM64" s="227"/>
      <c r="IN64" s="227"/>
      <c r="IO64" s="227"/>
      <c r="IP64" s="227"/>
      <c r="IQ64" s="227"/>
      <c r="IR64" s="227"/>
      <c r="IS64" s="227"/>
      <c r="IT64" s="227"/>
    </row>
    <row r="65" spans="1:254" ht="25.5" x14ac:dyDescent="0.2">
      <c r="A65" s="289" t="s">
        <v>665</v>
      </c>
      <c r="B65" s="295" t="s">
        <v>663</v>
      </c>
      <c r="C65" s="301" t="s">
        <v>376</v>
      </c>
      <c r="D65" s="301" t="s">
        <v>414</v>
      </c>
      <c r="E65" s="301" t="s">
        <v>442</v>
      </c>
      <c r="F65" s="301" t="s">
        <v>389</v>
      </c>
      <c r="G65" s="292">
        <v>6050</v>
      </c>
    </row>
    <row r="66" spans="1:254" s="227" customFormat="1" ht="51" x14ac:dyDescent="0.2">
      <c r="A66" s="294" t="s">
        <v>676</v>
      </c>
      <c r="B66" s="311" t="s">
        <v>663</v>
      </c>
      <c r="C66" s="311" t="s">
        <v>376</v>
      </c>
      <c r="D66" s="311" t="s">
        <v>414</v>
      </c>
      <c r="E66" s="311" t="s">
        <v>447</v>
      </c>
      <c r="F66" s="311"/>
      <c r="G66" s="297">
        <f>SUM(G67)</f>
        <v>90</v>
      </c>
    </row>
    <row r="67" spans="1:254" s="293" customFormat="1" ht="25.5" x14ac:dyDescent="0.2">
      <c r="A67" s="289" t="s">
        <v>665</v>
      </c>
      <c r="B67" s="301" t="s">
        <v>663</v>
      </c>
      <c r="C67" s="301" t="s">
        <v>376</v>
      </c>
      <c r="D67" s="301" t="s">
        <v>414</v>
      </c>
      <c r="E67" s="301" t="s">
        <v>447</v>
      </c>
      <c r="F67" s="301" t="s">
        <v>389</v>
      </c>
      <c r="G67" s="292">
        <v>90</v>
      </c>
    </row>
    <row r="68" spans="1:254" ht="15.75" x14ac:dyDescent="0.25">
      <c r="A68" s="321" t="s">
        <v>448</v>
      </c>
      <c r="B68" s="322" t="s">
        <v>663</v>
      </c>
      <c r="C68" s="322" t="s">
        <v>378</v>
      </c>
      <c r="D68" s="322"/>
      <c r="E68" s="322"/>
      <c r="F68" s="322"/>
      <c r="G68" s="323">
        <f>SUM(G69)</f>
        <v>50</v>
      </c>
      <c r="H68" s="324"/>
      <c r="I68" s="324"/>
      <c r="J68" s="324"/>
      <c r="K68" s="324"/>
      <c r="L68" s="324"/>
      <c r="M68" s="324"/>
      <c r="N68" s="324"/>
      <c r="O68" s="324"/>
      <c r="P68" s="324"/>
      <c r="Q68" s="324"/>
      <c r="R68" s="324"/>
      <c r="S68" s="324"/>
      <c r="T68" s="324"/>
      <c r="U68" s="324"/>
      <c r="V68" s="324"/>
      <c r="W68" s="324"/>
      <c r="X68" s="324"/>
      <c r="Y68" s="324"/>
      <c r="Z68" s="324"/>
      <c r="AA68" s="324"/>
      <c r="AB68" s="324"/>
      <c r="AC68" s="324"/>
      <c r="AD68" s="324"/>
      <c r="AE68" s="324"/>
      <c r="AF68" s="324"/>
      <c r="AG68" s="324"/>
      <c r="AH68" s="324"/>
      <c r="AI68" s="324"/>
      <c r="AJ68" s="324"/>
      <c r="AK68" s="324"/>
      <c r="AL68" s="324"/>
      <c r="AM68" s="324"/>
      <c r="AN68" s="324"/>
      <c r="AO68" s="324"/>
      <c r="AP68" s="324"/>
      <c r="AQ68" s="324"/>
      <c r="AR68" s="324"/>
      <c r="AS68" s="324"/>
      <c r="AT68" s="324"/>
      <c r="AU68" s="324"/>
      <c r="AV68" s="324"/>
      <c r="AW68" s="324"/>
      <c r="AX68" s="324"/>
      <c r="AY68" s="324"/>
      <c r="AZ68" s="324"/>
      <c r="BA68" s="324"/>
      <c r="BB68" s="324"/>
      <c r="BC68" s="324"/>
      <c r="BD68" s="324"/>
      <c r="BE68" s="324"/>
      <c r="BF68" s="324"/>
      <c r="BG68" s="324"/>
      <c r="BH68" s="324"/>
      <c r="BI68" s="324"/>
      <c r="BJ68" s="324"/>
      <c r="BK68" s="324"/>
      <c r="BL68" s="324"/>
      <c r="BM68" s="324"/>
      <c r="BN68" s="324"/>
      <c r="BO68" s="324"/>
      <c r="BP68" s="324"/>
      <c r="BQ68" s="324"/>
      <c r="BR68" s="324"/>
      <c r="BS68" s="324"/>
      <c r="BT68" s="324"/>
      <c r="BU68" s="324"/>
      <c r="BV68" s="324"/>
      <c r="BW68" s="324"/>
      <c r="BX68" s="324"/>
      <c r="BY68" s="324"/>
      <c r="BZ68" s="324"/>
      <c r="CA68" s="324"/>
      <c r="CB68" s="324"/>
      <c r="CC68" s="324"/>
      <c r="CD68" s="324"/>
      <c r="CE68" s="324"/>
      <c r="CF68" s="324"/>
      <c r="CG68" s="324"/>
      <c r="CH68" s="324"/>
      <c r="CI68" s="324"/>
      <c r="CJ68" s="324"/>
      <c r="CK68" s="324"/>
      <c r="CL68" s="324"/>
      <c r="CM68" s="324"/>
      <c r="CN68" s="324"/>
      <c r="CO68" s="324"/>
      <c r="CP68" s="324"/>
      <c r="CQ68" s="324"/>
      <c r="CR68" s="324"/>
      <c r="CS68" s="324"/>
      <c r="CT68" s="324"/>
      <c r="CU68" s="324"/>
      <c r="CV68" s="324"/>
      <c r="CW68" s="324"/>
      <c r="CX68" s="324"/>
      <c r="CY68" s="324"/>
      <c r="CZ68" s="324"/>
      <c r="DA68" s="324"/>
      <c r="DB68" s="324"/>
      <c r="DC68" s="324"/>
      <c r="DD68" s="324"/>
      <c r="DE68" s="324"/>
      <c r="DF68" s="324"/>
      <c r="DG68" s="324"/>
      <c r="DH68" s="324"/>
      <c r="DI68" s="324"/>
      <c r="DJ68" s="324"/>
      <c r="DK68" s="324"/>
      <c r="DL68" s="324"/>
      <c r="DM68" s="324"/>
      <c r="DN68" s="324"/>
      <c r="DO68" s="324"/>
      <c r="DP68" s="324"/>
      <c r="DQ68" s="324"/>
      <c r="DR68" s="324"/>
      <c r="DS68" s="324"/>
      <c r="DT68" s="324"/>
      <c r="DU68" s="324"/>
      <c r="DV68" s="324"/>
      <c r="DW68" s="324"/>
      <c r="DX68" s="324"/>
      <c r="DY68" s="324"/>
      <c r="DZ68" s="324"/>
      <c r="EA68" s="324"/>
      <c r="EB68" s="324"/>
      <c r="EC68" s="324"/>
      <c r="ED68" s="324"/>
      <c r="EE68" s="324"/>
      <c r="EF68" s="324"/>
      <c r="EG68" s="324"/>
      <c r="EH68" s="324"/>
      <c r="EI68" s="324"/>
      <c r="EJ68" s="324"/>
      <c r="EK68" s="324"/>
      <c r="EL68" s="324"/>
      <c r="EM68" s="324"/>
      <c r="EN68" s="324"/>
      <c r="EO68" s="324"/>
      <c r="EP68" s="324"/>
      <c r="EQ68" s="324"/>
      <c r="ER68" s="324"/>
      <c r="ES68" s="324"/>
      <c r="ET68" s="324"/>
      <c r="EU68" s="324"/>
      <c r="EV68" s="324"/>
      <c r="EW68" s="324"/>
      <c r="EX68" s="324"/>
      <c r="EY68" s="324"/>
      <c r="EZ68" s="324"/>
      <c r="FA68" s="324"/>
      <c r="FB68" s="324"/>
      <c r="FC68" s="324"/>
      <c r="FD68" s="324"/>
      <c r="FE68" s="324"/>
      <c r="FF68" s="324"/>
      <c r="FG68" s="324"/>
      <c r="FH68" s="324"/>
      <c r="FI68" s="324"/>
      <c r="FJ68" s="324"/>
      <c r="FK68" s="324"/>
      <c r="FL68" s="324"/>
      <c r="FM68" s="324"/>
      <c r="FN68" s="324"/>
      <c r="FO68" s="324"/>
      <c r="FP68" s="324"/>
      <c r="FQ68" s="324"/>
      <c r="FR68" s="324"/>
      <c r="FS68" s="324"/>
      <c r="FT68" s="324"/>
      <c r="FU68" s="324"/>
      <c r="FV68" s="324"/>
      <c r="FW68" s="324"/>
      <c r="FX68" s="324"/>
      <c r="FY68" s="324"/>
      <c r="FZ68" s="324"/>
      <c r="GA68" s="324"/>
      <c r="GB68" s="324"/>
      <c r="GC68" s="324"/>
      <c r="GD68" s="324"/>
      <c r="GE68" s="324"/>
      <c r="GF68" s="324"/>
      <c r="GG68" s="324"/>
      <c r="GH68" s="324"/>
      <c r="GI68" s="324"/>
      <c r="GJ68" s="324"/>
      <c r="GK68" s="324"/>
      <c r="GL68" s="324"/>
      <c r="GM68" s="324"/>
      <c r="GN68" s="324"/>
      <c r="GO68" s="324"/>
      <c r="GP68" s="324"/>
      <c r="GQ68" s="324"/>
      <c r="GR68" s="324"/>
      <c r="GS68" s="324"/>
      <c r="GT68" s="324"/>
      <c r="GU68" s="324"/>
      <c r="GV68" s="324"/>
      <c r="GW68" s="324"/>
      <c r="GX68" s="324"/>
      <c r="GY68" s="324"/>
      <c r="GZ68" s="324"/>
      <c r="HA68" s="324"/>
      <c r="HB68" s="324"/>
      <c r="HC68" s="324"/>
      <c r="HD68" s="324"/>
      <c r="HE68" s="324"/>
      <c r="HF68" s="324"/>
      <c r="HG68" s="324"/>
      <c r="HH68" s="324"/>
      <c r="HI68" s="324"/>
      <c r="HJ68" s="324"/>
      <c r="HK68" s="324"/>
      <c r="HL68" s="324"/>
      <c r="HM68" s="324"/>
      <c r="HN68" s="324"/>
      <c r="HO68" s="324"/>
      <c r="HP68" s="324"/>
      <c r="HQ68" s="324"/>
      <c r="HR68" s="324"/>
      <c r="HS68" s="324"/>
      <c r="HT68" s="324"/>
      <c r="HU68" s="324"/>
      <c r="HV68" s="324"/>
      <c r="HW68" s="324"/>
      <c r="HX68" s="324"/>
      <c r="HY68" s="324"/>
      <c r="HZ68" s="324"/>
      <c r="IA68" s="324"/>
      <c r="IB68" s="324"/>
      <c r="IC68" s="324"/>
      <c r="ID68" s="324"/>
      <c r="IE68" s="324"/>
      <c r="IF68" s="324"/>
      <c r="IG68" s="324"/>
      <c r="IH68" s="324"/>
      <c r="II68" s="324"/>
      <c r="IJ68" s="324"/>
      <c r="IK68" s="324"/>
      <c r="IL68" s="324"/>
      <c r="IM68" s="324"/>
      <c r="IN68" s="324"/>
      <c r="IO68" s="324"/>
      <c r="IP68" s="324"/>
      <c r="IQ68" s="324"/>
      <c r="IR68" s="324"/>
      <c r="IS68" s="324"/>
      <c r="IT68" s="324"/>
    </row>
    <row r="69" spans="1:254" s="227" customFormat="1" ht="13.5" x14ac:dyDescent="0.25">
      <c r="A69" s="325" t="s">
        <v>449</v>
      </c>
      <c r="B69" s="299" t="s">
        <v>663</v>
      </c>
      <c r="C69" s="299" t="s">
        <v>378</v>
      </c>
      <c r="D69" s="299" t="s">
        <v>391</v>
      </c>
      <c r="E69" s="299"/>
      <c r="F69" s="299"/>
      <c r="G69" s="287">
        <f>SUM(G70)</f>
        <v>50</v>
      </c>
      <c r="H69" s="310"/>
      <c r="I69" s="310"/>
      <c r="J69" s="310"/>
      <c r="K69" s="310"/>
      <c r="L69" s="310"/>
      <c r="M69" s="310"/>
      <c r="N69" s="310"/>
      <c r="O69" s="310"/>
      <c r="P69" s="310"/>
      <c r="Q69" s="310"/>
      <c r="R69" s="310"/>
      <c r="S69" s="310"/>
      <c r="T69" s="310"/>
      <c r="U69" s="310"/>
      <c r="V69" s="310"/>
      <c r="W69" s="310"/>
      <c r="X69" s="310"/>
      <c r="Y69" s="310"/>
      <c r="Z69" s="310"/>
      <c r="AA69" s="310"/>
      <c r="AB69" s="310"/>
      <c r="AC69" s="310"/>
      <c r="AD69" s="310"/>
      <c r="AE69" s="310"/>
      <c r="AF69" s="310"/>
      <c r="AG69" s="310"/>
      <c r="AH69" s="310"/>
      <c r="AI69" s="310"/>
      <c r="AJ69" s="310"/>
      <c r="AK69" s="310"/>
      <c r="AL69" s="310"/>
      <c r="AM69" s="310"/>
      <c r="AN69" s="310"/>
      <c r="AO69" s="310"/>
      <c r="AP69" s="310"/>
      <c r="AQ69" s="310"/>
      <c r="AR69" s="310"/>
      <c r="AS69" s="310"/>
      <c r="AT69" s="310"/>
      <c r="AU69" s="310"/>
      <c r="AV69" s="310"/>
      <c r="AW69" s="310"/>
      <c r="AX69" s="310"/>
      <c r="AY69" s="310"/>
      <c r="AZ69" s="310"/>
      <c r="BA69" s="310"/>
      <c r="BB69" s="310"/>
      <c r="BC69" s="310"/>
      <c r="BD69" s="310"/>
      <c r="BE69" s="310"/>
      <c r="BF69" s="310"/>
      <c r="BG69" s="310"/>
      <c r="BH69" s="310"/>
      <c r="BI69" s="310"/>
      <c r="BJ69" s="310"/>
      <c r="BK69" s="310"/>
      <c r="BL69" s="310"/>
      <c r="BM69" s="310"/>
      <c r="BN69" s="310"/>
      <c r="BO69" s="310"/>
      <c r="BP69" s="310"/>
      <c r="BQ69" s="310"/>
      <c r="BR69" s="310"/>
      <c r="BS69" s="310"/>
      <c r="BT69" s="310"/>
      <c r="BU69" s="310"/>
      <c r="BV69" s="310"/>
      <c r="BW69" s="310"/>
      <c r="BX69" s="310"/>
      <c r="BY69" s="310"/>
      <c r="BZ69" s="310"/>
      <c r="CA69" s="310"/>
      <c r="CB69" s="310"/>
      <c r="CC69" s="310"/>
      <c r="CD69" s="310"/>
      <c r="CE69" s="310"/>
      <c r="CF69" s="310"/>
      <c r="CG69" s="310"/>
      <c r="CH69" s="310"/>
      <c r="CI69" s="310"/>
      <c r="CJ69" s="310"/>
      <c r="CK69" s="310"/>
      <c r="CL69" s="310"/>
      <c r="CM69" s="310"/>
      <c r="CN69" s="310"/>
      <c r="CO69" s="310"/>
      <c r="CP69" s="310"/>
      <c r="CQ69" s="310"/>
      <c r="CR69" s="310"/>
      <c r="CS69" s="310"/>
      <c r="CT69" s="310"/>
      <c r="CU69" s="310"/>
      <c r="CV69" s="310"/>
      <c r="CW69" s="310"/>
      <c r="CX69" s="310"/>
      <c r="CY69" s="310"/>
      <c r="CZ69" s="310"/>
      <c r="DA69" s="310"/>
      <c r="DB69" s="310"/>
      <c r="DC69" s="310"/>
      <c r="DD69" s="310"/>
      <c r="DE69" s="310"/>
      <c r="DF69" s="310"/>
      <c r="DG69" s="310"/>
      <c r="DH69" s="310"/>
      <c r="DI69" s="310"/>
      <c r="DJ69" s="310"/>
      <c r="DK69" s="310"/>
      <c r="DL69" s="310"/>
      <c r="DM69" s="310"/>
      <c r="DN69" s="310"/>
      <c r="DO69" s="310"/>
      <c r="DP69" s="310"/>
      <c r="DQ69" s="310"/>
      <c r="DR69" s="310"/>
      <c r="DS69" s="310"/>
      <c r="DT69" s="310"/>
      <c r="DU69" s="310"/>
      <c r="DV69" s="310"/>
      <c r="DW69" s="310"/>
      <c r="DX69" s="310"/>
      <c r="DY69" s="310"/>
      <c r="DZ69" s="310"/>
      <c r="EA69" s="310"/>
      <c r="EB69" s="310"/>
      <c r="EC69" s="310"/>
      <c r="ED69" s="310"/>
      <c r="EE69" s="310"/>
      <c r="EF69" s="310"/>
      <c r="EG69" s="310"/>
      <c r="EH69" s="310"/>
      <c r="EI69" s="310"/>
      <c r="EJ69" s="310"/>
      <c r="EK69" s="310"/>
      <c r="EL69" s="310"/>
      <c r="EM69" s="310"/>
      <c r="EN69" s="310"/>
      <c r="EO69" s="310"/>
      <c r="EP69" s="310"/>
      <c r="EQ69" s="310"/>
      <c r="ER69" s="310"/>
      <c r="ES69" s="310"/>
      <c r="ET69" s="310"/>
      <c r="EU69" s="310"/>
      <c r="EV69" s="310"/>
      <c r="EW69" s="310"/>
      <c r="EX69" s="310"/>
      <c r="EY69" s="310"/>
      <c r="EZ69" s="310"/>
      <c r="FA69" s="310"/>
      <c r="FB69" s="310"/>
      <c r="FC69" s="310"/>
      <c r="FD69" s="310"/>
      <c r="FE69" s="310"/>
      <c r="FF69" s="310"/>
      <c r="FG69" s="310"/>
      <c r="FH69" s="310"/>
      <c r="FI69" s="310"/>
      <c r="FJ69" s="310"/>
      <c r="FK69" s="310"/>
      <c r="FL69" s="310"/>
      <c r="FM69" s="310"/>
      <c r="FN69" s="310"/>
      <c r="FO69" s="310"/>
      <c r="FP69" s="310"/>
      <c r="FQ69" s="310"/>
      <c r="FR69" s="310"/>
      <c r="FS69" s="310"/>
      <c r="FT69" s="310"/>
      <c r="FU69" s="310"/>
      <c r="FV69" s="310"/>
      <c r="FW69" s="310"/>
      <c r="FX69" s="310"/>
      <c r="FY69" s="310"/>
      <c r="FZ69" s="310"/>
      <c r="GA69" s="310"/>
      <c r="GB69" s="310"/>
      <c r="GC69" s="310"/>
      <c r="GD69" s="310"/>
      <c r="GE69" s="310"/>
      <c r="GF69" s="310"/>
      <c r="GG69" s="310"/>
      <c r="GH69" s="310"/>
      <c r="GI69" s="310"/>
      <c r="GJ69" s="310"/>
      <c r="GK69" s="310"/>
      <c r="GL69" s="310"/>
      <c r="GM69" s="310"/>
      <c r="GN69" s="310"/>
      <c r="GO69" s="310"/>
      <c r="GP69" s="310"/>
      <c r="GQ69" s="310"/>
      <c r="GR69" s="310"/>
      <c r="GS69" s="310"/>
      <c r="GT69" s="310"/>
      <c r="GU69" s="310"/>
      <c r="GV69" s="310"/>
      <c r="GW69" s="310"/>
      <c r="GX69" s="310"/>
      <c r="GY69" s="310"/>
      <c r="GZ69" s="310"/>
      <c r="HA69" s="310"/>
      <c r="HB69" s="310"/>
      <c r="HC69" s="310"/>
      <c r="HD69" s="310"/>
      <c r="HE69" s="310"/>
      <c r="HF69" s="310"/>
      <c r="HG69" s="310"/>
      <c r="HH69" s="310"/>
      <c r="HI69" s="310"/>
      <c r="HJ69" s="310"/>
      <c r="HK69" s="310"/>
      <c r="HL69" s="310"/>
      <c r="HM69" s="310"/>
      <c r="HN69" s="310"/>
      <c r="HO69" s="310"/>
      <c r="HP69" s="310"/>
      <c r="HQ69" s="310"/>
      <c r="HR69" s="310"/>
      <c r="HS69" s="310"/>
      <c r="HT69" s="310"/>
      <c r="HU69" s="310"/>
      <c r="HV69" s="310"/>
      <c r="HW69" s="310"/>
      <c r="HX69" s="310"/>
      <c r="HY69" s="310"/>
      <c r="HZ69" s="310"/>
      <c r="IA69" s="310"/>
      <c r="IB69" s="310"/>
      <c r="IC69" s="310"/>
      <c r="ID69" s="310"/>
      <c r="IE69" s="310"/>
      <c r="IF69" s="310"/>
      <c r="IG69" s="310"/>
      <c r="IH69" s="310"/>
      <c r="II69" s="310"/>
      <c r="IJ69" s="310"/>
      <c r="IK69" s="310"/>
      <c r="IL69" s="310"/>
      <c r="IM69" s="310"/>
      <c r="IN69" s="310"/>
      <c r="IO69" s="310"/>
      <c r="IP69" s="310"/>
      <c r="IQ69" s="310"/>
      <c r="IR69" s="310"/>
      <c r="IS69" s="310"/>
      <c r="IT69" s="310"/>
    </row>
    <row r="70" spans="1:254" s="324" customFormat="1" ht="40.5" x14ac:dyDescent="0.25">
      <c r="A70" s="284" t="s">
        <v>673</v>
      </c>
      <c r="B70" s="299" t="s">
        <v>663</v>
      </c>
      <c r="C70" s="299" t="s">
        <v>378</v>
      </c>
      <c r="D70" s="299" t="s">
        <v>391</v>
      </c>
      <c r="E70" s="299" t="s">
        <v>439</v>
      </c>
      <c r="F70" s="299"/>
      <c r="G70" s="287">
        <f>SUM(G71)</f>
        <v>50</v>
      </c>
      <c r="H70" s="310"/>
      <c r="I70" s="310"/>
      <c r="J70" s="310"/>
      <c r="K70" s="310"/>
      <c r="L70" s="310"/>
      <c r="M70" s="310"/>
      <c r="N70" s="310"/>
      <c r="O70" s="310"/>
      <c r="P70" s="310"/>
      <c r="Q70" s="310"/>
      <c r="R70" s="310"/>
      <c r="S70" s="310"/>
      <c r="T70" s="310"/>
      <c r="U70" s="310"/>
      <c r="V70" s="310"/>
      <c r="W70" s="310"/>
      <c r="X70" s="310"/>
      <c r="Y70" s="310"/>
      <c r="Z70" s="310"/>
      <c r="AA70" s="310"/>
      <c r="AB70" s="310"/>
      <c r="AC70" s="310"/>
      <c r="AD70" s="310"/>
      <c r="AE70" s="310"/>
      <c r="AF70" s="310"/>
      <c r="AG70" s="310"/>
      <c r="AH70" s="310"/>
      <c r="AI70" s="310"/>
      <c r="AJ70" s="310"/>
      <c r="AK70" s="310"/>
      <c r="AL70" s="310"/>
      <c r="AM70" s="310"/>
      <c r="AN70" s="310"/>
      <c r="AO70" s="310"/>
      <c r="AP70" s="310"/>
      <c r="AQ70" s="310"/>
      <c r="AR70" s="310"/>
      <c r="AS70" s="310"/>
      <c r="AT70" s="310"/>
      <c r="AU70" s="310"/>
      <c r="AV70" s="310"/>
      <c r="AW70" s="310"/>
      <c r="AX70" s="310"/>
      <c r="AY70" s="310"/>
      <c r="AZ70" s="310"/>
      <c r="BA70" s="310"/>
      <c r="BB70" s="310"/>
      <c r="BC70" s="310"/>
      <c r="BD70" s="310"/>
      <c r="BE70" s="310"/>
      <c r="BF70" s="310"/>
      <c r="BG70" s="310"/>
      <c r="BH70" s="310"/>
      <c r="BI70" s="310"/>
      <c r="BJ70" s="310"/>
      <c r="BK70" s="310"/>
      <c r="BL70" s="310"/>
      <c r="BM70" s="310"/>
      <c r="BN70" s="310"/>
      <c r="BO70" s="310"/>
      <c r="BP70" s="310"/>
      <c r="BQ70" s="310"/>
      <c r="BR70" s="310"/>
      <c r="BS70" s="310"/>
      <c r="BT70" s="310"/>
      <c r="BU70" s="310"/>
      <c r="BV70" s="310"/>
      <c r="BW70" s="310"/>
      <c r="BX70" s="310"/>
      <c r="BY70" s="310"/>
      <c r="BZ70" s="310"/>
      <c r="CA70" s="310"/>
      <c r="CB70" s="310"/>
      <c r="CC70" s="310"/>
      <c r="CD70" s="310"/>
      <c r="CE70" s="310"/>
      <c r="CF70" s="310"/>
      <c r="CG70" s="310"/>
      <c r="CH70" s="310"/>
      <c r="CI70" s="310"/>
      <c r="CJ70" s="310"/>
      <c r="CK70" s="310"/>
      <c r="CL70" s="310"/>
      <c r="CM70" s="310"/>
      <c r="CN70" s="310"/>
      <c r="CO70" s="310"/>
      <c r="CP70" s="310"/>
      <c r="CQ70" s="310"/>
      <c r="CR70" s="310"/>
      <c r="CS70" s="310"/>
      <c r="CT70" s="310"/>
      <c r="CU70" s="310"/>
      <c r="CV70" s="310"/>
      <c r="CW70" s="310"/>
      <c r="CX70" s="310"/>
      <c r="CY70" s="310"/>
      <c r="CZ70" s="310"/>
      <c r="DA70" s="310"/>
      <c r="DB70" s="310"/>
      <c r="DC70" s="310"/>
      <c r="DD70" s="310"/>
      <c r="DE70" s="310"/>
      <c r="DF70" s="310"/>
      <c r="DG70" s="310"/>
      <c r="DH70" s="310"/>
      <c r="DI70" s="310"/>
      <c r="DJ70" s="310"/>
      <c r="DK70" s="310"/>
      <c r="DL70" s="310"/>
      <c r="DM70" s="310"/>
      <c r="DN70" s="310"/>
      <c r="DO70" s="310"/>
      <c r="DP70" s="310"/>
      <c r="DQ70" s="310"/>
      <c r="DR70" s="310"/>
      <c r="DS70" s="310"/>
      <c r="DT70" s="310"/>
      <c r="DU70" s="310"/>
      <c r="DV70" s="310"/>
      <c r="DW70" s="310"/>
      <c r="DX70" s="310"/>
      <c r="DY70" s="310"/>
      <c r="DZ70" s="310"/>
      <c r="EA70" s="310"/>
      <c r="EB70" s="310"/>
      <c r="EC70" s="310"/>
      <c r="ED70" s="310"/>
      <c r="EE70" s="310"/>
      <c r="EF70" s="310"/>
      <c r="EG70" s="310"/>
      <c r="EH70" s="310"/>
      <c r="EI70" s="310"/>
      <c r="EJ70" s="310"/>
      <c r="EK70" s="310"/>
      <c r="EL70" s="310"/>
      <c r="EM70" s="310"/>
      <c r="EN70" s="310"/>
      <c r="EO70" s="310"/>
      <c r="EP70" s="310"/>
      <c r="EQ70" s="310"/>
      <c r="ER70" s="310"/>
      <c r="ES70" s="310"/>
      <c r="ET70" s="310"/>
      <c r="EU70" s="310"/>
      <c r="EV70" s="310"/>
      <c r="EW70" s="310"/>
      <c r="EX70" s="310"/>
      <c r="EY70" s="310"/>
      <c r="EZ70" s="310"/>
      <c r="FA70" s="310"/>
      <c r="FB70" s="310"/>
      <c r="FC70" s="310"/>
      <c r="FD70" s="310"/>
      <c r="FE70" s="310"/>
      <c r="FF70" s="310"/>
      <c r="FG70" s="310"/>
      <c r="FH70" s="310"/>
      <c r="FI70" s="310"/>
      <c r="FJ70" s="310"/>
      <c r="FK70" s="310"/>
      <c r="FL70" s="310"/>
      <c r="FM70" s="310"/>
      <c r="FN70" s="310"/>
      <c r="FO70" s="310"/>
      <c r="FP70" s="310"/>
      <c r="FQ70" s="310"/>
      <c r="FR70" s="310"/>
      <c r="FS70" s="310"/>
      <c r="FT70" s="310"/>
      <c r="FU70" s="310"/>
      <c r="FV70" s="310"/>
      <c r="FW70" s="310"/>
      <c r="FX70" s="310"/>
      <c r="FY70" s="310"/>
      <c r="FZ70" s="310"/>
      <c r="GA70" s="310"/>
      <c r="GB70" s="310"/>
      <c r="GC70" s="310"/>
      <c r="GD70" s="310"/>
      <c r="GE70" s="310"/>
      <c r="GF70" s="310"/>
      <c r="GG70" s="310"/>
      <c r="GH70" s="310"/>
      <c r="GI70" s="310"/>
      <c r="GJ70" s="310"/>
      <c r="GK70" s="310"/>
      <c r="GL70" s="310"/>
      <c r="GM70" s="310"/>
      <c r="GN70" s="310"/>
      <c r="GO70" s="310"/>
      <c r="GP70" s="310"/>
      <c r="GQ70" s="310"/>
      <c r="GR70" s="310"/>
      <c r="GS70" s="310"/>
      <c r="GT70" s="310"/>
      <c r="GU70" s="310"/>
      <c r="GV70" s="310"/>
      <c r="GW70" s="310"/>
      <c r="GX70" s="310"/>
      <c r="GY70" s="310"/>
      <c r="GZ70" s="310"/>
      <c r="HA70" s="310"/>
      <c r="HB70" s="310"/>
      <c r="HC70" s="310"/>
      <c r="HD70" s="310"/>
      <c r="HE70" s="310"/>
      <c r="HF70" s="310"/>
      <c r="HG70" s="310"/>
      <c r="HH70" s="310"/>
      <c r="HI70" s="310"/>
      <c r="HJ70" s="310"/>
      <c r="HK70" s="310"/>
      <c r="HL70" s="310"/>
      <c r="HM70" s="310"/>
      <c r="HN70" s="310"/>
      <c r="HO70" s="310"/>
      <c r="HP70" s="310"/>
      <c r="HQ70" s="310"/>
      <c r="HR70" s="310"/>
      <c r="HS70" s="310"/>
      <c r="HT70" s="310"/>
      <c r="HU70" s="310"/>
      <c r="HV70" s="310"/>
      <c r="HW70" s="310"/>
      <c r="HX70" s="310"/>
      <c r="HY70" s="310"/>
      <c r="HZ70" s="310"/>
      <c r="IA70" s="310"/>
      <c r="IB70" s="310"/>
      <c r="IC70" s="310"/>
      <c r="ID70" s="310"/>
      <c r="IE70" s="310"/>
      <c r="IF70" s="310"/>
      <c r="IG70" s="310"/>
      <c r="IH70" s="310"/>
      <c r="II70" s="310"/>
      <c r="IJ70" s="310"/>
      <c r="IK70" s="310"/>
      <c r="IL70" s="310"/>
      <c r="IM70" s="310"/>
      <c r="IN70" s="310"/>
      <c r="IO70" s="310"/>
      <c r="IP70" s="310"/>
      <c r="IQ70" s="310"/>
      <c r="IR70" s="310"/>
      <c r="IS70" s="310"/>
      <c r="IT70" s="310"/>
    </row>
    <row r="71" spans="1:254" s="310" customFormat="1" ht="25.5" x14ac:dyDescent="0.2">
      <c r="A71" s="289" t="s">
        <v>665</v>
      </c>
      <c r="B71" s="301" t="s">
        <v>663</v>
      </c>
      <c r="C71" s="301" t="s">
        <v>378</v>
      </c>
      <c r="D71" s="301" t="s">
        <v>391</v>
      </c>
      <c r="E71" s="301" t="s">
        <v>439</v>
      </c>
      <c r="F71" s="301" t="s">
        <v>389</v>
      </c>
      <c r="G71" s="292">
        <v>50</v>
      </c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  <c r="AD71" s="261"/>
      <c r="AE71" s="261"/>
      <c r="AF71" s="261"/>
      <c r="AG71" s="261"/>
      <c r="AH71" s="261"/>
      <c r="AI71" s="261"/>
      <c r="AJ71" s="261"/>
      <c r="AK71" s="261"/>
      <c r="AL71" s="261"/>
      <c r="AM71" s="261"/>
      <c r="AN71" s="261"/>
      <c r="AO71" s="261"/>
      <c r="AP71" s="261"/>
      <c r="AQ71" s="261"/>
      <c r="AR71" s="261"/>
      <c r="AS71" s="261"/>
      <c r="AT71" s="261"/>
      <c r="AU71" s="261"/>
      <c r="AV71" s="261"/>
      <c r="AW71" s="261"/>
      <c r="AX71" s="261"/>
      <c r="AY71" s="261"/>
      <c r="AZ71" s="261"/>
      <c r="BA71" s="261"/>
      <c r="BB71" s="261"/>
      <c r="BC71" s="261"/>
      <c r="BD71" s="261"/>
      <c r="BE71" s="261"/>
      <c r="BF71" s="261"/>
      <c r="BG71" s="261"/>
      <c r="BH71" s="261"/>
      <c r="BI71" s="261"/>
      <c r="BJ71" s="261"/>
      <c r="BK71" s="261"/>
      <c r="BL71" s="261"/>
      <c r="BM71" s="261"/>
      <c r="BN71" s="261"/>
      <c r="BO71" s="261"/>
      <c r="BP71" s="261"/>
      <c r="BQ71" s="261"/>
      <c r="BR71" s="261"/>
      <c r="BS71" s="261"/>
      <c r="BT71" s="261"/>
      <c r="BU71" s="261"/>
      <c r="BV71" s="261"/>
      <c r="BW71" s="261"/>
      <c r="BX71" s="261"/>
      <c r="BY71" s="261"/>
      <c r="BZ71" s="261"/>
      <c r="CA71" s="261"/>
      <c r="CB71" s="261"/>
      <c r="CC71" s="261"/>
      <c r="CD71" s="261"/>
      <c r="CE71" s="261"/>
      <c r="CF71" s="261"/>
      <c r="CG71" s="261"/>
      <c r="CH71" s="261"/>
      <c r="CI71" s="261"/>
      <c r="CJ71" s="261"/>
      <c r="CK71" s="261"/>
      <c r="CL71" s="261"/>
      <c r="CM71" s="261"/>
      <c r="CN71" s="261"/>
      <c r="CO71" s="261"/>
      <c r="CP71" s="261"/>
      <c r="CQ71" s="261"/>
      <c r="CR71" s="261"/>
      <c r="CS71" s="261"/>
      <c r="CT71" s="261"/>
      <c r="CU71" s="261"/>
      <c r="CV71" s="261"/>
      <c r="CW71" s="261"/>
      <c r="CX71" s="261"/>
      <c r="CY71" s="261"/>
      <c r="CZ71" s="261"/>
      <c r="DA71" s="261"/>
      <c r="DB71" s="261"/>
      <c r="DC71" s="261"/>
      <c r="DD71" s="261"/>
      <c r="DE71" s="261"/>
      <c r="DF71" s="261"/>
      <c r="DG71" s="261"/>
      <c r="DH71" s="261"/>
      <c r="DI71" s="261"/>
      <c r="DJ71" s="261"/>
      <c r="DK71" s="261"/>
      <c r="DL71" s="261"/>
      <c r="DM71" s="261"/>
      <c r="DN71" s="261"/>
      <c r="DO71" s="261"/>
      <c r="DP71" s="261"/>
      <c r="DQ71" s="261"/>
      <c r="DR71" s="261"/>
      <c r="DS71" s="261"/>
      <c r="DT71" s="261"/>
      <c r="DU71" s="261"/>
      <c r="DV71" s="261"/>
      <c r="DW71" s="261"/>
      <c r="DX71" s="261"/>
      <c r="DY71" s="261"/>
      <c r="DZ71" s="261"/>
      <c r="EA71" s="261"/>
      <c r="EB71" s="261"/>
      <c r="EC71" s="261"/>
      <c r="ED71" s="261"/>
      <c r="EE71" s="261"/>
      <c r="EF71" s="261"/>
      <c r="EG71" s="261"/>
      <c r="EH71" s="261"/>
      <c r="EI71" s="261"/>
      <c r="EJ71" s="261"/>
      <c r="EK71" s="261"/>
      <c r="EL71" s="261"/>
      <c r="EM71" s="261"/>
      <c r="EN71" s="261"/>
      <c r="EO71" s="261"/>
      <c r="EP71" s="261"/>
      <c r="EQ71" s="261"/>
      <c r="ER71" s="261"/>
      <c r="ES71" s="261"/>
      <c r="ET71" s="261"/>
      <c r="EU71" s="261"/>
      <c r="EV71" s="261"/>
      <c r="EW71" s="261"/>
      <c r="EX71" s="261"/>
      <c r="EY71" s="261"/>
      <c r="EZ71" s="261"/>
      <c r="FA71" s="261"/>
      <c r="FB71" s="261"/>
      <c r="FC71" s="261"/>
      <c r="FD71" s="261"/>
      <c r="FE71" s="261"/>
      <c r="FF71" s="261"/>
      <c r="FG71" s="261"/>
      <c r="FH71" s="261"/>
      <c r="FI71" s="261"/>
      <c r="FJ71" s="261"/>
      <c r="FK71" s="261"/>
      <c r="FL71" s="261"/>
      <c r="FM71" s="261"/>
      <c r="FN71" s="261"/>
      <c r="FO71" s="261"/>
      <c r="FP71" s="261"/>
      <c r="FQ71" s="261"/>
      <c r="FR71" s="261"/>
      <c r="FS71" s="261"/>
      <c r="FT71" s="261"/>
      <c r="FU71" s="261"/>
      <c r="FV71" s="261"/>
      <c r="FW71" s="261"/>
      <c r="FX71" s="261"/>
      <c r="FY71" s="261"/>
      <c r="FZ71" s="261"/>
      <c r="GA71" s="261"/>
      <c r="GB71" s="261"/>
      <c r="GC71" s="261"/>
      <c r="GD71" s="261"/>
      <c r="GE71" s="261"/>
      <c r="GF71" s="261"/>
      <c r="GG71" s="261"/>
      <c r="GH71" s="261"/>
      <c r="GI71" s="261"/>
      <c r="GJ71" s="261"/>
      <c r="GK71" s="261"/>
      <c r="GL71" s="261"/>
      <c r="GM71" s="261"/>
      <c r="GN71" s="261"/>
      <c r="GO71" s="261"/>
      <c r="GP71" s="261"/>
      <c r="GQ71" s="261"/>
      <c r="GR71" s="261"/>
      <c r="GS71" s="261"/>
      <c r="GT71" s="261"/>
      <c r="GU71" s="261"/>
      <c r="GV71" s="261"/>
      <c r="GW71" s="261"/>
      <c r="GX71" s="261"/>
      <c r="GY71" s="261"/>
      <c r="GZ71" s="261"/>
      <c r="HA71" s="261"/>
      <c r="HB71" s="261"/>
      <c r="HC71" s="261"/>
      <c r="HD71" s="261"/>
      <c r="HE71" s="261"/>
      <c r="HF71" s="261"/>
      <c r="HG71" s="261"/>
      <c r="HH71" s="261"/>
      <c r="HI71" s="261"/>
      <c r="HJ71" s="261"/>
      <c r="HK71" s="261"/>
      <c r="HL71" s="261"/>
      <c r="HM71" s="261"/>
      <c r="HN71" s="261"/>
      <c r="HO71" s="261"/>
      <c r="HP71" s="261"/>
      <c r="HQ71" s="261"/>
      <c r="HR71" s="261"/>
      <c r="HS71" s="261"/>
      <c r="HT71" s="261"/>
      <c r="HU71" s="261"/>
      <c r="HV71" s="261"/>
      <c r="HW71" s="261"/>
      <c r="HX71" s="261"/>
      <c r="HY71" s="261"/>
      <c r="HZ71" s="261"/>
      <c r="IA71" s="261"/>
      <c r="IB71" s="261"/>
      <c r="IC71" s="261"/>
      <c r="ID71" s="261"/>
      <c r="IE71" s="261"/>
      <c r="IF71" s="261"/>
      <c r="IG71" s="261"/>
      <c r="IH71" s="261"/>
      <c r="II71" s="261"/>
      <c r="IJ71" s="261"/>
      <c r="IK71" s="261"/>
      <c r="IL71" s="261"/>
      <c r="IM71" s="261"/>
      <c r="IN71" s="261"/>
      <c r="IO71" s="261"/>
      <c r="IP71" s="261"/>
      <c r="IQ71" s="261"/>
      <c r="IR71" s="261"/>
      <c r="IS71" s="261"/>
      <c r="IT71" s="261"/>
    </row>
    <row r="72" spans="1:254" s="310" customFormat="1" ht="31.5" x14ac:dyDescent="0.25">
      <c r="A72" s="326" t="s">
        <v>450</v>
      </c>
      <c r="B72" s="277" t="s">
        <v>663</v>
      </c>
      <c r="C72" s="327" t="s">
        <v>385</v>
      </c>
      <c r="D72" s="327"/>
      <c r="E72" s="327"/>
      <c r="F72" s="327"/>
      <c r="G72" s="323">
        <f>SUM(G73)</f>
        <v>550</v>
      </c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  <c r="AA72" s="261"/>
      <c r="AB72" s="261"/>
      <c r="AC72" s="261"/>
      <c r="AD72" s="261"/>
      <c r="AE72" s="261"/>
      <c r="AF72" s="261"/>
      <c r="AG72" s="261"/>
      <c r="AH72" s="261"/>
      <c r="AI72" s="261"/>
      <c r="AJ72" s="261"/>
      <c r="AK72" s="261"/>
      <c r="AL72" s="261"/>
      <c r="AM72" s="261"/>
      <c r="AN72" s="261"/>
      <c r="AO72" s="261"/>
      <c r="AP72" s="261"/>
      <c r="AQ72" s="261"/>
      <c r="AR72" s="261"/>
      <c r="AS72" s="261"/>
      <c r="AT72" s="261"/>
      <c r="AU72" s="261"/>
      <c r="AV72" s="261"/>
      <c r="AW72" s="261"/>
      <c r="AX72" s="261"/>
      <c r="AY72" s="261"/>
      <c r="AZ72" s="261"/>
      <c r="BA72" s="261"/>
      <c r="BB72" s="261"/>
      <c r="BC72" s="261"/>
      <c r="BD72" s="261"/>
      <c r="BE72" s="261"/>
      <c r="BF72" s="261"/>
      <c r="BG72" s="261"/>
      <c r="BH72" s="261"/>
      <c r="BI72" s="261"/>
      <c r="BJ72" s="261"/>
      <c r="BK72" s="261"/>
      <c r="BL72" s="261"/>
      <c r="BM72" s="261"/>
      <c r="BN72" s="261"/>
      <c r="BO72" s="261"/>
      <c r="BP72" s="261"/>
      <c r="BQ72" s="261"/>
      <c r="BR72" s="261"/>
      <c r="BS72" s="261"/>
      <c r="BT72" s="261"/>
      <c r="BU72" s="261"/>
      <c r="BV72" s="261"/>
      <c r="BW72" s="261"/>
      <c r="BX72" s="261"/>
      <c r="BY72" s="261"/>
      <c r="BZ72" s="261"/>
      <c r="CA72" s="261"/>
      <c r="CB72" s="261"/>
      <c r="CC72" s="261"/>
      <c r="CD72" s="261"/>
      <c r="CE72" s="261"/>
      <c r="CF72" s="261"/>
      <c r="CG72" s="261"/>
      <c r="CH72" s="261"/>
      <c r="CI72" s="261"/>
      <c r="CJ72" s="261"/>
      <c r="CK72" s="261"/>
      <c r="CL72" s="261"/>
      <c r="CM72" s="261"/>
      <c r="CN72" s="261"/>
      <c r="CO72" s="261"/>
      <c r="CP72" s="261"/>
      <c r="CQ72" s="261"/>
      <c r="CR72" s="261"/>
      <c r="CS72" s="261"/>
      <c r="CT72" s="261"/>
      <c r="CU72" s="261"/>
      <c r="CV72" s="261"/>
      <c r="CW72" s="261"/>
      <c r="CX72" s="261"/>
      <c r="CY72" s="261"/>
      <c r="CZ72" s="261"/>
      <c r="DA72" s="261"/>
      <c r="DB72" s="261"/>
      <c r="DC72" s="261"/>
      <c r="DD72" s="261"/>
      <c r="DE72" s="261"/>
      <c r="DF72" s="261"/>
      <c r="DG72" s="261"/>
      <c r="DH72" s="261"/>
      <c r="DI72" s="261"/>
      <c r="DJ72" s="261"/>
      <c r="DK72" s="261"/>
      <c r="DL72" s="261"/>
      <c r="DM72" s="261"/>
      <c r="DN72" s="261"/>
      <c r="DO72" s="261"/>
      <c r="DP72" s="261"/>
      <c r="DQ72" s="261"/>
      <c r="DR72" s="261"/>
      <c r="DS72" s="261"/>
      <c r="DT72" s="261"/>
      <c r="DU72" s="261"/>
      <c r="DV72" s="261"/>
      <c r="DW72" s="261"/>
      <c r="DX72" s="261"/>
      <c r="DY72" s="261"/>
      <c r="DZ72" s="261"/>
      <c r="EA72" s="261"/>
      <c r="EB72" s="261"/>
      <c r="EC72" s="261"/>
      <c r="ED72" s="261"/>
      <c r="EE72" s="261"/>
      <c r="EF72" s="261"/>
      <c r="EG72" s="261"/>
      <c r="EH72" s="261"/>
      <c r="EI72" s="261"/>
      <c r="EJ72" s="261"/>
      <c r="EK72" s="261"/>
      <c r="EL72" s="261"/>
      <c r="EM72" s="261"/>
      <c r="EN72" s="261"/>
      <c r="EO72" s="261"/>
      <c r="EP72" s="261"/>
      <c r="EQ72" s="261"/>
      <c r="ER72" s="261"/>
      <c r="ES72" s="261"/>
      <c r="ET72" s="261"/>
      <c r="EU72" s="261"/>
      <c r="EV72" s="261"/>
      <c r="EW72" s="261"/>
      <c r="EX72" s="261"/>
      <c r="EY72" s="261"/>
      <c r="EZ72" s="261"/>
      <c r="FA72" s="261"/>
      <c r="FB72" s="261"/>
      <c r="FC72" s="261"/>
      <c r="FD72" s="261"/>
      <c r="FE72" s="261"/>
      <c r="FF72" s="261"/>
      <c r="FG72" s="261"/>
      <c r="FH72" s="261"/>
      <c r="FI72" s="261"/>
      <c r="FJ72" s="261"/>
      <c r="FK72" s="261"/>
      <c r="FL72" s="261"/>
      <c r="FM72" s="261"/>
      <c r="FN72" s="261"/>
      <c r="FO72" s="261"/>
      <c r="FP72" s="261"/>
      <c r="FQ72" s="261"/>
      <c r="FR72" s="261"/>
      <c r="FS72" s="261"/>
      <c r="FT72" s="261"/>
      <c r="FU72" s="261"/>
      <c r="FV72" s="261"/>
      <c r="FW72" s="261"/>
      <c r="FX72" s="261"/>
      <c r="FY72" s="261"/>
      <c r="FZ72" s="261"/>
      <c r="GA72" s="261"/>
      <c r="GB72" s="261"/>
      <c r="GC72" s="261"/>
      <c r="GD72" s="261"/>
      <c r="GE72" s="261"/>
      <c r="GF72" s="261"/>
      <c r="GG72" s="261"/>
      <c r="GH72" s="261"/>
      <c r="GI72" s="261"/>
      <c r="GJ72" s="261"/>
      <c r="GK72" s="261"/>
      <c r="GL72" s="261"/>
      <c r="GM72" s="261"/>
      <c r="GN72" s="261"/>
      <c r="GO72" s="261"/>
      <c r="GP72" s="261"/>
      <c r="GQ72" s="261"/>
      <c r="GR72" s="261"/>
      <c r="GS72" s="261"/>
      <c r="GT72" s="261"/>
      <c r="GU72" s="261"/>
      <c r="GV72" s="261"/>
      <c r="GW72" s="261"/>
      <c r="GX72" s="261"/>
      <c r="GY72" s="261"/>
      <c r="GZ72" s="261"/>
      <c r="HA72" s="261"/>
      <c r="HB72" s="261"/>
      <c r="HC72" s="261"/>
      <c r="HD72" s="261"/>
      <c r="HE72" s="261"/>
      <c r="HF72" s="261"/>
      <c r="HG72" s="261"/>
      <c r="HH72" s="261"/>
      <c r="HI72" s="261"/>
      <c r="HJ72" s="261"/>
      <c r="HK72" s="261"/>
      <c r="HL72" s="261"/>
      <c r="HM72" s="261"/>
      <c r="HN72" s="261"/>
      <c r="HO72" s="261"/>
      <c r="HP72" s="261"/>
      <c r="HQ72" s="261"/>
      <c r="HR72" s="261"/>
      <c r="HS72" s="261"/>
      <c r="HT72" s="261"/>
      <c r="HU72" s="261"/>
      <c r="HV72" s="261"/>
      <c r="HW72" s="261"/>
      <c r="HX72" s="261"/>
      <c r="HY72" s="261"/>
      <c r="HZ72" s="261"/>
      <c r="IA72" s="261"/>
      <c r="IB72" s="261"/>
      <c r="IC72" s="261"/>
      <c r="ID72" s="261"/>
      <c r="IE72" s="261"/>
      <c r="IF72" s="261"/>
      <c r="IG72" s="261"/>
      <c r="IH72" s="261"/>
      <c r="II72" s="261"/>
      <c r="IJ72" s="261"/>
      <c r="IK72" s="261"/>
      <c r="IL72" s="261"/>
      <c r="IM72" s="261"/>
      <c r="IN72" s="261"/>
      <c r="IO72" s="261"/>
      <c r="IP72" s="261"/>
      <c r="IQ72" s="261"/>
      <c r="IR72" s="261"/>
      <c r="IS72" s="261"/>
      <c r="IT72" s="261"/>
    </row>
    <row r="73" spans="1:254" ht="27" x14ac:dyDescent="0.25">
      <c r="A73" s="284" t="s">
        <v>451</v>
      </c>
      <c r="B73" s="299" t="s">
        <v>663</v>
      </c>
      <c r="C73" s="286" t="s">
        <v>385</v>
      </c>
      <c r="D73" s="286" t="s">
        <v>452</v>
      </c>
      <c r="E73" s="286"/>
      <c r="F73" s="286"/>
      <c r="G73" s="287">
        <f>SUM(G74)</f>
        <v>550</v>
      </c>
    </row>
    <row r="74" spans="1:254" ht="13.5" x14ac:dyDescent="0.25">
      <c r="A74" s="284" t="s">
        <v>677</v>
      </c>
      <c r="B74" s="299" t="s">
        <v>663</v>
      </c>
      <c r="C74" s="286" t="s">
        <v>385</v>
      </c>
      <c r="D74" s="286" t="s">
        <v>452</v>
      </c>
      <c r="E74" s="286" t="s">
        <v>437</v>
      </c>
      <c r="F74" s="286"/>
      <c r="G74" s="287">
        <f>SUM(G75)</f>
        <v>550</v>
      </c>
    </row>
    <row r="75" spans="1:254" ht="40.5" x14ac:dyDescent="0.25">
      <c r="A75" s="284" t="s">
        <v>673</v>
      </c>
      <c r="B75" s="280" t="s">
        <v>663</v>
      </c>
      <c r="C75" s="281" t="s">
        <v>385</v>
      </c>
      <c r="D75" s="281" t="s">
        <v>452</v>
      </c>
      <c r="E75" s="281" t="s">
        <v>439</v>
      </c>
      <c r="F75" s="281"/>
      <c r="G75" s="282">
        <f>SUM(G78+G76)</f>
        <v>550</v>
      </c>
      <c r="H75" s="310"/>
      <c r="I75" s="310"/>
      <c r="J75" s="310"/>
      <c r="K75" s="310"/>
      <c r="L75" s="310"/>
      <c r="M75" s="310"/>
      <c r="N75" s="310"/>
      <c r="O75" s="310"/>
      <c r="P75" s="310"/>
      <c r="Q75" s="310"/>
      <c r="R75" s="310"/>
      <c r="S75" s="310"/>
      <c r="T75" s="310"/>
      <c r="U75" s="310"/>
      <c r="V75" s="310"/>
      <c r="W75" s="310"/>
      <c r="X75" s="310"/>
      <c r="Y75" s="310"/>
      <c r="Z75" s="310"/>
      <c r="AA75" s="310"/>
      <c r="AB75" s="310"/>
      <c r="AC75" s="310"/>
      <c r="AD75" s="310"/>
      <c r="AE75" s="310"/>
      <c r="AF75" s="310"/>
      <c r="AG75" s="310"/>
      <c r="AH75" s="310"/>
      <c r="AI75" s="310"/>
      <c r="AJ75" s="310"/>
      <c r="AK75" s="310"/>
      <c r="AL75" s="310"/>
      <c r="AM75" s="310"/>
      <c r="AN75" s="310"/>
      <c r="AO75" s="310"/>
      <c r="AP75" s="310"/>
      <c r="AQ75" s="310"/>
      <c r="AR75" s="310"/>
      <c r="AS75" s="310"/>
      <c r="AT75" s="310"/>
      <c r="AU75" s="310"/>
      <c r="AV75" s="310"/>
      <c r="AW75" s="310"/>
      <c r="AX75" s="310"/>
      <c r="AY75" s="310"/>
      <c r="AZ75" s="310"/>
      <c r="BA75" s="310"/>
      <c r="BB75" s="310"/>
      <c r="BC75" s="310"/>
      <c r="BD75" s="310"/>
      <c r="BE75" s="310"/>
      <c r="BF75" s="310"/>
      <c r="BG75" s="310"/>
      <c r="BH75" s="310"/>
      <c r="BI75" s="310"/>
      <c r="BJ75" s="310"/>
      <c r="BK75" s="310"/>
      <c r="BL75" s="310"/>
      <c r="BM75" s="310"/>
      <c r="BN75" s="310"/>
      <c r="BO75" s="310"/>
      <c r="BP75" s="310"/>
      <c r="BQ75" s="310"/>
      <c r="BR75" s="310"/>
      <c r="BS75" s="310"/>
      <c r="BT75" s="310"/>
      <c r="BU75" s="310"/>
      <c r="BV75" s="310"/>
      <c r="BW75" s="310"/>
      <c r="BX75" s="310"/>
      <c r="BY75" s="310"/>
      <c r="BZ75" s="310"/>
      <c r="CA75" s="310"/>
      <c r="CB75" s="310"/>
      <c r="CC75" s="310"/>
      <c r="CD75" s="310"/>
      <c r="CE75" s="310"/>
      <c r="CF75" s="310"/>
      <c r="CG75" s="310"/>
      <c r="CH75" s="310"/>
      <c r="CI75" s="310"/>
      <c r="CJ75" s="310"/>
      <c r="CK75" s="310"/>
      <c r="CL75" s="310"/>
      <c r="CM75" s="310"/>
      <c r="CN75" s="310"/>
      <c r="CO75" s="310"/>
      <c r="CP75" s="310"/>
      <c r="CQ75" s="310"/>
      <c r="CR75" s="310"/>
      <c r="CS75" s="310"/>
      <c r="CT75" s="310"/>
      <c r="CU75" s="310"/>
      <c r="CV75" s="310"/>
      <c r="CW75" s="310"/>
      <c r="CX75" s="310"/>
      <c r="CY75" s="310"/>
      <c r="CZ75" s="310"/>
      <c r="DA75" s="310"/>
      <c r="DB75" s="310"/>
      <c r="DC75" s="310"/>
      <c r="DD75" s="310"/>
      <c r="DE75" s="310"/>
      <c r="DF75" s="310"/>
      <c r="DG75" s="310"/>
      <c r="DH75" s="310"/>
      <c r="DI75" s="310"/>
      <c r="DJ75" s="310"/>
      <c r="DK75" s="310"/>
      <c r="DL75" s="310"/>
      <c r="DM75" s="310"/>
      <c r="DN75" s="310"/>
      <c r="DO75" s="310"/>
      <c r="DP75" s="310"/>
      <c r="DQ75" s="310"/>
      <c r="DR75" s="310"/>
      <c r="DS75" s="310"/>
      <c r="DT75" s="310"/>
      <c r="DU75" s="310"/>
      <c r="DV75" s="310"/>
      <c r="DW75" s="310"/>
      <c r="DX75" s="310"/>
      <c r="DY75" s="310"/>
      <c r="DZ75" s="310"/>
      <c r="EA75" s="310"/>
      <c r="EB75" s="310"/>
      <c r="EC75" s="310"/>
      <c r="ED75" s="310"/>
      <c r="EE75" s="310"/>
      <c r="EF75" s="310"/>
      <c r="EG75" s="310"/>
      <c r="EH75" s="310"/>
      <c r="EI75" s="310"/>
      <c r="EJ75" s="310"/>
      <c r="EK75" s="310"/>
      <c r="EL75" s="310"/>
      <c r="EM75" s="310"/>
      <c r="EN75" s="310"/>
      <c r="EO75" s="310"/>
      <c r="EP75" s="310"/>
      <c r="EQ75" s="310"/>
      <c r="ER75" s="310"/>
      <c r="ES75" s="310"/>
      <c r="ET75" s="310"/>
      <c r="EU75" s="310"/>
      <c r="EV75" s="310"/>
      <c r="EW75" s="310"/>
      <c r="EX75" s="310"/>
      <c r="EY75" s="310"/>
      <c r="EZ75" s="310"/>
      <c r="FA75" s="310"/>
      <c r="FB75" s="310"/>
      <c r="FC75" s="310"/>
      <c r="FD75" s="310"/>
      <c r="FE75" s="310"/>
      <c r="FF75" s="310"/>
      <c r="FG75" s="310"/>
      <c r="FH75" s="310"/>
      <c r="FI75" s="310"/>
      <c r="FJ75" s="310"/>
      <c r="FK75" s="310"/>
      <c r="FL75" s="310"/>
      <c r="FM75" s="310"/>
      <c r="FN75" s="310"/>
      <c r="FO75" s="310"/>
      <c r="FP75" s="310"/>
      <c r="FQ75" s="310"/>
      <c r="FR75" s="310"/>
      <c r="FS75" s="310"/>
      <c r="FT75" s="310"/>
      <c r="FU75" s="310"/>
      <c r="FV75" s="310"/>
      <c r="FW75" s="310"/>
      <c r="FX75" s="310"/>
      <c r="FY75" s="310"/>
      <c r="FZ75" s="310"/>
      <c r="GA75" s="310"/>
      <c r="GB75" s="310"/>
      <c r="GC75" s="310"/>
      <c r="GD75" s="310"/>
      <c r="GE75" s="310"/>
      <c r="GF75" s="310"/>
      <c r="GG75" s="310"/>
      <c r="GH75" s="310"/>
      <c r="GI75" s="310"/>
      <c r="GJ75" s="310"/>
      <c r="GK75" s="310"/>
      <c r="GL75" s="310"/>
      <c r="GM75" s="310"/>
      <c r="GN75" s="310"/>
      <c r="GO75" s="310"/>
      <c r="GP75" s="310"/>
      <c r="GQ75" s="310"/>
      <c r="GR75" s="310"/>
      <c r="GS75" s="310"/>
      <c r="GT75" s="310"/>
      <c r="GU75" s="310"/>
      <c r="GV75" s="310"/>
      <c r="GW75" s="310"/>
      <c r="GX75" s="310"/>
      <c r="GY75" s="310"/>
      <c r="GZ75" s="310"/>
      <c r="HA75" s="310"/>
      <c r="HB75" s="310"/>
      <c r="HC75" s="310"/>
      <c r="HD75" s="310"/>
      <c r="HE75" s="310"/>
      <c r="HF75" s="310"/>
      <c r="HG75" s="310"/>
      <c r="HH75" s="310"/>
      <c r="HI75" s="310"/>
      <c r="HJ75" s="310"/>
      <c r="HK75" s="310"/>
      <c r="HL75" s="310"/>
      <c r="HM75" s="310"/>
      <c r="HN75" s="310"/>
      <c r="HO75" s="310"/>
      <c r="HP75" s="310"/>
      <c r="HQ75" s="310"/>
      <c r="HR75" s="310"/>
      <c r="HS75" s="310"/>
      <c r="HT75" s="310"/>
      <c r="HU75" s="310"/>
      <c r="HV75" s="310"/>
      <c r="HW75" s="310"/>
      <c r="HX75" s="310"/>
      <c r="HY75" s="310"/>
      <c r="HZ75" s="310"/>
      <c r="IA75" s="310"/>
      <c r="IB75" s="310"/>
      <c r="IC75" s="310"/>
      <c r="ID75" s="310"/>
      <c r="IE75" s="310"/>
      <c r="IF75" s="310"/>
      <c r="IG75" s="310"/>
      <c r="IH75" s="310"/>
      <c r="II75" s="310"/>
      <c r="IJ75" s="310"/>
      <c r="IK75" s="310"/>
      <c r="IL75" s="310"/>
      <c r="IM75" s="310"/>
      <c r="IN75" s="310"/>
      <c r="IO75" s="310"/>
      <c r="IP75" s="310"/>
      <c r="IQ75" s="310"/>
      <c r="IR75" s="310"/>
      <c r="IS75" s="310"/>
      <c r="IT75" s="310"/>
    </row>
    <row r="76" spans="1:254" x14ac:dyDescent="0.2">
      <c r="A76" s="294" t="s">
        <v>453</v>
      </c>
      <c r="B76" s="295" t="s">
        <v>663</v>
      </c>
      <c r="C76" s="296" t="s">
        <v>385</v>
      </c>
      <c r="D76" s="296" t="s">
        <v>452</v>
      </c>
      <c r="E76" s="296" t="s">
        <v>439</v>
      </c>
      <c r="F76" s="296"/>
      <c r="G76" s="297">
        <f>SUM(G77)</f>
        <v>350</v>
      </c>
    </row>
    <row r="77" spans="1:254" s="310" customFormat="1" ht="54" customHeight="1" x14ac:dyDescent="0.2">
      <c r="A77" s="289" t="s">
        <v>664</v>
      </c>
      <c r="B77" s="301" t="s">
        <v>663</v>
      </c>
      <c r="C77" s="291" t="s">
        <v>385</v>
      </c>
      <c r="D77" s="291" t="s">
        <v>452</v>
      </c>
      <c r="E77" s="291" t="s">
        <v>439</v>
      </c>
      <c r="F77" s="291" t="s">
        <v>383</v>
      </c>
      <c r="G77" s="297">
        <v>350</v>
      </c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61"/>
      <c r="AM77" s="261"/>
      <c r="AN77" s="261"/>
      <c r="AO77" s="261"/>
      <c r="AP77" s="261"/>
      <c r="AQ77" s="261"/>
      <c r="AR77" s="261"/>
      <c r="AS77" s="261"/>
      <c r="AT77" s="261"/>
      <c r="AU77" s="261"/>
      <c r="AV77" s="261"/>
      <c r="AW77" s="261"/>
      <c r="AX77" s="261"/>
      <c r="AY77" s="261"/>
      <c r="AZ77" s="261"/>
      <c r="BA77" s="261"/>
      <c r="BB77" s="261"/>
      <c r="BC77" s="261"/>
      <c r="BD77" s="261"/>
      <c r="BE77" s="261"/>
      <c r="BF77" s="261"/>
      <c r="BG77" s="261"/>
      <c r="BH77" s="261"/>
      <c r="BI77" s="261"/>
      <c r="BJ77" s="261"/>
      <c r="BK77" s="261"/>
      <c r="BL77" s="261"/>
      <c r="BM77" s="261"/>
      <c r="BN77" s="261"/>
      <c r="BO77" s="261"/>
      <c r="BP77" s="261"/>
      <c r="BQ77" s="261"/>
      <c r="BR77" s="261"/>
      <c r="BS77" s="261"/>
      <c r="BT77" s="261"/>
      <c r="BU77" s="261"/>
      <c r="BV77" s="261"/>
      <c r="BW77" s="261"/>
      <c r="BX77" s="261"/>
      <c r="BY77" s="261"/>
      <c r="BZ77" s="261"/>
      <c r="CA77" s="261"/>
      <c r="CB77" s="261"/>
      <c r="CC77" s="261"/>
      <c r="CD77" s="261"/>
      <c r="CE77" s="261"/>
      <c r="CF77" s="261"/>
      <c r="CG77" s="261"/>
      <c r="CH77" s="261"/>
      <c r="CI77" s="261"/>
      <c r="CJ77" s="261"/>
      <c r="CK77" s="261"/>
      <c r="CL77" s="261"/>
      <c r="CM77" s="261"/>
      <c r="CN77" s="261"/>
      <c r="CO77" s="261"/>
      <c r="CP77" s="261"/>
      <c r="CQ77" s="261"/>
      <c r="CR77" s="261"/>
      <c r="CS77" s="261"/>
      <c r="CT77" s="261"/>
      <c r="CU77" s="261"/>
      <c r="CV77" s="261"/>
      <c r="CW77" s="261"/>
      <c r="CX77" s="261"/>
      <c r="CY77" s="261"/>
      <c r="CZ77" s="261"/>
      <c r="DA77" s="261"/>
      <c r="DB77" s="261"/>
      <c r="DC77" s="261"/>
      <c r="DD77" s="261"/>
      <c r="DE77" s="261"/>
      <c r="DF77" s="261"/>
      <c r="DG77" s="261"/>
      <c r="DH77" s="261"/>
      <c r="DI77" s="261"/>
      <c r="DJ77" s="261"/>
      <c r="DK77" s="261"/>
      <c r="DL77" s="261"/>
      <c r="DM77" s="261"/>
      <c r="DN77" s="261"/>
      <c r="DO77" s="261"/>
      <c r="DP77" s="261"/>
      <c r="DQ77" s="261"/>
      <c r="DR77" s="261"/>
      <c r="DS77" s="261"/>
      <c r="DT77" s="261"/>
      <c r="DU77" s="261"/>
      <c r="DV77" s="261"/>
      <c r="DW77" s="261"/>
      <c r="DX77" s="261"/>
      <c r="DY77" s="261"/>
      <c r="DZ77" s="261"/>
      <c r="EA77" s="261"/>
      <c r="EB77" s="261"/>
      <c r="EC77" s="261"/>
      <c r="ED77" s="261"/>
      <c r="EE77" s="261"/>
      <c r="EF77" s="261"/>
      <c r="EG77" s="261"/>
      <c r="EH77" s="261"/>
      <c r="EI77" s="261"/>
      <c r="EJ77" s="261"/>
      <c r="EK77" s="261"/>
      <c r="EL77" s="261"/>
      <c r="EM77" s="261"/>
      <c r="EN77" s="261"/>
      <c r="EO77" s="261"/>
      <c r="EP77" s="261"/>
      <c r="EQ77" s="261"/>
      <c r="ER77" s="261"/>
      <c r="ES77" s="261"/>
      <c r="ET77" s="261"/>
      <c r="EU77" s="261"/>
      <c r="EV77" s="261"/>
      <c r="EW77" s="261"/>
      <c r="EX77" s="261"/>
      <c r="EY77" s="261"/>
      <c r="EZ77" s="261"/>
      <c r="FA77" s="261"/>
      <c r="FB77" s="261"/>
      <c r="FC77" s="261"/>
      <c r="FD77" s="261"/>
      <c r="FE77" s="261"/>
      <c r="FF77" s="261"/>
      <c r="FG77" s="261"/>
      <c r="FH77" s="261"/>
      <c r="FI77" s="261"/>
      <c r="FJ77" s="261"/>
      <c r="FK77" s="261"/>
      <c r="FL77" s="261"/>
      <c r="FM77" s="261"/>
      <c r="FN77" s="261"/>
      <c r="FO77" s="261"/>
      <c r="FP77" s="261"/>
      <c r="FQ77" s="261"/>
      <c r="FR77" s="261"/>
      <c r="FS77" s="261"/>
      <c r="FT77" s="261"/>
      <c r="FU77" s="261"/>
      <c r="FV77" s="261"/>
      <c r="FW77" s="261"/>
      <c r="FX77" s="261"/>
      <c r="FY77" s="261"/>
      <c r="FZ77" s="261"/>
      <c r="GA77" s="261"/>
      <c r="GB77" s="261"/>
      <c r="GC77" s="261"/>
      <c r="GD77" s="261"/>
      <c r="GE77" s="261"/>
      <c r="GF77" s="261"/>
      <c r="GG77" s="261"/>
      <c r="GH77" s="261"/>
      <c r="GI77" s="261"/>
      <c r="GJ77" s="261"/>
      <c r="GK77" s="261"/>
      <c r="GL77" s="261"/>
      <c r="GM77" s="261"/>
      <c r="GN77" s="261"/>
      <c r="GO77" s="261"/>
      <c r="GP77" s="261"/>
      <c r="GQ77" s="261"/>
      <c r="GR77" s="261"/>
      <c r="GS77" s="261"/>
      <c r="GT77" s="261"/>
      <c r="GU77" s="261"/>
      <c r="GV77" s="261"/>
      <c r="GW77" s="261"/>
      <c r="GX77" s="261"/>
      <c r="GY77" s="261"/>
      <c r="GZ77" s="261"/>
      <c r="HA77" s="261"/>
      <c r="HB77" s="261"/>
      <c r="HC77" s="261"/>
      <c r="HD77" s="261"/>
      <c r="HE77" s="261"/>
      <c r="HF77" s="261"/>
      <c r="HG77" s="261"/>
      <c r="HH77" s="261"/>
      <c r="HI77" s="261"/>
      <c r="HJ77" s="261"/>
      <c r="HK77" s="261"/>
      <c r="HL77" s="261"/>
      <c r="HM77" s="261"/>
      <c r="HN77" s="261"/>
      <c r="HO77" s="261"/>
      <c r="HP77" s="261"/>
      <c r="HQ77" s="261"/>
      <c r="HR77" s="261"/>
      <c r="HS77" s="261"/>
      <c r="HT77" s="261"/>
      <c r="HU77" s="261"/>
      <c r="HV77" s="261"/>
      <c r="HW77" s="261"/>
      <c r="HX77" s="261"/>
      <c r="HY77" s="261"/>
      <c r="HZ77" s="261"/>
      <c r="IA77" s="261"/>
      <c r="IB77" s="261"/>
      <c r="IC77" s="261"/>
      <c r="ID77" s="261"/>
      <c r="IE77" s="261"/>
      <c r="IF77" s="261"/>
      <c r="IG77" s="261"/>
      <c r="IH77" s="261"/>
      <c r="II77" s="261"/>
      <c r="IJ77" s="261"/>
      <c r="IK77" s="261"/>
      <c r="IL77" s="261"/>
      <c r="IM77" s="261"/>
      <c r="IN77" s="261"/>
      <c r="IO77" s="261"/>
      <c r="IP77" s="261"/>
      <c r="IQ77" s="261"/>
      <c r="IR77" s="261"/>
      <c r="IS77" s="261"/>
      <c r="IT77" s="261"/>
    </row>
    <row r="78" spans="1:254" ht="38.25" x14ac:dyDescent="0.2">
      <c r="A78" s="294" t="s">
        <v>454</v>
      </c>
      <c r="B78" s="295" t="s">
        <v>663</v>
      </c>
      <c r="C78" s="296" t="s">
        <v>385</v>
      </c>
      <c r="D78" s="296" t="s">
        <v>452</v>
      </c>
      <c r="E78" s="296" t="s">
        <v>439</v>
      </c>
      <c r="F78" s="296"/>
      <c r="G78" s="297">
        <f>SUM(G79)</f>
        <v>200</v>
      </c>
    </row>
    <row r="79" spans="1:254" ht="25.5" x14ac:dyDescent="0.2">
      <c r="A79" s="289" t="s">
        <v>445</v>
      </c>
      <c r="B79" s="301" t="s">
        <v>663</v>
      </c>
      <c r="C79" s="291" t="s">
        <v>385</v>
      </c>
      <c r="D79" s="291" t="s">
        <v>452</v>
      </c>
      <c r="E79" s="291" t="s">
        <v>439</v>
      </c>
      <c r="F79" s="291" t="s">
        <v>446</v>
      </c>
      <c r="G79" s="292">
        <v>200</v>
      </c>
    </row>
    <row r="80" spans="1:254" ht="15.75" x14ac:dyDescent="0.25">
      <c r="A80" s="275" t="s">
        <v>455</v>
      </c>
      <c r="B80" s="277" t="s">
        <v>663</v>
      </c>
      <c r="C80" s="322" t="s">
        <v>391</v>
      </c>
      <c r="D80" s="322"/>
      <c r="E80" s="322"/>
      <c r="F80" s="322"/>
      <c r="G80" s="323">
        <f>SUM(G90+G86+G81)</f>
        <v>14829.49</v>
      </c>
    </row>
    <row r="81" spans="1:254" s="288" customFormat="1" ht="15" x14ac:dyDescent="0.25">
      <c r="A81" s="279" t="s">
        <v>456</v>
      </c>
      <c r="B81" s="280" t="s">
        <v>663</v>
      </c>
      <c r="C81" s="280" t="s">
        <v>391</v>
      </c>
      <c r="D81" s="280" t="s">
        <v>457</v>
      </c>
      <c r="E81" s="280"/>
      <c r="F81" s="280"/>
      <c r="G81" s="282">
        <f>SUM(G84+G82)</f>
        <v>8009.49</v>
      </c>
      <c r="H81" s="310"/>
      <c r="I81" s="310"/>
      <c r="J81" s="310"/>
      <c r="K81" s="310"/>
      <c r="L81" s="310"/>
      <c r="M81" s="310"/>
      <c r="N81" s="310"/>
      <c r="O81" s="310"/>
      <c r="P81" s="310"/>
      <c r="Q81" s="310"/>
      <c r="R81" s="310"/>
      <c r="S81" s="310"/>
      <c r="T81" s="310"/>
      <c r="U81" s="310"/>
      <c r="V81" s="310"/>
      <c r="W81" s="310"/>
      <c r="X81" s="310"/>
      <c r="Y81" s="310"/>
      <c r="Z81" s="310"/>
      <c r="AA81" s="310"/>
      <c r="AB81" s="310"/>
      <c r="AC81" s="310"/>
      <c r="AD81" s="310"/>
      <c r="AE81" s="310"/>
      <c r="AF81" s="310"/>
      <c r="AG81" s="310"/>
      <c r="AH81" s="310"/>
      <c r="AI81" s="310"/>
      <c r="AJ81" s="310"/>
      <c r="AK81" s="310"/>
      <c r="AL81" s="310"/>
      <c r="AM81" s="310"/>
      <c r="AN81" s="310"/>
      <c r="AO81" s="310"/>
      <c r="AP81" s="310"/>
      <c r="AQ81" s="310"/>
      <c r="AR81" s="310"/>
      <c r="AS81" s="310"/>
      <c r="AT81" s="310"/>
      <c r="AU81" s="310"/>
      <c r="AV81" s="310"/>
      <c r="AW81" s="310"/>
      <c r="AX81" s="310"/>
      <c r="AY81" s="310"/>
      <c r="AZ81" s="310"/>
      <c r="BA81" s="310"/>
      <c r="BB81" s="310"/>
      <c r="BC81" s="310"/>
      <c r="BD81" s="310"/>
      <c r="BE81" s="310"/>
      <c r="BF81" s="310"/>
      <c r="BG81" s="310"/>
      <c r="BH81" s="310"/>
      <c r="BI81" s="310"/>
      <c r="BJ81" s="310"/>
      <c r="BK81" s="310"/>
      <c r="BL81" s="310"/>
      <c r="BM81" s="310"/>
      <c r="BN81" s="310"/>
      <c r="BO81" s="310"/>
      <c r="BP81" s="310"/>
      <c r="BQ81" s="310"/>
      <c r="BR81" s="310"/>
      <c r="BS81" s="310"/>
      <c r="BT81" s="310"/>
      <c r="BU81" s="310"/>
      <c r="BV81" s="310"/>
      <c r="BW81" s="310"/>
      <c r="BX81" s="310"/>
      <c r="BY81" s="310"/>
      <c r="BZ81" s="310"/>
      <c r="CA81" s="310"/>
      <c r="CB81" s="310"/>
      <c r="CC81" s="310"/>
      <c r="CD81" s="310"/>
      <c r="CE81" s="310"/>
      <c r="CF81" s="310"/>
      <c r="CG81" s="310"/>
      <c r="CH81" s="310"/>
      <c r="CI81" s="310"/>
      <c r="CJ81" s="310"/>
      <c r="CK81" s="310"/>
      <c r="CL81" s="310"/>
      <c r="CM81" s="310"/>
      <c r="CN81" s="310"/>
      <c r="CO81" s="310"/>
      <c r="CP81" s="310"/>
      <c r="CQ81" s="310"/>
      <c r="CR81" s="310"/>
      <c r="CS81" s="310"/>
      <c r="CT81" s="310"/>
      <c r="CU81" s="310"/>
      <c r="CV81" s="310"/>
      <c r="CW81" s="310"/>
      <c r="CX81" s="310"/>
      <c r="CY81" s="310"/>
      <c r="CZ81" s="310"/>
      <c r="DA81" s="310"/>
      <c r="DB81" s="310"/>
      <c r="DC81" s="310"/>
      <c r="DD81" s="310"/>
      <c r="DE81" s="310"/>
      <c r="DF81" s="310"/>
      <c r="DG81" s="310"/>
      <c r="DH81" s="310"/>
      <c r="DI81" s="310"/>
      <c r="DJ81" s="310"/>
      <c r="DK81" s="310"/>
      <c r="DL81" s="310"/>
      <c r="DM81" s="310"/>
      <c r="DN81" s="310"/>
      <c r="DO81" s="310"/>
      <c r="DP81" s="310"/>
      <c r="DQ81" s="310"/>
      <c r="DR81" s="310"/>
      <c r="DS81" s="310"/>
      <c r="DT81" s="310"/>
      <c r="DU81" s="310"/>
      <c r="DV81" s="310"/>
      <c r="DW81" s="310"/>
      <c r="DX81" s="310"/>
      <c r="DY81" s="310"/>
      <c r="DZ81" s="310"/>
      <c r="EA81" s="310"/>
      <c r="EB81" s="310"/>
      <c r="EC81" s="310"/>
      <c r="ED81" s="310"/>
      <c r="EE81" s="310"/>
      <c r="EF81" s="310"/>
      <c r="EG81" s="310"/>
      <c r="EH81" s="310"/>
      <c r="EI81" s="310"/>
      <c r="EJ81" s="310"/>
      <c r="EK81" s="310"/>
      <c r="EL81" s="310"/>
      <c r="EM81" s="310"/>
      <c r="EN81" s="310"/>
      <c r="EO81" s="310"/>
      <c r="EP81" s="310"/>
      <c r="EQ81" s="310"/>
      <c r="ER81" s="310"/>
      <c r="ES81" s="310"/>
      <c r="ET81" s="310"/>
      <c r="EU81" s="310"/>
      <c r="EV81" s="310"/>
      <c r="EW81" s="310"/>
      <c r="EX81" s="310"/>
      <c r="EY81" s="310"/>
      <c r="EZ81" s="310"/>
      <c r="FA81" s="310"/>
      <c r="FB81" s="310"/>
      <c r="FC81" s="310"/>
      <c r="FD81" s="310"/>
      <c r="FE81" s="310"/>
      <c r="FF81" s="310"/>
      <c r="FG81" s="310"/>
      <c r="FH81" s="310"/>
      <c r="FI81" s="310"/>
      <c r="FJ81" s="310"/>
      <c r="FK81" s="310"/>
      <c r="FL81" s="310"/>
      <c r="FM81" s="310"/>
      <c r="FN81" s="310"/>
      <c r="FO81" s="310"/>
      <c r="FP81" s="310"/>
      <c r="FQ81" s="310"/>
      <c r="FR81" s="310"/>
      <c r="FS81" s="310"/>
      <c r="FT81" s="310"/>
      <c r="FU81" s="310"/>
      <c r="FV81" s="310"/>
      <c r="FW81" s="310"/>
      <c r="FX81" s="310"/>
      <c r="FY81" s="310"/>
      <c r="FZ81" s="310"/>
      <c r="GA81" s="310"/>
      <c r="GB81" s="310"/>
      <c r="GC81" s="310"/>
      <c r="GD81" s="310"/>
      <c r="GE81" s="310"/>
      <c r="GF81" s="310"/>
      <c r="GG81" s="310"/>
      <c r="GH81" s="310"/>
      <c r="GI81" s="310"/>
      <c r="GJ81" s="310"/>
      <c r="GK81" s="310"/>
      <c r="GL81" s="310"/>
      <c r="GM81" s="310"/>
      <c r="GN81" s="310"/>
      <c r="GO81" s="310"/>
      <c r="GP81" s="310"/>
      <c r="GQ81" s="310"/>
      <c r="GR81" s="310"/>
      <c r="GS81" s="310"/>
      <c r="GT81" s="310"/>
      <c r="GU81" s="310"/>
      <c r="GV81" s="310"/>
      <c r="GW81" s="310"/>
      <c r="GX81" s="310"/>
      <c r="GY81" s="310"/>
      <c r="GZ81" s="310"/>
      <c r="HA81" s="310"/>
      <c r="HB81" s="310"/>
      <c r="HC81" s="310"/>
      <c r="HD81" s="310"/>
      <c r="HE81" s="310"/>
      <c r="HF81" s="310"/>
      <c r="HG81" s="310"/>
      <c r="HH81" s="310"/>
      <c r="HI81" s="310"/>
      <c r="HJ81" s="310"/>
      <c r="HK81" s="310"/>
      <c r="HL81" s="310"/>
      <c r="HM81" s="310"/>
      <c r="HN81" s="310"/>
      <c r="HO81" s="310"/>
      <c r="HP81" s="310"/>
      <c r="HQ81" s="310"/>
      <c r="HR81" s="310"/>
      <c r="HS81" s="310"/>
      <c r="HT81" s="310"/>
      <c r="HU81" s="310"/>
      <c r="HV81" s="310"/>
      <c r="HW81" s="310"/>
      <c r="HX81" s="310"/>
      <c r="HY81" s="310"/>
      <c r="HZ81" s="310"/>
      <c r="IA81" s="310"/>
      <c r="IB81" s="310"/>
      <c r="IC81" s="310"/>
      <c r="ID81" s="310"/>
      <c r="IE81" s="310"/>
      <c r="IF81" s="310"/>
      <c r="IG81" s="310"/>
      <c r="IH81" s="310"/>
      <c r="II81" s="310"/>
      <c r="IJ81" s="310"/>
      <c r="IK81" s="310"/>
      <c r="IL81" s="310"/>
      <c r="IM81" s="310"/>
      <c r="IN81" s="310"/>
      <c r="IO81" s="310"/>
      <c r="IP81" s="310"/>
      <c r="IQ81" s="310"/>
      <c r="IR81" s="310"/>
      <c r="IS81" s="310"/>
      <c r="IT81" s="310"/>
    </row>
    <row r="82" spans="1:254" s="288" customFormat="1" ht="26.25" x14ac:dyDescent="0.25">
      <c r="A82" s="294" t="s">
        <v>458</v>
      </c>
      <c r="B82" s="311" t="s">
        <v>663</v>
      </c>
      <c r="C82" s="311" t="s">
        <v>391</v>
      </c>
      <c r="D82" s="311" t="s">
        <v>457</v>
      </c>
      <c r="E82" s="311" t="s">
        <v>429</v>
      </c>
      <c r="F82" s="311"/>
      <c r="G82" s="297">
        <f>SUM(G83)</f>
        <v>8000</v>
      </c>
      <c r="H82" s="310"/>
      <c r="I82" s="310"/>
      <c r="J82" s="310"/>
      <c r="K82" s="310"/>
      <c r="L82" s="310"/>
      <c r="M82" s="310"/>
      <c r="N82" s="310"/>
      <c r="O82" s="310"/>
      <c r="P82" s="310"/>
      <c r="Q82" s="310"/>
      <c r="R82" s="310"/>
      <c r="S82" s="310"/>
      <c r="T82" s="310"/>
      <c r="U82" s="310"/>
      <c r="V82" s="310"/>
      <c r="W82" s="310"/>
      <c r="X82" s="310"/>
      <c r="Y82" s="310"/>
      <c r="Z82" s="310"/>
      <c r="AA82" s="310"/>
      <c r="AB82" s="310"/>
      <c r="AC82" s="310"/>
      <c r="AD82" s="310"/>
      <c r="AE82" s="310"/>
      <c r="AF82" s="310"/>
      <c r="AG82" s="310"/>
      <c r="AH82" s="310"/>
      <c r="AI82" s="310"/>
      <c r="AJ82" s="310"/>
      <c r="AK82" s="310"/>
      <c r="AL82" s="310"/>
      <c r="AM82" s="310"/>
      <c r="AN82" s="310"/>
      <c r="AO82" s="310"/>
      <c r="AP82" s="310"/>
      <c r="AQ82" s="310"/>
      <c r="AR82" s="310"/>
      <c r="AS82" s="310"/>
      <c r="AT82" s="310"/>
      <c r="AU82" s="310"/>
      <c r="AV82" s="310"/>
      <c r="AW82" s="310"/>
      <c r="AX82" s="310"/>
      <c r="AY82" s="310"/>
      <c r="AZ82" s="310"/>
      <c r="BA82" s="310"/>
      <c r="BB82" s="310"/>
      <c r="BC82" s="310"/>
      <c r="BD82" s="310"/>
      <c r="BE82" s="310"/>
      <c r="BF82" s="310"/>
      <c r="BG82" s="310"/>
      <c r="BH82" s="310"/>
      <c r="BI82" s="310"/>
      <c r="BJ82" s="310"/>
      <c r="BK82" s="310"/>
      <c r="BL82" s="310"/>
      <c r="BM82" s="310"/>
      <c r="BN82" s="310"/>
      <c r="BO82" s="310"/>
      <c r="BP82" s="310"/>
      <c r="BQ82" s="310"/>
      <c r="BR82" s="310"/>
      <c r="BS82" s="310"/>
      <c r="BT82" s="310"/>
      <c r="BU82" s="310"/>
      <c r="BV82" s="310"/>
      <c r="BW82" s="310"/>
      <c r="BX82" s="310"/>
      <c r="BY82" s="310"/>
      <c r="BZ82" s="310"/>
      <c r="CA82" s="310"/>
      <c r="CB82" s="310"/>
      <c r="CC82" s="310"/>
      <c r="CD82" s="310"/>
      <c r="CE82" s="310"/>
      <c r="CF82" s="310"/>
      <c r="CG82" s="310"/>
      <c r="CH82" s="310"/>
      <c r="CI82" s="310"/>
      <c r="CJ82" s="310"/>
      <c r="CK82" s="310"/>
      <c r="CL82" s="310"/>
      <c r="CM82" s="310"/>
      <c r="CN82" s="310"/>
      <c r="CO82" s="310"/>
      <c r="CP82" s="310"/>
      <c r="CQ82" s="310"/>
      <c r="CR82" s="310"/>
      <c r="CS82" s="310"/>
      <c r="CT82" s="310"/>
      <c r="CU82" s="310"/>
      <c r="CV82" s="310"/>
      <c r="CW82" s="310"/>
      <c r="CX82" s="310"/>
      <c r="CY82" s="310"/>
      <c r="CZ82" s="310"/>
      <c r="DA82" s="310"/>
      <c r="DB82" s="310"/>
      <c r="DC82" s="310"/>
      <c r="DD82" s="310"/>
      <c r="DE82" s="310"/>
      <c r="DF82" s="310"/>
      <c r="DG82" s="310"/>
      <c r="DH82" s="310"/>
      <c r="DI82" s="310"/>
      <c r="DJ82" s="310"/>
      <c r="DK82" s="310"/>
      <c r="DL82" s="310"/>
      <c r="DM82" s="310"/>
      <c r="DN82" s="310"/>
      <c r="DO82" s="310"/>
      <c r="DP82" s="310"/>
      <c r="DQ82" s="310"/>
      <c r="DR82" s="310"/>
      <c r="DS82" s="310"/>
      <c r="DT82" s="310"/>
      <c r="DU82" s="310"/>
      <c r="DV82" s="310"/>
      <c r="DW82" s="310"/>
      <c r="DX82" s="310"/>
      <c r="DY82" s="310"/>
      <c r="DZ82" s="310"/>
      <c r="EA82" s="310"/>
      <c r="EB82" s="310"/>
      <c r="EC82" s="310"/>
      <c r="ED82" s="310"/>
      <c r="EE82" s="310"/>
      <c r="EF82" s="310"/>
      <c r="EG82" s="310"/>
      <c r="EH82" s="310"/>
      <c r="EI82" s="310"/>
      <c r="EJ82" s="310"/>
      <c r="EK82" s="310"/>
      <c r="EL82" s="310"/>
      <c r="EM82" s="310"/>
      <c r="EN82" s="310"/>
      <c r="EO82" s="310"/>
      <c r="EP82" s="310"/>
      <c r="EQ82" s="310"/>
      <c r="ER82" s="310"/>
      <c r="ES82" s="310"/>
      <c r="ET82" s="310"/>
      <c r="EU82" s="310"/>
      <c r="EV82" s="310"/>
      <c r="EW82" s="310"/>
      <c r="EX82" s="310"/>
      <c r="EY82" s="310"/>
      <c r="EZ82" s="310"/>
      <c r="FA82" s="310"/>
      <c r="FB82" s="310"/>
      <c r="FC82" s="310"/>
      <c r="FD82" s="310"/>
      <c r="FE82" s="310"/>
      <c r="FF82" s="310"/>
      <c r="FG82" s="310"/>
      <c r="FH82" s="310"/>
      <c r="FI82" s="310"/>
      <c r="FJ82" s="310"/>
      <c r="FK82" s="310"/>
      <c r="FL82" s="310"/>
      <c r="FM82" s="310"/>
      <c r="FN82" s="310"/>
      <c r="FO82" s="310"/>
      <c r="FP82" s="310"/>
      <c r="FQ82" s="310"/>
      <c r="FR82" s="310"/>
      <c r="FS82" s="310"/>
      <c r="FT82" s="310"/>
      <c r="FU82" s="310"/>
      <c r="FV82" s="310"/>
      <c r="FW82" s="310"/>
      <c r="FX82" s="310"/>
      <c r="FY82" s="310"/>
      <c r="FZ82" s="310"/>
      <c r="GA82" s="310"/>
      <c r="GB82" s="310"/>
      <c r="GC82" s="310"/>
      <c r="GD82" s="310"/>
      <c r="GE82" s="310"/>
      <c r="GF82" s="310"/>
      <c r="GG82" s="310"/>
      <c r="GH82" s="310"/>
      <c r="GI82" s="310"/>
      <c r="GJ82" s="310"/>
      <c r="GK82" s="310"/>
      <c r="GL82" s="310"/>
      <c r="GM82" s="310"/>
      <c r="GN82" s="310"/>
      <c r="GO82" s="310"/>
      <c r="GP82" s="310"/>
      <c r="GQ82" s="310"/>
      <c r="GR82" s="310"/>
      <c r="GS82" s="310"/>
      <c r="GT82" s="310"/>
      <c r="GU82" s="310"/>
      <c r="GV82" s="310"/>
      <c r="GW82" s="310"/>
      <c r="GX82" s="310"/>
      <c r="GY82" s="310"/>
      <c r="GZ82" s="310"/>
      <c r="HA82" s="310"/>
      <c r="HB82" s="310"/>
      <c r="HC82" s="310"/>
      <c r="HD82" s="310"/>
      <c r="HE82" s="310"/>
      <c r="HF82" s="310"/>
      <c r="HG82" s="310"/>
      <c r="HH82" s="310"/>
      <c r="HI82" s="310"/>
      <c r="HJ82" s="310"/>
      <c r="HK82" s="310"/>
      <c r="HL82" s="310"/>
      <c r="HM82" s="310"/>
      <c r="HN82" s="310"/>
      <c r="HO82" s="310"/>
      <c r="HP82" s="310"/>
      <c r="HQ82" s="310"/>
      <c r="HR82" s="310"/>
      <c r="HS82" s="310"/>
      <c r="HT82" s="310"/>
      <c r="HU82" s="310"/>
      <c r="HV82" s="310"/>
      <c r="HW82" s="310"/>
      <c r="HX82" s="310"/>
      <c r="HY82" s="310"/>
      <c r="HZ82" s="310"/>
      <c r="IA82" s="310"/>
      <c r="IB82" s="310"/>
      <c r="IC82" s="310"/>
      <c r="ID82" s="310"/>
      <c r="IE82" s="310"/>
      <c r="IF82" s="310"/>
      <c r="IG82" s="310"/>
      <c r="IH82" s="310"/>
      <c r="II82" s="310"/>
      <c r="IJ82" s="310"/>
      <c r="IK82" s="310"/>
      <c r="IL82" s="310"/>
      <c r="IM82" s="310"/>
      <c r="IN82" s="310"/>
      <c r="IO82" s="310"/>
      <c r="IP82" s="310"/>
      <c r="IQ82" s="310"/>
      <c r="IR82" s="310"/>
      <c r="IS82" s="310"/>
      <c r="IT82" s="310"/>
    </row>
    <row r="83" spans="1:254" s="288" customFormat="1" ht="15" x14ac:dyDescent="0.25">
      <c r="A83" s="289" t="s">
        <v>399</v>
      </c>
      <c r="B83" s="301" t="s">
        <v>663</v>
      </c>
      <c r="C83" s="301" t="s">
        <v>391</v>
      </c>
      <c r="D83" s="301" t="s">
        <v>457</v>
      </c>
      <c r="E83" s="301" t="s">
        <v>429</v>
      </c>
      <c r="F83" s="301" t="s">
        <v>400</v>
      </c>
      <c r="G83" s="292">
        <v>8000</v>
      </c>
      <c r="H83" s="310"/>
      <c r="I83" s="310"/>
      <c r="J83" s="310"/>
      <c r="K83" s="310"/>
      <c r="L83" s="310"/>
      <c r="M83" s="310"/>
      <c r="N83" s="310"/>
      <c r="O83" s="310"/>
      <c r="P83" s="310"/>
      <c r="Q83" s="310"/>
      <c r="R83" s="310"/>
      <c r="S83" s="310"/>
      <c r="T83" s="310"/>
      <c r="U83" s="310"/>
      <c r="V83" s="310"/>
      <c r="W83" s="310"/>
      <c r="X83" s="310"/>
      <c r="Y83" s="310"/>
      <c r="Z83" s="310"/>
      <c r="AA83" s="310"/>
      <c r="AB83" s="310"/>
      <c r="AC83" s="310"/>
      <c r="AD83" s="310"/>
      <c r="AE83" s="310"/>
      <c r="AF83" s="310"/>
      <c r="AG83" s="310"/>
      <c r="AH83" s="310"/>
      <c r="AI83" s="310"/>
      <c r="AJ83" s="310"/>
      <c r="AK83" s="310"/>
      <c r="AL83" s="310"/>
      <c r="AM83" s="310"/>
      <c r="AN83" s="310"/>
      <c r="AO83" s="310"/>
      <c r="AP83" s="310"/>
      <c r="AQ83" s="310"/>
      <c r="AR83" s="310"/>
      <c r="AS83" s="310"/>
      <c r="AT83" s="310"/>
      <c r="AU83" s="310"/>
      <c r="AV83" s="310"/>
      <c r="AW83" s="310"/>
      <c r="AX83" s="310"/>
      <c r="AY83" s="310"/>
      <c r="AZ83" s="310"/>
      <c r="BA83" s="310"/>
      <c r="BB83" s="310"/>
      <c r="BC83" s="310"/>
      <c r="BD83" s="310"/>
      <c r="BE83" s="310"/>
      <c r="BF83" s="310"/>
      <c r="BG83" s="310"/>
      <c r="BH83" s="310"/>
      <c r="BI83" s="310"/>
      <c r="BJ83" s="310"/>
      <c r="BK83" s="310"/>
      <c r="BL83" s="310"/>
      <c r="BM83" s="310"/>
      <c r="BN83" s="310"/>
      <c r="BO83" s="310"/>
      <c r="BP83" s="310"/>
      <c r="BQ83" s="310"/>
      <c r="BR83" s="310"/>
      <c r="BS83" s="310"/>
      <c r="BT83" s="310"/>
      <c r="BU83" s="310"/>
      <c r="BV83" s="310"/>
      <c r="BW83" s="310"/>
      <c r="BX83" s="310"/>
      <c r="BY83" s="310"/>
      <c r="BZ83" s="310"/>
      <c r="CA83" s="310"/>
      <c r="CB83" s="310"/>
      <c r="CC83" s="310"/>
      <c r="CD83" s="310"/>
      <c r="CE83" s="310"/>
      <c r="CF83" s="310"/>
      <c r="CG83" s="310"/>
      <c r="CH83" s="310"/>
      <c r="CI83" s="310"/>
      <c r="CJ83" s="310"/>
      <c r="CK83" s="310"/>
      <c r="CL83" s="310"/>
      <c r="CM83" s="310"/>
      <c r="CN83" s="310"/>
      <c r="CO83" s="310"/>
      <c r="CP83" s="310"/>
      <c r="CQ83" s="310"/>
      <c r="CR83" s="310"/>
      <c r="CS83" s="310"/>
      <c r="CT83" s="310"/>
      <c r="CU83" s="310"/>
      <c r="CV83" s="310"/>
      <c r="CW83" s="310"/>
      <c r="CX83" s="310"/>
      <c r="CY83" s="310"/>
      <c r="CZ83" s="310"/>
      <c r="DA83" s="310"/>
      <c r="DB83" s="310"/>
      <c r="DC83" s="310"/>
      <c r="DD83" s="310"/>
      <c r="DE83" s="310"/>
      <c r="DF83" s="310"/>
      <c r="DG83" s="310"/>
      <c r="DH83" s="310"/>
      <c r="DI83" s="310"/>
      <c r="DJ83" s="310"/>
      <c r="DK83" s="310"/>
      <c r="DL83" s="310"/>
      <c r="DM83" s="310"/>
      <c r="DN83" s="310"/>
      <c r="DO83" s="310"/>
      <c r="DP83" s="310"/>
      <c r="DQ83" s="310"/>
      <c r="DR83" s="310"/>
      <c r="DS83" s="310"/>
      <c r="DT83" s="310"/>
      <c r="DU83" s="310"/>
      <c r="DV83" s="310"/>
      <c r="DW83" s="310"/>
      <c r="DX83" s="310"/>
      <c r="DY83" s="310"/>
      <c r="DZ83" s="310"/>
      <c r="EA83" s="310"/>
      <c r="EB83" s="310"/>
      <c r="EC83" s="310"/>
      <c r="ED83" s="310"/>
      <c r="EE83" s="310"/>
      <c r="EF83" s="310"/>
      <c r="EG83" s="310"/>
      <c r="EH83" s="310"/>
      <c r="EI83" s="310"/>
      <c r="EJ83" s="310"/>
      <c r="EK83" s="310"/>
      <c r="EL83" s="310"/>
      <c r="EM83" s="310"/>
      <c r="EN83" s="310"/>
      <c r="EO83" s="310"/>
      <c r="EP83" s="310"/>
      <c r="EQ83" s="310"/>
      <c r="ER83" s="310"/>
      <c r="ES83" s="310"/>
      <c r="ET83" s="310"/>
      <c r="EU83" s="310"/>
      <c r="EV83" s="310"/>
      <c r="EW83" s="310"/>
      <c r="EX83" s="310"/>
      <c r="EY83" s="310"/>
      <c r="EZ83" s="310"/>
      <c r="FA83" s="310"/>
      <c r="FB83" s="310"/>
      <c r="FC83" s="310"/>
      <c r="FD83" s="310"/>
      <c r="FE83" s="310"/>
      <c r="FF83" s="310"/>
      <c r="FG83" s="310"/>
      <c r="FH83" s="310"/>
      <c r="FI83" s="310"/>
      <c r="FJ83" s="310"/>
      <c r="FK83" s="310"/>
      <c r="FL83" s="310"/>
      <c r="FM83" s="310"/>
      <c r="FN83" s="310"/>
      <c r="FO83" s="310"/>
      <c r="FP83" s="310"/>
      <c r="FQ83" s="310"/>
      <c r="FR83" s="310"/>
      <c r="FS83" s="310"/>
      <c r="FT83" s="310"/>
      <c r="FU83" s="310"/>
      <c r="FV83" s="310"/>
      <c r="FW83" s="310"/>
      <c r="FX83" s="310"/>
      <c r="FY83" s="310"/>
      <c r="FZ83" s="310"/>
      <c r="GA83" s="310"/>
      <c r="GB83" s="310"/>
      <c r="GC83" s="310"/>
      <c r="GD83" s="310"/>
      <c r="GE83" s="310"/>
      <c r="GF83" s="310"/>
      <c r="GG83" s="310"/>
      <c r="GH83" s="310"/>
      <c r="GI83" s="310"/>
      <c r="GJ83" s="310"/>
      <c r="GK83" s="310"/>
      <c r="GL83" s="310"/>
      <c r="GM83" s="310"/>
      <c r="GN83" s="310"/>
      <c r="GO83" s="310"/>
      <c r="GP83" s="310"/>
      <c r="GQ83" s="310"/>
      <c r="GR83" s="310"/>
      <c r="GS83" s="310"/>
      <c r="GT83" s="310"/>
      <c r="GU83" s="310"/>
      <c r="GV83" s="310"/>
      <c r="GW83" s="310"/>
      <c r="GX83" s="310"/>
      <c r="GY83" s="310"/>
      <c r="GZ83" s="310"/>
      <c r="HA83" s="310"/>
      <c r="HB83" s="310"/>
      <c r="HC83" s="310"/>
      <c r="HD83" s="310"/>
      <c r="HE83" s="310"/>
      <c r="HF83" s="310"/>
      <c r="HG83" s="310"/>
      <c r="HH83" s="310"/>
      <c r="HI83" s="310"/>
      <c r="HJ83" s="310"/>
      <c r="HK83" s="310"/>
      <c r="HL83" s="310"/>
      <c r="HM83" s="310"/>
      <c r="HN83" s="310"/>
      <c r="HO83" s="310"/>
      <c r="HP83" s="310"/>
      <c r="HQ83" s="310"/>
      <c r="HR83" s="310"/>
      <c r="HS83" s="310"/>
      <c r="HT83" s="310"/>
      <c r="HU83" s="310"/>
      <c r="HV83" s="310"/>
      <c r="HW83" s="310"/>
      <c r="HX83" s="310"/>
      <c r="HY83" s="310"/>
      <c r="HZ83" s="310"/>
      <c r="IA83" s="310"/>
      <c r="IB83" s="310"/>
      <c r="IC83" s="310"/>
      <c r="ID83" s="310"/>
      <c r="IE83" s="310"/>
      <c r="IF83" s="310"/>
      <c r="IG83" s="310"/>
      <c r="IH83" s="310"/>
      <c r="II83" s="310"/>
      <c r="IJ83" s="310"/>
      <c r="IK83" s="310"/>
      <c r="IL83" s="310"/>
      <c r="IM83" s="310"/>
      <c r="IN83" s="310"/>
      <c r="IO83" s="310"/>
      <c r="IP83" s="310"/>
      <c r="IQ83" s="310"/>
      <c r="IR83" s="310"/>
      <c r="IS83" s="310"/>
      <c r="IT83" s="310"/>
    </row>
    <row r="84" spans="1:254" s="288" customFormat="1" ht="39" x14ac:dyDescent="0.25">
      <c r="A84" s="294" t="s">
        <v>678</v>
      </c>
      <c r="B84" s="311" t="s">
        <v>663</v>
      </c>
      <c r="C84" s="311" t="s">
        <v>391</v>
      </c>
      <c r="D84" s="311" t="s">
        <v>457</v>
      </c>
      <c r="E84" s="311" t="s">
        <v>637</v>
      </c>
      <c r="F84" s="311"/>
      <c r="G84" s="297">
        <f>SUM(G85)</f>
        <v>9.49</v>
      </c>
      <c r="H84" s="312"/>
      <c r="I84" s="312"/>
      <c r="J84" s="312"/>
      <c r="K84" s="312"/>
      <c r="L84" s="312"/>
      <c r="M84" s="312"/>
      <c r="N84" s="312"/>
      <c r="O84" s="312"/>
      <c r="P84" s="312"/>
      <c r="Q84" s="312"/>
      <c r="R84" s="312"/>
      <c r="S84" s="312"/>
      <c r="T84" s="312"/>
      <c r="U84" s="312"/>
      <c r="V84" s="312"/>
      <c r="W84" s="312"/>
      <c r="X84" s="312"/>
      <c r="Y84" s="312"/>
      <c r="Z84" s="312"/>
      <c r="AA84" s="312"/>
      <c r="AB84" s="312"/>
      <c r="AC84" s="312"/>
      <c r="AD84" s="312"/>
      <c r="AE84" s="312"/>
      <c r="AF84" s="312"/>
      <c r="AG84" s="312"/>
      <c r="AH84" s="312"/>
      <c r="AI84" s="312"/>
      <c r="AJ84" s="312"/>
      <c r="AK84" s="312"/>
      <c r="AL84" s="312"/>
      <c r="AM84" s="312"/>
      <c r="AN84" s="312"/>
      <c r="AO84" s="312"/>
      <c r="AP84" s="312"/>
      <c r="AQ84" s="312"/>
      <c r="AR84" s="312"/>
      <c r="AS84" s="312"/>
      <c r="AT84" s="312"/>
      <c r="AU84" s="312"/>
      <c r="AV84" s="312"/>
      <c r="AW84" s="312"/>
      <c r="AX84" s="312"/>
      <c r="AY84" s="312"/>
      <c r="AZ84" s="312"/>
      <c r="BA84" s="312"/>
      <c r="BB84" s="312"/>
      <c r="BC84" s="312"/>
      <c r="BD84" s="312"/>
      <c r="BE84" s="312"/>
      <c r="BF84" s="312"/>
      <c r="BG84" s="312"/>
      <c r="BH84" s="312"/>
      <c r="BI84" s="312"/>
      <c r="BJ84" s="312"/>
      <c r="BK84" s="312"/>
      <c r="BL84" s="312"/>
      <c r="BM84" s="312"/>
      <c r="BN84" s="312"/>
      <c r="BO84" s="312"/>
      <c r="BP84" s="312"/>
      <c r="BQ84" s="312"/>
      <c r="BR84" s="312"/>
      <c r="BS84" s="312"/>
      <c r="BT84" s="312"/>
      <c r="BU84" s="312"/>
      <c r="BV84" s="312"/>
      <c r="BW84" s="312"/>
      <c r="BX84" s="312"/>
      <c r="BY84" s="312"/>
      <c r="BZ84" s="312"/>
      <c r="CA84" s="312"/>
      <c r="CB84" s="312"/>
      <c r="CC84" s="312"/>
      <c r="CD84" s="312"/>
      <c r="CE84" s="312"/>
      <c r="CF84" s="312"/>
      <c r="CG84" s="312"/>
      <c r="CH84" s="312"/>
      <c r="CI84" s="312"/>
      <c r="CJ84" s="312"/>
      <c r="CK84" s="312"/>
      <c r="CL84" s="312"/>
      <c r="CM84" s="312"/>
      <c r="CN84" s="312"/>
      <c r="CO84" s="312"/>
      <c r="CP84" s="312"/>
      <c r="CQ84" s="312"/>
      <c r="CR84" s="312"/>
      <c r="CS84" s="312"/>
      <c r="CT84" s="312"/>
      <c r="CU84" s="312"/>
      <c r="CV84" s="312"/>
      <c r="CW84" s="312"/>
      <c r="CX84" s="312"/>
      <c r="CY84" s="312"/>
      <c r="CZ84" s="312"/>
      <c r="DA84" s="312"/>
      <c r="DB84" s="312"/>
      <c r="DC84" s="312"/>
      <c r="DD84" s="312"/>
      <c r="DE84" s="312"/>
      <c r="DF84" s="312"/>
      <c r="DG84" s="312"/>
      <c r="DH84" s="312"/>
      <c r="DI84" s="312"/>
      <c r="DJ84" s="312"/>
      <c r="DK84" s="312"/>
      <c r="DL84" s="312"/>
      <c r="DM84" s="312"/>
      <c r="DN84" s="312"/>
      <c r="DO84" s="312"/>
      <c r="DP84" s="312"/>
      <c r="DQ84" s="312"/>
      <c r="DR84" s="312"/>
      <c r="DS84" s="312"/>
      <c r="DT84" s="312"/>
      <c r="DU84" s="312"/>
      <c r="DV84" s="312"/>
      <c r="DW84" s="312"/>
      <c r="DX84" s="312"/>
      <c r="DY84" s="312"/>
      <c r="DZ84" s="312"/>
      <c r="EA84" s="312"/>
      <c r="EB84" s="312"/>
      <c r="EC84" s="312"/>
      <c r="ED84" s="312"/>
      <c r="EE84" s="312"/>
      <c r="EF84" s="312"/>
      <c r="EG84" s="312"/>
      <c r="EH84" s="312"/>
      <c r="EI84" s="312"/>
      <c r="EJ84" s="312"/>
      <c r="EK84" s="312"/>
      <c r="EL84" s="312"/>
      <c r="EM84" s="312"/>
      <c r="EN84" s="312"/>
      <c r="EO84" s="312"/>
      <c r="EP84" s="312"/>
      <c r="EQ84" s="312"/>
      <c r="ER84" s="312"/>
      <c r="ES84" s="312"/>
      <c r="ET84" s="312"/>
      <c r="EU84" s="312"/>
      <c r="EV84" s="312"/>
      <c r="EW84" s="312"/>
      <c r="EX84" s="312"/>
      <c r="EY84" s="312"/>
      <c r="EZ84" s="312"/>
      <c r="FA84" s="312"/>
      <c r="FB84" s="312"/>
      <c r="FC84" s="312"/>
      <c r="FD84" s="312"/>
      <c r="FE84" s="312"/>
      <c r="FF84" s="312"/>
      <c r="FG84" s="312"/>
      <c r="FH84" s="312"/>
      <c r="FI84" s="312"/>
      <c r="FJ84" s="312"/>
      <c r="FK84" s="312"/>
      <c r="FL84" s="312"/>
      <c r="FM84" s="312"/>
      <c r="FN84" s="312"/>
      <c r="FO84" s="312"/>
      <c r="FP84" s="312"/>
      <c r="FQ84" s="312"/>
      <c r="FR84" s="312"/>
      <c r="FS84" s="312"/>
      <c r="FT84" s="312"/>
      <c r="FU84" s="312"/>
      <c r="FV84" s="312"/>
      <c r="FW84" s="312"/>
      <c r="FX84" s="312"/>
      <c r="FY84" s="312"/>
      <c r="FZ84" s="312"/>
      <c r="GA84" s="312"/>
      <c r="GB84" s="312"/>
      <c r="GC84" s="312"/>
      <c r="GD84" s="312"/>
      <c r="GE84" s="312"/>
      <c r="GF84" s="312"/>
      <c r="GG84" s="312"/>
      <c r="GH84" s="312"/>
      <c r="GI84" s="312"/>
      <c r="GJ84" s="312"/>
      <c r="GK84" s="312"/>
      <c r="GL84" s="312"/>
      <c r="GM84" s="312"/>
      <c r="GN84" s="312"/>
      <c r="GO84" s="312"/>
      <c r="GP84" s="312"/>
      <c r="GQ84" s="312"/>
      <c r="GR84" s="312"/>
      <c r="GS84" s="312"/>
      <c r="GT84" s="312"/>
      <c r="GU84" s="312"/>
      <c r="GV84" s="312"/>
      <c r="GW84" s="312"/>
      <c r="GX84" s="312"/>
      <c r="GY84" s="312"/>
      <c r="GZ84" s="312"/>
      <c r="HA84" s="312"/>
      <c r="HB84" s="312"/>
      <c r="HC84" s="312"/>
      <c r="HD84" s="312"/>
      <c r="HE84" s="312"/>
      <c r="HF84" s="312"/>
      <c r="HG84" s="312"/>
      <c r="HH84" s="312"/>
      <c r="HI84" s="312"/>
      <c r="HJ84" s="312"/>
      <c r="HK84" s="312"/>
      <c r="HL84" s="312"/>
      <c r="HM84" s="312"/>
      <c r="HN84" s="312"/>
      <c r="HO84" s="312"/>
      <c r="HP84" s="312"/>
      <c r="HQ84" s="312"/>
      <c r="HR84" s="312"/>
      <c r="HS84" s="312"/>
      <c r="HT84" s="312"/>
      <c r="HU84" s="312"/>
      <c r="HV84" s="312"/>
      <c r="HW84" s="312"/>
      <c r="HX84" s="312"/>
      <c r="HY84" s="312"/>
      <c r="HZ84" s="312"/>
      <c r="IA84" s="312"/>
      <c r="IB84" s="312"/>
      <c r="IC84" s="312"/>
      <c r="ID84" s="312"/>
      <c r="IE84" s="312"/>
      <c r="IF84" s="312"/>
      <c r="IG84" s="312"/>
      <c r="IH84" s="312"/>
      <c r="II84" s="312"/>
      <c r="IJ84" s="312"/>
      <c r="IK84" s="312"/>
      <c r="IL84" s="312"/>
      <c r="IM84" s="312"/>
      <c r="IN84" s="312"/>
      <c r="IO84" s="312"/>
      <c r="IP84" s="312"/>
      <c r="IQ84" s="312"/>
      <c r="IR84" s="312"/>
      <c r="IS84" s="312"/>
      <c r="IT84" s="312"/>
    </row>
    <row r="85" spans="1:254" s="310" customFormat="1" ht="26.25" x14ac:dyDescent="0.25">
      <c r="A85" s="289" t="s">
        <v>665</v>
      </c>
      <c r="B85" s="301" t="s">
        <v>663</v>
      </c>
      <c r="C85" s="301" t="s">
        <v>391</v>
      </c>
      <c r="D85" s="301" t="s">
        <v>457</v>
      </c>
      <c r="E85" s="301" t="s">
        <v>637</v>
      </c>
      <c r="F85" s="301" t="s">
        <v>389</v>
      </c>
      <c r="G85" s="292">
        <v>9.49</v>
      </c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288"/>
      <c r="AA85" s="288"/>
      <c r="AB85" s="288"/>
      <c r="AC85" s="288"/>
      <c r="AD85" s="288"/>
      <c r="AE85" s="288"/>
      <c r="AF85" s="288"/>
      <c r="AG85" s="288"/>
      <c r="AH85" s="288"/>
      <c r="AI85" s="288"/>
      <c r="AJ85" s="288"/>
      <c r="AK85" s="288"/>
      <c r="AL85" s="288"/>
      <c r="AM85" s="288"/>
      <c r="AN85" s="288"/>
      <c r="AO85" s="288"/>
      <c r="AP85" s="288"/>
      <c r="AQ85" s="288"/>
      <c r="AR85" s="288"/>
      <c r="AS85" s="288"/>
      <c r="AT85" s="288"/>
      <c r="AU85" s="288"/>
      <c r="AV85" s="288"/>
      <c r="AW85" s="288"/>
      <c r="AX85" s="288"/>
      <c r="AY85" s="288"/>
      <c r="AZ85" s="288"/>
      <c r="BA85" s="288"/>
      <c r="BB85" s="288"/>
      <c r="BC85" s="288"/>
      <c r="BD85" s="288"/>
      <c r="BE85" s="288"/>
      <c r="BF85" s="288"/>
      <c r="BG85" s="288"/>
      <c r="BH85" s="288"/>
      <c r="BI85" s="288"/>
      <c r="BJ85" s="288"/>
      <c r="BK85" s="288"/>
      <c r="BL85" s="288"/>
      <c r="BM85" s="288"/>
      <c r="BN85" s="288"/>
      <c r="BO85" s="288"/>
      <c r="BP85" s="288"/>
      <c r="BQ85" s="288"/>
      <c r="BR85" s="288"/>
      <c r="BS85" s="288"/>
      <c r="BT85" s="288"/>
      <c r="BU85" s="288"/>
      <c r="BV85" s="288"/>
      <c r="BW85" s="288"/>
      <c r="BX85" s="288"/>
      <c r="BY85" s="288"/>
      <c r="BZ85" s="288"/>
      <c r="CA85" s="288"/>
      <c r="CB85" s="288"/>
      <c r="CC85" s="288"/>
      <c r="CD85" s="288"/>
      <c r="CE85" s="288"/>
      <c r="CF85" s="288"/>
      <c r="CG85" s="288"/>
      <c r="CH85" s="288"/>
      <c r="CI85" s="288"/>
      <c r="CJ85" s="288"/>
      <c r="CK85" s="288"/>
      <c r="CL85" s="288"/>
      <c r="CM85" s="288"/>
      <c r="CN85" s="288"/>
      <c r="CO85" s="288"/>
      <c r="CP85" s="288"/>
      <c r="CQ85" s="288"/>
      <c r="CR85" s="288"/>
      <c r="CS85" s="288"/>
      <c r="CT85" s="288"/>
      <c r="CU85" s="288"/>
      <c r="CV85" s="288"/>
      <c r="CW85" s="288"/>
      <c r="CX85" s="288"/>
      <c r="CY85" s="288"/>
      <c r="CZ85" s="288"/>
      <c r="DA85" s="288"/>
      <c r="DB85" s="288"/>
      <c r="DC85" s="288"/>
      <c r="DD85" s="288"/>
      <c r="DE85" s="288"/>
      <c r="DF85" s="288"/>
      <c r="DG85" s="288"/>
      <c r="DH85" s="288"/>
      <c r="DI85" s="288"/>
      <c r="DJ85" s="288"/>
      <c r="DK85" s="288"/>
      <c r="DL85" s="288"/>
      <c r="DM85" s="288"/>
      <c r="DN85" s="288"/>
      <c r="DO85" s="288"/>
      <c r="DP85" s="288"/>
      <c r="DQ85" s="288"/>
      <c r="DR85" s="288"/>
      <c r="DS85" s="288"/>
      <c r="DT85" s="288"/>
      <c r="DU85" s="288"/>
      <c r="DV85" s="288"/>
      <c r="DW85" s="288"/>
      <c r="DX85" s="288"/>
      <c r="DY85" s="288"/>
      <c r="DZ85" s="288"/>
      <c r="EA85" s="288"/>
      <c r="EB85" s="288"/>
      <c r="EC85" s="288"/>
      <c r="ED85" s="288"/>
      <c r="EE85" s="288"/>
      <c r="EF85" s="288"/>
      <c r="EG85" s="288"/>
      <c r="EH85" s="288"/>
      <c r="EI85" s="288"/>
      <c r="EJ85" s="288"/>
      <c r="EK85" s="288"/>
      <c r="EL85" s="288"/>
      <c r="EM85" s="288"/>
      <c r="EN85" s="288"/>
      <c r="EO85" s="288"/>
      <c r="EP85" s="288"/>
      <c r="EQ85" s="288"/>
      <c r="ER85" s="288"/>
      <c r="ES85" s="288"/>
      <c r="ET85" s="288"/>
      <c r="EU85" s="288"/>
      <c r="EV85" s="288"/>
      <c r="EW85" s="288"/>
      <c r="EX85" s="288"/>
      <c r="EY85" s="288"/>
      <c r="EZ85" s="288"/>
      <c r="FA85" s="288"/>
      <c r="FB85" s="288"/>
      <c r="FC85" s="288"/>
      <c r="FD85" s="288"/>
      <c r="FE85" s="288"/>
      <c r="FF85" s="288"/>
      <c r="FG85" s="288"/>
      <c r="FH85" s="288"/>
      <c r="FI85" s="288"/>
      <c r="FJ85" s="288"/>
      <c r="FK85" s="288"/>
      <c r="FL85" s="288"/>
      <c r="FM85" s="288"/>
      <c r="FN85" s="288"/>
      <c r="FO85" s="288"/>
      <c r="FP85" s="288"/>
      <c r="FQ85" s="288"/>
      <c r="FR85" s="288"/>
      <c r="FS85" s="288"/>
      <c r="FT85" s="288"/>
      <c r="FU85" s="288"/>
      <c r="FV85" s="288"/>
      <c r="FW85" s="288"/>
      <c r="FX85" s="288"/>
      <c r="FY85" s="288"/>
      <c r="FZ85" s="288"/>
      <c r="GA85" s="288"/>
      <c r="GB85" s="288"/>
      <c r="GC85" s="288"/>
      <c r="GD85" s="288"/>
      <c r="GE85" s="288"/>
      <c r="GF85" s="288"/>
      <c r="GG85" s="288"/>
      <c r="GH85" s="288"/>
      <c r="GI85" s="288"/>
      <c r="GJ85" s="288"/>
      <c r="GK85" s="288"/>
      <c r="GL85" s="288"/>
      <c r="GM85" s="288"/>
      <c r="GN85" s="288"/>
      <c r="GO85" s="288"/>
      <c r="GP85" s="288"/>
      <c r="GQ85" s="288"/>
      <c r="GR85" s="288"/>
      <c r="GS85" s="288"/>
      <c r="GT85" s="288"/>
      <c r="GU85" s="288"/>
      <c r="GV85" s="288"/>
      <c r="GW85" s="288"/>
      <c r="GX85" s="288"/>
      <c r="GY85" s="288"/>
      <c r="GZ85" s="288"/>
      <c r="HA85" s="288"/>
      <c r="HB85" s="288"/>
      <c r="HC85" s="288"/>
      <c r="HD85" s="288"/>
      <c r="HE85" s="288"/>
      <c r="HF85" s="288"/>
      <c r="HG85" s="288"/>
      <c r="HH85" s="288"/>
      <c r="HI85" s="288"/>
      <c r="HJ85" s="288"/>
      <c r="HK85" s="288"/>
      <c r="HL85" s="288"/>
      <c r="HM85" s="288"/>
      <c r="HN85" s="288"/>
      <c r="HO85" s="288"/>
      <c r="HP85" s="288"/>
      <c r="HQ85" s="288"/>
      <c r="HR85" s="288"/>
      <c r="HS85" s="288"/>
      <c r="HT85" s="288"/>
      <c r="HU85" s="288"/>
      <c r="HV85" s="288"/>
      <c r="HW85" s="288"/>
      <c r="HX85" s="288"/>
      <c r="HY85" s="288"/>
      <c r="HZ85" s="288"/>
      <c r="IA85" s="288"/>
      <c r="IB85" s="288"/>
      <c r="IC85" s="288"/>
      <c r="ID85" s="288"/>
      <c r="IE85" s="288"/>
      <c r="IF85" s="288"/>
      <c r="IG85" s="288"/>
      <c r="IH85" s="288"/>
      <c r="II85" s="288"/>
      <c r="IJ85" s="288"/>
      <c r="IK85" s="288"/>
      <c r="IL85" s="288"/>
      <c r="IM85" s="288"/>
      <c r="IN85" s="288"/>
      <c r="IO85" s="288"/>
      <c r="IP85" s="288"/>
      <c r="IQ85" s="288"/>
      <c r="IR85" s="288"/>
      <c r="IS85" s="288"/>
      <c r="IT85" s="288"/>
    </row>
    <row r="86" spans="1:254" s="312" customFormat="1" ht="14.25" x14ac:dyDescent="0.2">
      <c r="A86" s="279" t="s">
        <v>461</v>
      </c>
      <c r="B86" s="280" t="s">
        <v>663</v>
      </c>
      <c r="C86" s="281" t="s">
        <v>391</v>
      </c>
      <c r="D86" s="281" t="s">
        <v>462</v>
      </c>
      <c r="E86" s="281"/>
      <c r="F86" s="281"/>
      <c r="G86" s="282">
        <f>SUM(G87)</f>
        <v>6370</v>
      </c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1"/>
      <c r="AB86" s="261"/>
      <c r="AC86" s="261"/>
      <c r="AD86" s="261"/>
      <c r="AE86" s="261"/>
      <c r="AF86" s="261"/>
      <c r="AG86" s="261"/>
      <c r="AH86" s="261"/>
      <c r="AI86" s="261"/>
      <c r="AJ86" s="261"/>
      <c r="AK86" s="261"/>
      <c r="AL86" s="261"/>
      <c r="AM86" s="261"/>
      <c r="AN86" s="261"/>
      <c r="AO86" s="261"/>
      <c r="AP86" s="261"/>
      <c r="AQ86" s="261"/>
      <c r="AR86" s="261"/>
      <c r="AS86" s="261"/>
      <c r="AT86" s="261"/>
      <c r="AU86" s="261"/>
      <c r="AV86" s="261"/>
      <c r="AW86" s="261"/>
      <c r="AX86" s="261"/>
      <c r="AY86" s="261"/>
      <c r="AZ86" s="261"/>
      <c r="BA86" s="261"/>
      <c r="BB86" s="261"/>
      <c r="BC86" s="261"/>
      <c r="BD86" s="261"/>
      <c r="BE86" s="261"/>
      <c r="BF86" s="261"/>
      <c r="BG86" s="261"/>
      <c r="BH86" s="261"/>
      <c r="BI86" s="261"/>
      <c r="BJ86" s="261"/>
      <c r="BK86" s="261"/>
      <c r="BL86" s="261"/>
      <c r="BM86" s="261"/>
      <c r="BN86" s="261"/>
      <c r="BO86" s="261"/>
      <c r="BP86" s="261"/>
      <c r="BQ86" s="261"/>
      <c r="BR86" s="261"/>
      <c r="BS86" s="261"/>
      <c r="BT86" s="261"/>
      <c r="BU86" s="261"/>
      <c r="BV86" s="261"/>
      <c r="BW86" s="261"/>
      <c r="BX86" s="261"/>
      <c r="BY86" s="261"/>
      <c r="BZ86" s="261"/>
      <c r="CA86" s="261"/>
      <c r="CB86" s="261"/>
      <c r="CC86" s="261"/>
      <c r="CD86" s="261"/>
      <c r="CE86" s="261"/>
      <c r="CF86" s="261"/>
      <c r="CG86" s="261"/>
      <c r="CH86" s="261"/>
      <c r="CI86" s="261"/>
      <c r="CJ86" s="261"/>
      <c r="CK86" s="261"/>
      <c r="CL86" s="261"/>
      <c r="CM86" s="261"/>
      <c r="CN86" s="261"/>
      <c r="CO86" s="261"/>
      <c r="CP86" s="261"/>
      <c r="CQ86" s="261"/>
      <c r="CR86" s="261"/>
      <c r="CS86" s="261"/>
      <c r="CT86" s="261"/>
      <c r="CU86" s="261"/>
      <c r="CV86" s="261"/>
      <c r="CW86" s="261"/>
      <c r="CX86" s="261"/>
      <c r="CY86" s="261"/>
      <c r="CZ86" s="261"/>
      <c r="DA86" s="261"/>
      <c r="DB86" s="261"/>
      <c r="DC86" s="261"/>
      <c r="DD86" s="261"/>
      <c r="DE86" s="261"/>
      <c r="DF86" s="261"/>
      <c r="DG86" s="261"/>
      <c r="DH86" s="261"/>
      <c r="DI86" s="261"/>
      <c r="DJ86" s="261"/>
      <c r="DK86" s="261"/>
      <c r="DL86" s="261"/>
      <c r="DM86" s="261"/>
      <c r="DN86" s="261"/>
      <c r="DO86" s="261"/>
      <c r="DP86" s="261"/>
      <c r="DQ86" s="261"/>
      <c r="DR86" s="261"/>
      <c r="DS86" s="261"/>
      <c r="DT86" s="261"/>
      <c r="DU86" s="261"/>
      <c r="DV86" s="261"/>
      <c r="DW86" s="261"/>
      <c r="DX86" s="261"/>
      <c r="DY86" s="261"/>
      <c r="DZ86" s="261"/>
      <c r="EA86" s="261"/>
      <c r="EB86" s="261"/>
      <c r="EC86" s="261"/>
      <c r="ED86" s="261"/>
      <c r="EE86" s="261"/>
      <c r="EF86" s="261"/>
      <c r="EG86" s="261"/>
      <c r="EH86" s="261"/>
      <c r="EI86" s="261"/>
      <c r="EJ86" s="261"/>
      <c r="EK86" s="261"/>
      <c r="EL86" s="261"/>
      <c r="EM86" s="261"/>
      <c r="EN86" s="261"/>
      <c r="EO86" s="261"/>
      <c r="EP86" s="261"/>
      <c r="EQ86" s="261"/>
      <c r="ER86" s="261"/>
      <c r="ES86" s="261"/>
      <c r="ET86" s="261"/>
      <c r="EU86" s="261"/>
      <c r="EV86" s="261"/>
      <c r="EW86" s="261"/>
      <c r="EX86" s="261"/>
      <c r="EY86" s="261"/>
      <c r="EZ86" s="261"/>
      <c r="FA86" s="261"/>
      <c r="FB86" s="261"/>
      <c r="FC86" s="261"/>
      <c r="FD86" s="261"/>
      <c r="FE86" s="261"/>
      <c r="FF86" s="261"/>
      <c r="FG86" s="261"/>
      <c r="FH86" s="261"/>
      <c r="FI86" s="261"/>
      <c r="FJ86" s="261"/>
      <c r="FK86" s="261"/>
      <c r="FL86" s="261"/>
      <c r="FM86" s="261"/>
      <c r="FN86" s="261"/>
      <c r="FO86" s="261"/>
      <c r="FP86" s="261"/>
      <c r="FQ86" s="261"/>
      <c r="FR86" s="261"/>
      <c r="FS86" s="261"/>
      <c r="FT86" s="261"/>
      <c r="FU86" s="261"/>
      <c r="FV86" s="261"/>
      <c r="FW86" s="261"/>
      <c r="FX86" s="261"/>
      <c r="FY86" s="261"/>
      <c r="FZ86" s="261"/>
      <c r="GA86" s="261"/>
      <c r="GB86" s="261"/>
      <c r="GC86" s="261"/>
      <c r="GD86" s="261"/>
      <c r="GE86" s="261"/>
      <c r="GF86" s="261"/>
      <c r="GG86" s="261"/>
      <c r="GH86" s="261"/>
      <c r="GI86" s="261"/>
      <c r="GJ86" s="261"/>
      <c r="GK86" s="261"/>
      <c r="GL86" s="261"/>
      <c r="GM86" s="261"/>
      <c r="GN86" s="261"/>
      <c r="GO86" s="261"/>
      <c r="GP86" s="261"/>
      <c r="GQ86" s="261"/>
      <c r="GR86" s="261"/>
      <c r="GS86" s="261"/>
      <c r="GT86" s="261"/>
      <c r="GU86" s="261"/>
      <c r="GV86" s="261"/>
      <c r="GW86" s="261"/>
      <c r="GX86" s="261"/>
      <c r="GY86" s="261"/>
      <c r="GZ86" s="261"/>
      <c r="HA86" s="261"/>
      <c r="HB86" s="261"/>
      <c r="HC86" s="261"/>
      <c r="HD86" s="261"/>
      <c r="HE86" s="261"/>
      <c r="HF86" s="261"/>
      <c r="HG86" s="261"/>
      <c r="HH86" s="261"/>
      <c r="HI86" s="261"/>
      <c r="HJ86" s="261"/>
      <c r="HK86" s="261"/>
      <c r="HL86" s="261"/>
      <c r="HM86" s="261"/>
      <c r="HN86" s="261"/>
      <c r="HO86" s="261"/>
      <c r="HP86" s="261"/>
      <c r="HQ86" s="261"/>
      <c r="HR86" s="261"/>
      <c r="HS86" s="261"/>
      <c r="HT86" s="261"/>
      <c r="HU86" s="261"/>
      <c r="HV86" s="261"/>
      <c r="HW86" s="261"/>
      <c r="HX86" s="261"/>
      <c r="HY86" s="261"/>
      <c r="HZ86" s="261"/>
      <c r="IA86" s="261"/>
      <c r="IB86" s="261"/>
      <c r="IC86" s="261"/>
      <c r="ID86" s="261"/>
      <c r="IE86" s="261"/>
      <c r="IF86" s="261"/>
      <c r="IG86" s="261"/>
      <c r="IH86" s="261"/>
      <c r="II86" s="261"/>
      <c r="IJ86" s="261"/>
      <c r="IK86" s="261"/>
      <c r="IL86" s="261"/>
      <c r="IM86" s="261"/>
      <c r="IN86" s="261"/>
      <c r="IO86" s="261"/>
      <c r="IP86" s="261"/>
      <c r="IQ86" s="261"/>
      <c r="IR86" s="261"/>
      <c r="IS86" s="261"/>
      <c r="IT86" s="261"/>
    </row>
    <row r="87" spans="1:254" ht="13.5" x14ac:dyDescent="0.25">
      <c r="A87" s="314" t="s">
        <v>677</v>
      </c>
      <c r="B87" s="299" t="s">
        <v>663</v>
      </c>
      <c r="C87" s="299" t="s">
        <v>391</v>
      </c>
      <c r="D87" s="299" t="s">
        <v>462</v>
      </c>
      <c r="E87" s="299" t="s">
        <v>437</v>
      </c>
      <c r="F87" s="299"/>
      <c r="G87" s="287">
        <f>SUM(G88)</f>
        <v>6370</v>
      </c>
    </row>
    <row r="88" spans="1:254" ht="38.25" x14ac:dyDescent="0.2">
      <c r="A88" s="294" t="s">
        <v>679</v>
      </c>
      <c r="B88" s="311" t="s">
        <v>663</v>
      </c>
      <c r="C88" s="296" t="s">
        <v>391</v>
      </c>
      <c r="D88" s="296" t="s">
        <v>462</v>
      </c>
      <c r="E88" s="296" t="s">
        <v>464</v>
      </c>
      <c r="F88" s="296"/>
      <c r="G88" s="297">
        <f>SUM(G89:G89)</f>
        <v>6370</v>
      </c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227"/>
      <c r="BT88" s="227"/>
      <c r="BU88" s="227"/>
      <c r="BV88" s="227"/>
      <c r="BW88" s="227"/>
      <c r="BX88" s="227"/>
      <c r="BY88" s="227"/>
      <c r="BZ88" s="227"/>
      <c r="CA88" s="227"/>
      <c r="CB88" s="227"/>
      <c r="CC88" s="227"/>
      <c r="CD88" s="227"/>
      <c r="CE88" s="227"/>
      <c r="CF88" s="227"/>
      <c r="CG88" s="227"/>
      <c r="CH88" s="227"/>
      <c r="CI88" s="227"/>
      <c r="CJ88" s="227"/>
      <c r="CK88" s="227"/>
      <c r="CL88" s="227"/>
      <c r="CM88" s="227"/>
      <c r="CN88" s="227"/>
      <c r="CO88" s="227"/>
      <c r="CP88" s="227"/>
      <c r="CQ88" s="227"/>
      <c r="CR88" s="227"/>
      <c r="CS88" s="227"/>
      <c r="CT88" s="227"/>
      <c r="CU88" s="227"/>
      <c r="CV88" s="227"/>
      <c r="CW88" s="227"/>
      <c r="CX88" s="227"/>
      <c r="CY88" s="227"/>
      <c r="CZ88" s="227"/>
      <c r="DA88" s="227"/>
      <c r="DB88" s="227"/>
      <c r="DC88" s="227"/>
      <c r="DD88" s="227"/>
      <c r="DE88" s="227"/>
      <c r="DF88" s="227"/>
      <c r="DG88" s="227"/>
      <c r="DH88" s="227"/>
      <c r="DI88" s="227"/>
      <c r="DJ88" s="227"/>
      <c r="DK88" s="227"/>
      <c r="DL88" s="227"/>
      <c r="DM88" s="227"/>
      <c r="DN88" s="227"/>
      <c r="DO88" s="227"/>
      <c r="DP88" s="227"/>
      <c r="DQ88" s="227"/>
      <c r="DR88" s="227"/>
      <c r="DS88" s="227"/>
      <c r="DT88" s="227"/>
      <c r="DU88" s="227"/>
      <c r="DV88" s="227"/>
      <c r="DW88" s="227"/>
      <c r="DX88" s="227"/>
      <c r="DY88" s="227"/>
      <c r="DZ88" s="227"/>
      <c r="EA88" s="227"/>
      <c r="EB88" s="227"/>
      <c r="EC88" s="227"/>
      <c r="ED88" s="227"/>
      <c r="EE88" s="227"/>
      <c r="EF88" s="227"/>
      <c r="EG88" s="227"/>
      <c r="EH88" s="227"/>
      <c r="EI88" s="227"/>
      <c r="EJ88" s="227"/>
      <c r="EK88" s="227"/>
      <c r="EL88" s="227"/>
      <c r="EM88" s="227"/>
      <c r="EN88" s="227"/>
      <c r="EO88" s="227"/>
      <c r="EP88" s="227"/>
      <c r="EQ88" s="227"/>
      <c r="ER88" s="227"/>
      <c r="ES88" s="227"/>
      <c r="ET88" s="227"/>
      <c r="EU88" s="227"/>
      <c r="EV88" s="227"/>
      <c r="EW88" s="227"/>
      <c r="EX88" s="227"/>
      <c r="EY88" s="227"/>
      <c r="EZ88" s="227"/>
      <c r="FA88" s="227"/>
      <c r="FB88" s="227"/>
      <c r="FC88" s="227"/>
      <c r="FD88" s="227"/>
      <c r="FE88" s="227"/>
      <c r="FF88" s="227"/>
      <c r="FG88" s="227"/>
      <c r="FH88" s="227"/>
      <c r="FI88" s="227"/>
      <c r="FJ88" s="227"/>
      <c r="FK88" s="227"/>
      <c r="FL88" s="227"/>
      <c r="FM88" s="227"/>
      <c r="FN88" s="227"/>
      <c r="FO88" s="227"/>
      <c r="FP88" s="227"/>
      <c r="FQ88" s="227"/>
      <c r="FR88" s="227"/>
      <c r="FS88" s="227"/>
      <c r="FT88" s="227"/>
      <c r="FU88" s="227"/>
      <c r="FV88" s="227"/>
      <c r="FW88" s="227"/>
      <c r="FX88" s="227"/>
      <c r="FY88" s="227"/>
      <c r="FZ88" s="227"/>
      <c r="GA88" s="227"/>
      <c r="GB88" s="227"/>
      <c r="GC88" s="227"/>
      <c r="GD88" s="227"/>
      <c r="GE88" s="227"/>
      <c r="GF88" s="227"/>
      <c r="GG88" s="227"/>
      <c r="GH88" s="227"/>
      <c r="GI88" s="227"/>
      <c r="GJ88" s="227"/>
      <c r="GK88" s="227"/>
      <c r="GL88" s="227"/>
      <c r="GM88" s="227"/>
      <c r="GN88" s="227"/>
      <c r="GO88" s="227"/>
      <c r="GP88" s="227"/>
      <c r="GQ88" s="227"/>
      <c r="GR88" s="227"/>
      <c r="GS88" s="227"/>
      <c r="GT88" s="227"/>
      <c r="GU88" s="227"/>
      <c r="GV88" s="227"/>
      <c r="GW88" s="227"/>
      <c r="GX88" s="227"/>
      <c r="GY88" s="227"/>
      <c r="GZ88" s="227"/>
      <c r="HA88" s="227"/>
      <c r="HB88" s="227"/>
      <c r="HC88" s="227"/>
      <c r="HD88" s="227"/>
      <c r="HE88" s="227"/>
      <c r="HF88" s="227"/>
      <c r="HG88" s="227"/>
      <c r="HH88" s="227"/>
      <c r="HI88" s="227"/>
      <c r="HJ88" s="227"/>
      <c r="HK88" s="227"/>
      <c r="HL88" s="227"/>
      <c r="HM88" s="227"/>
      <c r="HN88" s="227"/>
      <c r="HO88" s="227"/>
      <c r="HP88" s="227"/>
      <c r="HQ88" s="227"/>
      <c r="HR88" s="227"/>
      <c r="HS88" s="227"/>
      <c r="HT88" s="227"/>
      <c r="HU88" s="227"/>
      <c r="HV88" s="227"/>
      <c r="HW88" s="227"/>
      <c r="HX88" s="227"/>
      <c r="HY88" s="227"/>
      <c r="HZ88" s="227"/>
      <c r="IA88" s="227"/>
      <c r="IB88" s="227"/>
      <c r="IC88" s="227"/>
      <c r="ID88" s="227"/>
      <c r="IE88" s="227"/>
      <c r="IF88" s="227"/>
      <c r="IG88" s="227"/>
      <c r="IH88" s="227"/>
      <c r="II88" s="227"/>
      <c r="IJ88" s="227"/>
      <c r="IK88" s="227"/>
      <c r="IL88" s="227"/>
      <c r="IM88" s="227"/>
      <c r="IN88" s="227"/>
      <c r="IO88" s="227"/>
      <c r="IP88" s="227"/>
      <c r="IQ88" s="227"/>
      <c r="IR88" s="227"/>
      <c r="IS88" s="227"/>
      <c r="IT88" s="227"/>
    </row>
    <row r="89" spans="1:254" ht="25.5" x14ac:dyDescent="0.2">
      <c r="A89" s="289" t="s">
        <v>665</v>
      </c>
      <c r="B89" s="301" t="s">
        <v>663</v>
      </c>
      <c r="C89" s="291" t="s">
        <v>391</v>
      </c>
      <c r="D89" s="291" t="s">
        <v>462</v>
      </c>
      <c r="E89" s="291" t="s">
        <v>464</v>
      </c>
      <c r="F89" s="291" t="s">
        <v>389</v>
      </c>
      <c r="G89" s="292">
        <v>6370</v>
      </c>
    </row>
    <row r="90" spans="1:254" ht="13.5" x14ac:dyDescent="0.25">
      <c r="A90" s="279" t="s">
        <v>466</v>
      </c>
      <c r="B90" s="280" t="s">
        <v>663</v>
      </c>
      <c r="C90" s="280" t="s">
        <v>391</v>
      </c>
      <c r="D90" s="280" t="s">
        <v>467</v>
      </c>
      <c r="E90" s="280"/>
      <c r="F90" s="280"/>
      <c r="G90" s="282">
        <f>SUM(G91)</f>
        <v>450</v>
      </c>
      <c r="H90" s="329"/>
      <c r="I90" s="329"/>
      <c r="J90" s="329"/>
      <c r="K90" s="329"/>
      <c r="L90" s="329"/>
      <c r="M90" s="329"/>
      <c r="N90" s="329"/>
      <c r="O90" s="329"/>
      <c r="P90" s="329"/>
      <c r="Q90" s="329"/>
      <c r="R90" s="329"/>
      <c r="S90" s="329"/>
      <c r="T90" s="329"/>
      <c r="U90" s="329"/>
      <c r="V90" s="329"/>
      <c r="W90" s="329"/>
      <c r="X90" s="329"/>
      <c r="Y90" s="329"/>
      <c r="Z90" s="329"/>
      <c r="AA90" s="329"/>
      <c r="AB90" s="329"/>
      <c r="AC90" s="329"/>
      <c r="AD90" s="329"/>
      <c r="AE90" s="329"/>
      <c r="AF90" s="329"/>
      <c r="AG90" s="329"/>
      <c r="AH90" s="329"/>
      <c r="AI90" s="329"/>
      <c r="AJ90" s="329"/>
      <c r="AK90" s="329"/>
      <c r="AL90" s="329"/>
      <c r="AM90" s="329"/>
      <c r="AN90" s="329"/>
      <c r="AO90" s="329"/>
      <c r="AP90" s="329"/>
      <c r="AQ90" s="329"/>
      <c r="AR90" s="329"/>
      <c r="AS90" s="329"/>
      <c r="AT90" s="329"/>
      <c r="AU90" s="329"/>
      <c r="AV90" s="329"/>
      <c r="AW90" s="329"/>
      <c r="AX90" s="329"/>
      <c r="AY90" s="329"/>
      <c r="AZ90" s="329"/>
      <c r="BA90" s="329"/>
      <c r="BB90" s="329"/>
      <c r="BC90" s="329"/>
      <c r="BD90" s="329"/>
      <c r="BE90" s="329"/>
      <c r="BF90" s="329"/>
      <c r="BG90" s="329"/>
      <c r="BH90" s="329"/>
      <c r="BI90" s="329"/>
      <c r="BJ90" s="329"/>
      <c r="BK90" s="329"/>
      <c r="BL90" s="329"/>
      <c r="BM90" s="329"/>
      <c r="BN90" s="329"/>
      <c r="BO90" s="329"/>
      <c r="BP90" s="329"/>
      <c r="BQ90" s="329"/>
      <c r="BR90" s="329"/>
      <c r="BS90" s="329"/>
      <c r="BT90" s="329"/>
      <c r="BU90" s="329"/>
      <c r="BV90" s="329"/>
      <c r="BW90" s="329"/>
      <c r="BX90" s="329"/>
      <c r="BY90" s="329"/>
      <c r="BZ90" s="329"/>
      <c r="CA90" s="329"/>
      <c r="CB90" s="329"/>
      <c r="CC90" s="329"/>
      <c r="CD90" s="329"/>
      <c r="CE90" s="329"/>
      <c r="CF90" s="329"/>
      <c r="CG90" s="329"/>
      <c r="CH90" s="329"/>
      <c r="CI90" s="329"/>
      <c r="CJ90" s="329"/>
      <c r="CK90" s="329"/>
      <c r="CL90" s="329"/>
      <c r="CM90" s="329"/>
      <c r="CN90" s="329"/>
      <c r="CO90" s="329"/>
      <c r="CP90" s="329"/>
      <c r="CQ90" s="329"/>
      <c r="CR90" s="329"/>
      <c r="CS90" s="329"/>
      <c r="CT90" s="329"/>
      <c r="CU90" s="329"/>
      <c r="CV90" s="329"/>
      <c r="CW90" s="329"/>
      <c r="CX90" s="329"/>
      <c r="CY90" s="329"/>
      <c r="CZ90" s="329"/>
      <c r="DA90" s="329"/>
      <c r="DB90" s="329"/>
      <c r="DC90" s="329"/>
      <c r="DD90" s="329"/>
      <c r="DE90" s="329"/>
      <c r="DF90" s="329"/>
      <c r="DG90" s="329"/>
      <c r="DH90" s="329"/>
      <c r="DI90" s="329"/>
      <c r="DJ90" s="329"/>
      <c r="DK90" s="329"/>
      <c r="DL90" s="329"/>
      <c r="DM90" s="329"/>
      <c r="DN90" s="329"/>
      <c r="DO90" s="329"/>
      <c r="DP90" s="329"/>
      <c r="DQ90" s="329"/>
      <c r="DR90" s="329"/>
      <c r="DS90" s="329"/>
      <c r="DT90" s="329"/>
      <c r="DU90" s="329"/>
      <c r="DV90" s="329"/>
      <c r="DW90" s="329"/>
      <c r="DX90" s="329"/>
      <c r="DY90" s="329"/>
      <c r="DZ90" s="329"/>
      <c r="EA90" s="329"/>
      <c r="EB90" s="329"/>
      <c r="EC90" s="329"/>
      <c r="ED90" s="329"/>
      <c r="EE90" s="329"/>
      <c r="EF90" s="329"/>
      <c r="EG90" s="329"/>
      <c r="EH90" s="329"/>
      <c r="EI90" s="329"/>
      <c r="EJ90" s="329"/>
      <c r="EK90" s="329"/>
      <c r="EL90" s="329"/>
      <c r="EM90" s="329"/>
      <c r="EN90" s="329"/>
      <c r="EO90" s="329"/>
      <c r="EP90" s="329"/>
      <c r="EQ90" s="329"/>
      <c r="ER90" s="329"/>
      <c r="ES90" s="329"/>
      <c r="ET90" s="329"/>
      <c r="EU90" s="329"/>
      <c r="EV90" s="329"/>
      <c r="EW90" s="329"/>
      <c r="EX90" s="329"/>
      <c r="EY90" s="329"/>
      <c r="EZ90" s="329"/>
      <c r="FA90" s="329"/>
      <c r="FB90" s="329"/>
      <c r="FC90" s="329"/>
      <c r="FD90" s="329"/>
      <c r="FE90" s="329"/>
      <c r="FF90" s="329"/>
      <c r="FG90" s="329"/>
      <c r="FH90" s="329"/>
      <c r="FI90" s="329"/>
      <c r="FJ90" s="329"/>
      <c r="FK90" s="329"/>
      <c r="FL90" s="329"/>
      <c r="FM90" s="329"/>
      <c r="FN90" s="329"/>
      <c r="FO90" s="329"/>
      <c r="FP90" s="329"/>
      <c r="FQ90" s="329"/>
      <c r="FR90" s="329"/>
      <c r="FS90" s="329"/>
      <c r="FT90" s="329"/>
      <c r="FU90" s="329"/>
      <c r="FV90" s="329"/>
      <c r="FW90" s="329"/>
      <c r="FX90" s="329"/>
      <c r="FY90" s="329"/>
      <c r="FZ90" s="329"/>
      <c r="GA90" s="329"/>
      <c r="GB90" s="329"/>
      <c r="GC90" s="329"/>
      <c r="GD90" s="329"/>
      <c r="GE90" s="329"/>
      <c r="GF90" s="329"/>
      <c r="GG90" s="329"/>
      <c r="GH90" s="329"/>
      <c r="GI90" s="329"/>
      <c r="GJ90" s="329"/>
      <c r="GK90" s="329"/>
      <c r="GL90" s="329"/>
      <c r="GM90" s="329"/>
      <c r="GN90" s="329"/>
      <c r="GO90" s="329"/>
      <c r="GP90" s="329"/>
      <c r="GQ90" s="329"/>
      <c r="GR90" s="329"/>
      <c r="GS90" s="329"/>
      <c r="GT90" s="329"/>
      <c r="GU90" s="329"/>
      <c r="GV90" s="329"/>
      <c r="GW90" s="329"/>
      <c r="GX90" s="329"/>
      <c r="GY90" s="329"/>
      <c r="GZ90" s="329"/>
      <c r="HA90" s="329"/>
      <c r="HB90" s="329"/>
      <c r="HC90" s="329"/>
      <c r="HD90" s="329"/>
      <c r="HE90" s="329"/>
      <c r="HF90" s="329"/>
      <c r="HG90" s="329"/>
      <c r="HH90" s="329"/>
      <c r="HI90" s="329"/>
      <c r="HJ90" s="329"/>
      <c r="HK90" s="329"/>
      <c r="HL90" s="329"/>
      <c r="HM90" s="329"/>
      <c r="HN90" s="329"/>
      <c r="HO90" s="329"/>
      <c r="HP90" s="329"/>
      <c r="HQ90" s="329"/>
      <c r="HR90" s="329"/>
      <c r="HS90" s="329"/>
      <c r="HT90" s="329"/>
      <c r="HU90" s="329"/>
      <c r="HV90" s="329"/>
      <c r="HW90" s="329"/>
      <c r="HX90" s="329"/>
      <c r="HY90" s="329"/>
      <c r="HZ90" s="329"/>
      <c r="IA90" s="329"/>
      <c r="IB90" s="329"/>
      <c r="IC90" s="329"/>
      <c r="ID90" s="329"/>
      <c r="IE90" s="329"/>
      <c r="IF90" s="329"/>
      <c r="IG90" s="329"/>
      <c r="IH90" s="329"/>
      <c r="II90" s="329"/>
      <c r="IJ90" s="329"/>
      <c r="IK90" s="329"/>
      <c r="IL90" s="329"/>
      <c r="IM90" s="329"/>
      <c r="IN90" s="329"/>
      <c r="IO90" s="329"/>
      <c r="IP90" s="329"/>
      <c r="IQ90" s="329"/>
      <c r="IR90" s="329"/>
      <c r="IS90" s="329"/>
      <c r="IT90" s="329"/>
    </row>
    <row r="91" spans="1:254" ht="13.5" x14ac:dyDescent="0.25">
      <c r="A91" s="284" t="s">
        <v>436</v>
      </c>
      <c r="B91" s="291" t="s">
        <v>663</v>
      </c>
      <c r="C91" s="280" t="s">
        <v>391</v>
      </c>
      <c r="D91" s="280" t="s">
        <v>467</v>
      </c>
      <c r="E91" s="280" t="s">
        <v>680</v>
      </c>
      <c r="F91" s="280"/>
      <c r="G91" s="282">
        <f>SUM(G94+G92)</f>
        <v>450</v>
      </c>
      <c r="H91" s="293"/>
      <c r="I91" s="293"/>
      <c r="J91" s="293"/>
      <c r="K91" s="293"/>
      <c r="L91" s="293"/>
      <c r="M91" s="293"/>
      <c r="N91" s="293"/>
      <c r="O91" s="293"/>
      <c r="P91" s="293"/>
      <c r="Q91" s="293"/>
      <c r="R91" s="293"/>
      <c r="S91" s="293"/>
      <c r="T91" s="293"/>
      <c r="U91" s="293"/>
      <c r="V91" s="293"/>
      <c r="W91" s="293"/>
      <c r="X91" s="293"/>
      <c r="Y91" s="293"/>
      <c r="Z91" s="293"/>
      <c r="AA91" s="293"/>
      <c r="AB91" s="293"/>
      <c r="AC91" s="293"/>
      <c r="AD91" s="293"/>
      <c r="AE91" s="293"/>
      <c r="AF91" s="293"/>
      <c r="AG91" s="293"/>
      <c r="AH91" s="293"/>
      <c r="AI91" s="293"/>
      <c r="AJ91" s="293"/>
      <c r="AK91" s="293"/>
      <c r="AL91" s="293"/>
      <c r="AM91" s="293"/>
      <c r="AN91" s="293"/>
      <c r="AO91" s="293"/>
      <c r="AP91" s="293"/>
      <c r="AQ91" s="293"/>
      <c r="AR91" s="293"/>
      <c r="AS91" s="293"/>
      <c r="AT91" s="293"/>
      <c r="AU91" s="293"/>
      <c r="AV91" s="293"/>
      <c r="AW91" s="293"/>
      <c r="AX91" s="293"/>
      <c r="AY91" s="293"/>
      <c r="AZ91" s="293"/>
      <c r="BA91" s="293"/>
      <c r="BB91" s="293"/>
      <c r="BC91" s="293"/>
      <c r="BD91" s="293"/>
      <c r="BE91" s="293"/>
      <c r="BF91" s="293"/>
      <c r="BG91" s="293"/>
      <c r="BH91" s="293"/>
      <c r="BI91" s="293"/>
      <c r="BJ91" s="293"/>
      <c r="BK91" s="293"/>
      <c r="BL91" s="293"/>
      <c r="BM91" s="293"/>
      <c r="BN91" s="293"/>
      <c r="BO91" s="293"/>
      <c r="BP91" s="293"/>
      <c r="BQ91" s="293"/>
      <c r="BR91" s="293"/>
      <c r="BS91" s="293"/>
      <c r="BT91" s="293"/>
      <c r="BU91" s="293"/>
      <c r="BV91" s="293"/>
      <c r="BW91" s="293"/>
      <c r="BX91" s="293"/>
      <c r="BY91" s="293"/>
      <c r="BZ91" s="293"/>
      <c r="CA91" s="293"/>
      <c r="CB91" s="293"/>
      <c r="CC91" s="293"/>
      <c r="CD91" s="293"/>
      <c r="CE91" s="293"/>
      <c r="CF91" s="293"/>
      <c r="CG91" s="293"/>
      <c r="CH91" s="293"/>
      <c r="CI91" s="293"/>
      <c r="CJ91" s="293"/>
      <c r="CK91" s="293"/>
      <c r="CL91" s="293"/>
      <c r="CM91" s="293"/>
      <c r="CN91" s="293"/>
      <c r="CO91" s="293"/>
      <c r="CP91" s="293"/>
      <c r="CQ91" s="293"/>
      <c r="CR91" s="293"/>
      <c r="CS91" s="293"/>
      <c r="CT91" s="293"/>
      <c r="CU91" s="293"/>
      <c r="CV91" s="293"/>
      <c r="CW91" s="293"/>
      <c r="CX91" s="293"/>
      <c r="CY91" s="293"/>
      <c r="CZ91" s="293"/>
      <c r="DA91" s="293"/>
      <c r="DB91" s="293"/>
      <c r="DC91" s="293"/>
      <c r="DD91" s="293"/>
      <c r="DE91" s="293"/>
      <c r="DF91" s="293"/>
      <c r="DG91" s="293"/>
      <c r="DH91" s="293"/>
      <c r="DI91" s="293"/>
      <c r="DJ91" s="293"/>
      <c r="DK91" s="293"/>
      <c r="DL91" s="293"/>
      <c r="DM91" s="293"/>
      <c r="DN91" s="293"/>
      <c r="DO91" s="293"/>
      <c r="DP91" s="293"/>
      <c r="DQ91" s="293"/>
      <c r="DR91" s="293"/>
      <c r="DS91" s="293"/>
      <c r="DT91" s="293"/>
      <c r="DU91" s="293"/>
      <c r="DV91" s="293"/>
      <c r="DW91" s="293"/>
      <c r="DX91" s="293"/>
      <c r="DY91" s="293"/>
      <c r="DZ91" s="293"/>
      <c r="EA91" s="293"/>
      <c r="EB91" s="293"/>
      <c r="EC91" s="293"/>
      <c r="ED91" s="293"/>
      <c r="EE91" s="293"/>
      <c r="EF91" s="293"/>
      <c r="EG91" s="293"/>
      <c r="EH91" s="293"/>
      <c r="EI91" s="293"/>
      <c r="EJ91" s="293"/>
      <c r="EK91" s="293"/>
      <c r="EL91" s="293"/>
      <c r="EM91" s="293"/>
      <c r="EN91" s="293"/>
      <c r="EO91" s="293"/>
      <c r="EP91" s="293"/>
      <c r="EQ91" s="293"/>
      <c r="ER91" s="293"/>
      <c r="ES91" s="293"/>
      <c r="ET91" s="293"/>
      <c r="EU91" s="293"/>
      <c r="EV91" s="293"/>
      <c r="EW91" s="293"/>
      <c r="EX91" s="293"/>
      <c r="EY91" s="293"/>
      <c r="EZ91" s="293"/>
      <c r="FA91" s="293"/>
      <c r="FB91" s="293"/>
      <c r="FC91" s="293"/>
      <c r="FD91" s="293"/>
      <c r="FE91" s="293"/>
      <c r="FF91" s="293"/>
      <c r="FG91" s="293"/>
      <c r="FH91" s="293"/>
      <c r="FI91" s="293"/>
      <c r="FJ91" s="293"/>
      <c r="FK91" s="293"/>
      <c r="FL91" s="293"/>
      <c r="FM91" s="293"/>
      <c r="FN91" s="293"/>
      <c r="FO91" s="293"/>
      <c r="FP91" s="293"/>
      <c r="FQ91" s="293"/>
      <c r="FR91" s="293"/>
      <c r="FS91" s="293"/>
      <c r="FT91" s="293"/>
      <c r="FU91" s="293"/>
      <c r="FV91" s="293"/>
      <c r="FW91" s="293"/>
      <c r="FX91" s="293"/>
      <c r="FY91" s="293"/>
      <c r="FZ91" s="293"/>
      <c r="GA91" s="293"/>
      <c r="GB91" s="293"/>
      <c r="GC91" s="293"/>
      <c r="GD91" s="293"/>
      <c r="GE91" s="293"/>
      <c r="GF91" s="293"/>
      <c r="GG91" s="293"/>
      <c r="GH91" s="293"/>
      <c r="GI91" s="293"/>
      <c r="GJ91" s="293"/>
      <c r="GK91" s="293"/>
      <c r="GL91" s="293"/>
      <c r="GM91" s="293"/>
      <c r="GN91" s="293"/>
      <c r="GO91" s="293"/>
      <c r="GP91" s="293"/>
      <c r="GQ91" s="293"/>
      <c r="GR91" s="293"/>
      <c r="GS91" s="293"/>
      <c r="GT91" s="293"/>
      <c r="GU91" s="293"/>
      <c r="GV91" s="293"/>
      <c r="GW91" s="293"/>
      <c r="GX91" s="293"/>
      <c r="GY91" s="293"/>
      <c r="GZ91" s="293"/>
      <c r="HA91" s="293"/>
      <c r="HB91" s="293"/>
      <c r="HC91" s="293"/>
      <c r="HD91" s="293"/>
      <c r="HE91" s="293"/>
      <c r="HF91" s="293"/>
      <c r="HG91" s="293"/>
      <c r="HH91" s="293"/>
      <c r="HI91" s="293"/>
      <c r="HJ91" s="293"/>
      <c r="HK91" s="293"/>
      <c r="HL91" s="293"/>
      <c r="HM91" s="293"/>
      <c r="HN91" s="293"/>
      <c r="HO91" s="293"/>
      <c r="HP91" s="293"/>
      <c r="HQ91" s="293"/>
      <c r="HR91" s="293"/>
      <c r="HS91" s="293"/>
      <c r="HT91" s="293"/>
      <c r="HU91" s="293"/>
      <c r="HV91" s="293"/>
      <c r="HW91" s="293"/>
      <c r="HX91" s="293"/>
      <c r="HY91" s="293"/>
      <c r="HZ91" s="293"/>
      <c r="IA91" s="293"/>
      <c r="IB91" s="293"/>
      <c r="IC91" s="293"/>
      <c r="ID91" s="293"/>
      <c r="IE91" s="293"/>
      <c r="IF91" s="293"/>
      <c r="IG91" s="293"/>
      <c r="IH91" s="293"/>
      <c r="II91" s="293"/>
      <c r="IJ91" s="293"/>
      <c r="IK91" s="293"/>
      <c r="IL91" s="293"/>
      <c r="IM91" s="293"/>
      <c r="IN91" s="293"/>
      <c r="IO91" s="293"/>
      <c r="IP91" s="293"/>
      <c r="IQ91" s="293"/>
      <c r="IR91" s="293"/>
      <c r="IS91" s="293"/>
      <c r="IT91" s="293"/>
    </row>
    <row r="92" spans="1:254" s="329" customFormat="1" ht="39" x14ac:dyDescent="0.25">
      <c r="A92" s="294" t="s">
        <v>681</v>
      </c>
      <c r="B92" s="330" t="s">
        <v>663</v>
      </c>
      <c r="C92" s="311" t="s">
        <v>391</v>
      </c>
      <c r="D92" s="311" t="s">
        <v>467</v>
      </c>
      <c r="E92" s="311" t="s">
        <v>442</v>
      </c>
      <c r="F92" s="311"/>
      <c r="G92" s="297">
        <f>SUM(G93)</f>
        <v>400</v>
      </c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  <c r="AG92" s="261"/>
      <c r="AH92" s="261"/>
      <c r="AI92" s="261"/>
      <c r="AJ92" s="261"/>
      <c r="AK92" s="261"/>
      <c r="AL92" s="261"/>
      <c r="AM92" s="261"/>
      <c r="AN92" s="261"/>
      <c r="AO92" s="261"/>
      <c r="AP92" s="261"/>
      <c r="AQ92" s="261"/>
      <c r="AR92" s="261"/>
      <c r="AS92" s="261"/>
      <c r="AT92" s="261"/>
      <c r="AU92" s="261"/>
      <c r="AV92" s="261"/>
      <c r="AW92" s="261"/>
      <c r="AX92" s="261"/>
      <c r="AY92" s="261"/>
      <c r="AZ92" s="261"/>
      <c r="BA92" s="261"/>
      <c r="BB92" s="261"/>
      <c r="BC92" s="261"/>
      <c r="BD92" s="261"/>
      <c r="BE92" s="261"/>
      <c r="BF92" s="261"/>
      <c r="BG92" s="261"/>
      <c r="BH92" s="261"/>
      <c r="BI92" s="261"/>
      <c r="BJ92" s="261"/>
      <c r="BK92" s="261"/>
      <c r="BL92" s="261"/>
      <c r="BM92" s="261"/>
      <c r="BN92" s="261"/>
      <c r="BO92" s="261"/>
      <c r="BP92" s="261"/>
      <c r="BQ92" s="261"/>
      <c r="BR92" s="261"/>
      <c r="BS92" s="261"/>
      <c r="BT92" s="261"/>
      <c r="BU92" s="261"/>
      <c r="BV92" s="261"/>
      <c r="BW92" s="261"/>
      <c r="BX92" s="261"/>
      <c r="BY92" s="261"/>
      <c r="BZ92" s="261"/>
      <c r="CA92" s="261"/>
      <c r="CB92" s="261"/>
      <c r="CC92" s="261"/>
      <c r="CD92" s="261"/>
      <c r="CE92" s="261"/>
      <c r="CF92" s="261"/>
      <c r="CG92" s="261"/>
      <c r="CH92" s="261"/>
      <c r="CI92" s="261"/>
      <c r="CJ92" s="261"/>
      <c r="CK92" s="261"/>
      <c r="CL92" s="261"/>
      <c r="CM92" s="261"/>
      <c r="CN92" s="261"/>
      <c r="CO92" s="261"/>
      <c r="CP92" s="261"/>
      <c r="CQ92" s="261"/>
      <c r="CR92" s="261"/>
      <c r="CS92" s="261"/>
      <c r="CT92" s="261"/>
      <c r="CU92" s="261"/>
      <c r="CV92" s="261"/>
      <c r="CW92" s="261"/>
      <c r="CX92" s="261"/>
      <c r="CY92" s="261"/>
      <c r="CZ92" s="261"/>
      <c r="DA92" s="261"/>
      <c r="DB92" s="261"/>
      <c r="DC92" s="261"/>
      <c r="DD92" s="261"/>
      <c r="DE92" s="261"/>
      <c r="DF92" s="261"/>
      <c r="DG92" s="261"/>
      <c r="DH92" s="261"/>
      <c r="DI92" s="261"/>
      <c r="DJ92" s="261"/>
      <c r="DK92" s="261"/>
      <c r="DL92" s="261"/>
      <c r="DM92" s="261"/>
      <c r="DN92" s="261"/>
      <c r="DO92" s="261"/>
      <c r="DP92" s="261"/>
      <c r="DQ92" s="261"/>
      <c r="DR92" s="261"/>
      <c r="DS92" s="261"/>
      <c r="DT92" s="261"/>
      <c r="DU92" s="261"/>
      <c r="DV92" s="261"/>
      <c r="DW92" s="261"/>
      <c r="DX92" s="261"/>
      <c r="DY92" s="261"/>
      <c r="DZ92" s="261"/>
      <c r="EA92" s="261"/>
      <c r="EB92" s="261"/>
      <c r="EC92" s="261"/>
      <c r="ED92" s="261"/>
      <c r="EE92" s="261"/>
      <c r="EF92" s="261"/>
      <c r="EG92" s="261"/>
      <c r="EH92" s="261"/>
      <c r="EI92" s="261"/>
      <c r="EJ92" s="261"/>
      <c r="EK92" s="261"/>
      <c r="EL92" s="261"/>
      <c r="EM92" s="261"/>
      <c r="EN92" s="261"/>
      <c r="EO92" s="261"/>
      <c r="EP92" s="261"/>
      <c r="EQ92" s="261"/>
      <c r="ER92" s="261"/>
      <c r="ES92" s="261"/>
      <c r="ET92" s="261"/>
      <c r="EU92" s="261"/>
      <c r="EV92" s="261"/>
      <c r="EW92" s="261"/>
      <c r="EX92" s="261"/>
      <c r="EY92" s="261"/>
      <c r="EZ92" s="261"/>
      <c r="FA92" s="261"/>
      <c r="FB92" s="261"/>
      <c r="FC92" s="261"/>
      <c r="FD92" s="261"/>
      <c r="FE92" s="261"/>
      <c r="FF92" s="261"/>
      <c r="FG92" s="261"/>
      <c r="FH92" s="261"/>
      <c r="FI92" s="261"/>
      <c r="FJ92" s="261"/>
      <c r="FK92" s="261"/>
      <c r="FL92" s="261"/>
      <c r="FM92" s="261"/>
      <c r="FN92" s="261"/>
      <c r="FO92" s="261"/>
      <c r="FP92" s="261"/>
      <c r="FQ92" s="261"/>
      <c r="FR92" s="261"/>
      <c r="FS92" s="261"/>
      <c r="FT92" s="261"/>
      <c r="FU92" s="261"/>
      <c r="FV92" s="261"/>
      <c r="FW92" s="261"/>
      <c r="FX92" s="261"/>
      <c r="FY92" s="261"/>
      <c r="FZ92" s="261"/>
      <c r="GA92" s="261"/>
      <c r="GB92" s="261"/>
      <c r="GC92" s="261"/>
      <c r="GD92" s="261"/>
      <c r="GE92" s="261"/>
      <c r="GF92" s="261"/>
      <c r="GG92" s="261"/>
      <c r="GH92" s="261"/>
      <c r="GI92" s="261"/>
      <c r="GJ92" s="261"/>
      <c r="GK92" s="261"/>
      <c r="GL92" s="261"/>
      <c r="GM92" s="261"/>
      <c r="GN92" s="261"/>
      <c r="GO92" s="261"/>
      <c r="GP92" s="261"/>
      <c r="GQ92" s="261"/>
      <c r="GR92" s="261"/>
      <c r="GS92" s="261"/>
      <c r="GT92" s="261"/>
      <c r="GU92" s="261"/>
      <c r="GV92" s="261"/>
      <c r="GW92" s="261"/>
      <c r="GX92" s="261"/>
      <c r="GY92" s="261"/>
      <c r="GZ92" s="261"/>
      <c r="HA92" s="261"/>
      <c r="HB92" s="261"/>
      <c r="HC92" s="261"/>
      <c r="HD92" s="261"/>
      <c r="HE92" s="261"/>
      <c r="HF92" s="261"/>
      <c r="HG92" s="261"/>
      <c r="HH92" s="261"/>
      <c r="HI92" s="261"/>
      <c r="HJ92" s="261"/>
      <c r="HK92" s="261"/>
      <c r="HL92" s="261"/>
      <c r="HM92" s="261"/>
      <c r="HN92" s="261"/>
      <c r="HO92" s="261"/>
      <c r="HP92" s="261"/>
      <c r="HQ92" s="261"/>
      <c r="HR92" s="261"/>
      <c r="HS92" s="261"/>
      <c r="HT92" s="261"/>
      <c r="HU92" s="261"/>
      <c r="HV92" s="261"/>
      <c r="HW92" s="261"/>
      <c r="HX92" s="261"/>
      <c r="HY92" s="261"/>
      <c r="HZ92" s="261"/>
      <c r="IA92" s="261"/>
      <c r="IB92" s="261"/>
      <c r="IC92" s="261"/>
      <c r="ID92" s="261"/>
      <c r="IE92" s="261"/>
      <c r="IF92" s="261"/>
      <c r="IG92" s="261"/>
      <c r="IH92" s="261"/>
      <c r="II92" s="261"/>
      <c r="IJ92" s="261"/>
      <c r="IK92" s="261"/>
      <c r="IL92" s="261"/>
      <c r="IM92" s="261"/>
      <c r="IN92" s="261"/>
      <c r="IO92" s="261"/>
      <c r="IP92" s="261"/>
      <c r="IQ92" s="261"/>
      <c r="IR92" s="261"/>
      <c r="IS92" s="261"/>
      <c r="IT92" s="261"/>
    </row>
    <row r="93" spans="1:254" s="293" customFormat="1" ht="25.5" x14ac:dyDescent="0.2">
      <c r="A93" s="289" t="s">
        <v>665</v>
      </c>
      <c r="B93" s="330" t="s">
        <v>663</v>
      </c>
      <c r="C93" s="291" t="s">
        <v>391</v>
      </c>
      <c r="D93" s="291" t="s">
        <v>467</v>
      </c>
      <c r="E93" s="291" t="s">
        <v>442</v>
      </c>
      <c r="F93" s="291" t="s">
        <v>389</v>
      </c>
      <c r="G93" s="331">
        <v>400</v>
      </c>
      <c r="H93" s="261"/>
      <c r="I93" s="261"/>
      <c r="J93" s="261"/>
      <c r="K93" s="261"/>
      <c r="L93" s="261"/>
      <c r="M93" s="261"/>
      <c r="N93" s="261"/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61"/>
      <c r="AA93" s="261"/>
      <c r="AB93" s="261"/>
      <c r="AC93" s="261"/>
      <c r="AD93" s="261"/>
      <c r="AE93" s="261"/>
      <c r="AF93" s="261"/>
      <c r="AG93" s="261"/>
      <c r="AH93" s="261"/>
      <c r="AI93" s="261"/>
      <c r="AJ93" s="261"/>
      <c r="AK93" s="261"/>
      <c r="AL93" s="261"/>
      <c r="AM93" s="261"/>
      <c r="AN93" s="261"/>
      <c r="AO93" s="261"/>
      <c r="AP93" s="261"/>
      <c r="AQ93" s="261"/>
      <c r="AR93" s="261"/>
      <c r="AS93" s="261"/>
      <c r="AT93" s="261"/>
      <c r="AU93" s="261"/>
      <c r="AV93" s="261"/>
      <c r="AW93" s="261"/>
      <c r="AX93" s="261"/>
      <c r="AY93" s="261"/>
      <c r="AZ93" s="261"/>
      <c r="BA93" s="261"/>
      <c r="BB93" s="261"/>
      <c r="BC93" s="261"/>
      <c r="BD93" s="261"/>
      <c r="BE93" s="261"/>
      <c r="BF93" s="261"/>
      <c r="BG93" s="261"/>
      <c r="BH93" s="261"/>
      <c r="BI93" s="261"/>
      <c r="BJ93" s="261"/>
      <c r="BK93" s="261"/>
      <c r="BL93" s="261"/>
      <c r="BM93" s="261"/>
      <c r="BN93" s="261"/>
      <c r="BO93" s="261"/>
      <c r="BP93" s="261"/>
      <c r="BQ93" s="261"/>
      <c r="BR93" s="261"/>
      <c r="BS93" s="261"/>
      <c r="BT93" s="261"/>
      <c r="BU93" s="261"/>
      <c r="BV93" s="261"/>
      <c r="BW93" s="261"/>
      <c r="BX93" s="261"/>
      <c r="BY93" s="261"/>
      <c r="BZ93" s="261"/>
      <c r="CA93" s="261"/>
      <c r="CB93" s="261"/>
      <c r="CC93" s="261"/>
      <c r="CD93" s="261"/>
      <c r="CE93" s="261"/>
      <c r="CF93" s="261"/>
      <c r="CG93" s="261"/>
      <c r="CH93" s="261"/>
      <c r="CI93" s="261"/>
      <c r="CJ93" s="261"/>
      <c r="CK93" s="261"/>
      <c r="CL93" s="261"/>
      <c r="CM93" s="261"/>
      <c r="CN93" s="261"/>
      <c r="CO93" s="261"/>
      <c r="CP93" s="261"/>
      <c r="CQ93" s="261"/>
      <c r="CR93" s="261"/>
      <c r="CS93" s="261"/>
      <c r="CT93" s="261"/>
      <c r="CU93" s="261"/>
      <c r="CV93" s="261"/>
      <c r="CW93" s="261"/>
      <c r="CX93" s="261"/>
      <c r="CY93" s="261"/>
      <c r="CZ93" s="261"/>
      <c r="DA93" s="261"/>
      <c r="DB93" s="261"/>
      <c r="DC93" s="261"/>
      <c r="DD93" s="261"/>
      <c r="DE93" s="261"/>
      <c r="DF93" s="261"/>
      <c r="DG93" s="261"/>
      <c r="DH93" s="261"/>
      <c r="DI93" s="261"/>
      <c r="DJ93" s="261"/>
      <c r="DK93" s="261"/>
      <c r="DL93" s="261"/>
      <c r="DM93" s="261"/>
      <c r="DN93" s="261"/>
      <c r="DO93" s="261"/>
      <c r="DP93" s="261"/>
      <c r="DQ93" s="261"/>
      <c r="DR93" s="261"/>
      <c r="DS93" s="261"/>
      <c r="DT93" s="261"/>
      <c r="DU93" s="261"/>
      <c r="DV93" s="261"/>
      <c r="DW93" s="261"/>
      <c r="DX93" s="261"/>
      <c r="DY93" s="261"/>
      <c r="DZ93" s="261"/>
      <c r="EA93" s="261"/>
      <c r="EB93" s="261"/>
      <c r="EC93" s="261"/>
      <c r="ED93" s="261"/>
      <c r="EE93" s="261"/>
      <c r="EF93" s="261"/>
      <c r="EG93" s="261"/>
      <c r="EH93" s="261"/>
      <c r="EI93" s="261"/>
      <c r="EJ93" s="261"/>
      <c r="EK93" s="261"/>
      <c r="EL93" s="261"/>
      <c r="EM93" s="261"/>
      <c r="EN93" s="261"/>
      <c r="EO93" s="261"/>
      <c r="EP93" s="261"/>
      <c r="EQ93" s="261"/>
      <c r="ER93" s="261"/>
      <c r="ES93" s="261"/>
      <c r="ET93" s="261"/>
      <c r="EU93" s="261"/>
      <c r="EV93" s="261"/>
      <c r="EW93" s="261"/>
      <c r="EX93" s="261"/>
      <c r="EY93" s="261"/>
      <c r="EZ93" s="261"/>
      <c r="FA93" s="261"/>
      <c r="FB93" s="261"/>
      <c r="FC93" s="261"/>
      <c r="FD93" s="261"/>
      <c r="FE93" s="261"/>
      <c r="FF93" s="261"/>
      <c r="FG93" s="261"/>
      <c r="FH93" s="261"/>
      <c r="FI93" s="261"/>
      <c r="FJ93" s="261"/>
      <c r="FK93" s="261"/>
      <c r="FL93" s="261"/>
      <c r="FM93" s="261"/>
      <c r="FN93" s="261"/>
      <c r="FO93" s="261"/>
      <c r="FP93" s="261"/>
      <c r="FQ93" s="261"/>
      <c r="FR93" s="261"/>
      <c r="FS93" s="261"/>
      <c r="FT93" s="261"/>
      <c r="FU93" s="261"/>
      <c r="FV93" s="261"/>
      <c r="FW93" s="261"/>
      <c r="FX93" s="261"/>
      <c r="FY93" s="261"/>
      <c r="FZ93" s="261"/>
      <c r="GA93" s="261"/>
      <c r="GB93" s="261"/>
      <c r="GC93" s="261"/>
      <c r="GD93" s="261"/>
      <c r="GE93" s="261"/>
      <c r="GF93" s="261"/>
      <c r="GG93" s="261"/>
      <c r="GH93" s="261"/>
      <c r="GI93" s="261"/>
      <c r="GJ93" s="261"/>
      <c r="GK93" s="261"/>
      <c r="GL93" s="261"/>
      <c r="GM93" s="261"/>
      <c r="GN93" s="261"/>
      <c r="GO93" s="261"/>
      <c r="GP93" s="261"/>
      <c r="GQ93" s="261"/>
      <c r="GR93" s="261"/>
      <c r="GS93" s="261"/>
      <c r="GT93" s="261"/>
      <c r="GU93" s="261"/>
      <c r="GV93" s="261"/>
      <c r="GW93" s="261"/>
      <c r="GX93" s="261"/>
      <c r="GY93" s="261"/>
      <c r="GZ93" s="261"/>
      <c r="HA93" s="261"/>
      <c r="HB93" s="261"/>
      <c r="HC93" s="261"/>
      <c r="HD93" s="261"/>
      <c r="HE93" s="261"/>
      <c r="HF93" s="261"/>
      <c r="HG93" s="261"/>
      <c r="HH93" s="261"/>
      <c r="HI93" s="261"/>
      <c r="HJ93" s="261"/>
      <c r="HK93" s="261"/>
      <c r="HL93" s="261"/>
      <c r="HM93" s="261"/>
      <c r="HN93" s="261"/>
      <c r="HO93" s="261"/>
      <c r="HP93" s="261"/>
      <c r="HQ93" s="261"/>
      <c r="HR93" s="261"/>
      <c r="HS93" s="261"/>
      <c r="HT93" s="261"/>
      <c r="HU93" s="261"/>
      <c r="HV93" s="261"/>
      <c r="HW93" s="261"/>
      <c r="HX93" s="261"/>
      <c r="HY93" s="261"/>
      <c r="HZ93" s="261"/>
      <c r="IA93" s="261"/>
      <c r="IB93" s="261"/>
      <c r="IC93" s="261"/>
      <c r="ID93" s="261"/>
      <c r="IE93" s="261"/>
      <c r="IF93" s="261"/>
      <c r="IG93" s="261"/>
      <c r="IH93" s="261"/>
      <c r="II93" s="261"/>
      <c r="IJ93" s="261"/>
      <c r="IK93" s="261"/>
      <c r="IL93" s="261"/>
      <c r="IM93" s="261"/>
      <c r="IN93" s="261"/>
      <c r="IO93" s="261"/>
      <c r="IP93" s="261"/>
      <c r="IQ93" s="261"/>
      <c r="IR93" s="261"/>
      <c r="IS93" s="261"/>
      <c r="IT93" s="261"/>
    </row>
    <row r="94" spans="1:254" s="227" customFormat="1" ht="38.25" x14ac:dyDescent="0.2">
      <c r="A94" s="294" t="s">
        <v>682</v>
      </c>
      <c r="B94" s="311" t="s">
        <v>663</v>
      </c>
      <c r="C94" s="296" t="s">
        <v>391</v>
      </c>
      <c r="D94" s="296" t="s">
        <v>467</v>
      </c>
      <c r="E94" s="296" t="s">
        <v>469</v>
      </c>
      <c r="F94" s="296"/>
      <c r="G94" s="292">
        <f>SUM(G95)</f>
        <v>50</v>
      </c>
      <c r="H94" s="332"/>
      <c r="I94" s="332"/>
      <c r="J94" s="332"/>
      <c r="K94" s="332"/>
      <c r="L94" s="332"/>
      <c r="M94" s="332"/>
      <c r="N94" s="332"/>
      <c r="O94" s="332"/>
      <c r="P94" s="332"/>
      <c r="Q94" s="332"/>
      <c r="R94" s="332"/>
      <c r="S94" s="332"/>
      <c r="T94" s="332"/>
      <c r="U94" s="332"/>
      <c r="V94" s="332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  <c r="AG94" s="332"/>
      <c r="AH94" s="332"/>
      <c r="AI94" s="332"/>
      <c r="AJ94" s="332"/>
      <c r="AK94" s="332"/>
      <c r="AL94" s="332"/>
      <c r="AM94" s="332"/>
      <c r="AN94" s="332"/>
      <c r="AO94" s="332"/>
      <c r="AP94" s="332"/>
      <c r="AQ94" s="332"/>
      <c r="AR94" s="332"/>
      <c r="AS94" s="332"/>
      <c r="AT94" s="332"/>
      <c r="AU94" s="332"/>
      <c r="AV94" s="332"/>
      <c r="AW94" s="332"/>
      <c r="AX94" s="332"/>
      <c r="AY94" s="332"/>
      <c r="AZ94" s="332"/>
      <c r="BA94" s="332"/>
      <c r="BB94" s="332"/>
      <c r="BC94" s="332"/>
      <c r="BD94" s="332"/>
      <c r="BE94" s="332"/>
      <c r="BF94" s="332"/>
      <c r="BG94" s="332"/>
      <c r="BH94" s="332"/>
      <c r="BI94" s="332"/>
      <c r="BJ94" s="332"/>
      <c r="BK94" s="332"/>
      <c r="BL94" s="332"/>
      <c r="BM94" s="332"/>
      <c r="BN94" s="332"/>
      <c r="BO94" s="332"/>
      <c r="BP94" s="332"/>
      <c r="BQ94" s="332"/>
      <c r="BR94" s="332"/>
      <c r="BS94" s="332"/>
      <c r="BT94" s="332"/>
      <c r="BU94" s="332"/>
      <c r="BV94" s="332"/>
      <c r="BW94" s="332"/>
      <c r="BX94" s="332"/>
      <c r="BY94" s="332"/>
      <c r="BZ94" s="332"/>
      <c r="CA94" s="332"/>
      <c r="CB94" s="332"/>
      <c r="CC94" s="332"/>
      <c r="CD94" s="332"/>
      <c r="CE94" s="332"/>
      <c r="CF94" s="332"/>
      <c r="CG94" s="332"/>
      <c r="CH94" s="332"/>
      <c r="CI94" s="332"/>
      <c r="CJ94" s="332"/>
      <c r="CK94" s="332"/>
      <c r="CL94" s="332"/>
      <c r="CM94" s="332"/>
      <c r="CN94" s="332"/>
      <c r="CO94" s="332"/>
      <c r="CP94" s="332"/>
      <c r="CQ94" s="332"/>
      <c r="CR94" s="332"/>
      <c r="CS94" s="332"/>
      <c r="CT94" s="332"/>
      <c r="CU94" s="332"/>
      <c r="CV94" s="332"/>
      <c r="CW94" s="332"/>
      <c r="CX94" s="332"/>
      <c r="CY94" s="332"/>
      <c r="CZ94" s="332"/>
      <c r="DA94" s="332"/>
      <c r="DB94" s="332"/>
      <c r="DC94" s="332"/>
      <c r="DD94" s="332"/>
      <c r="DE94" s="332"/>
      <c r="DF94" s="332"/>
      <c r="DG94" s="332"/>
      <c r="DH94" s="332"/>
      <c r="DI94" s="332"/>
      <c r="DJ94" s="332"/>
      <c r="DK94" s="332"/>
      <c r="DL94" s="332"/>
      <c r="DM94" s="332"/>
      <c r="DN94" s="332"/>
      <c r="DO94" s="332"/>
      <c r="DP94" s="332"/>
      <c r="DQ94" s="332"/>
      <c r="DR94" s="332"/>
      <c r="DS94" s="332"/>
      <c r="DT94" s="332"/>
      <c r="DU94" s="332"/>
      <c r="DV94" s="332"/>
      <c r="DW94" s="332"/>
      <c r="DX94" s="332"/>
      <c r="DY94" s="332"/>
      <c r="DZ94" s="332"/>
      <c r="EA94" s="332"/>
      <c r="EB94" s="332"/>
      <c r="EC94" s="332"/>
      <c r="ED94" s="332"/>
      <c r="EE94" s="332"/>
      <c r="EF94" s="332"/>
      <c r="EG94" s="332"/>
      <c r="EH94" s="332"/>
      <c r="EI94" s="332"/>
      <c r="EJ94" s="332"/>
      <c r="EK94" s="332"/>
      <c r="EL94" s="332"/>
      <c r="EM94" s="332"/>
      <c r="EN94" s="332"/>
      <c r="EO94" s="332"/>
      <c r="EP94" s="332"/>
      <c r="EQ94" s="332"/>
      <c r="ER94" s="332"/>
      <c r="ES94" s="332"/>
      <c r="ET94" s="332"/>
      <c r="EU94" s="332"/>
      <c r="EV94" s="332"/>
      <c r="EW94" s="332"/>
      <c r="EX94" s="332"/>
      <c r="EY94" s="332"/>
      <c r="EZ94" s="332"/>
      <c r="FA94" s="332"/>
      <c r="FB94" s="332"/>
      <c r="FC94" s="332"/>
      <c r="FD94" s="332"/>
      <c r="FE94" s="332"/>
      <c r="FF94" s="332"/>
      <c r="FG94" s="332"/>
      <c r="FH94" s="332"/>
      <c r="FI94" s="332"/>
      <c r="FJ94" s="332"/>
      <c r="FK94" s="332"/>
      <c r="FL94" s="332"/>
      <c r="FM94" s="332"/>
      <c r="FN94" s="332"/>
      <c r="FO94" s="332"/>
      <c r="FP94" s="332"/>
      <c r="FQ94" s="332"/>
      <c r="FR94" s="332"/>
      <c r="FS94" s="332"/>
      <c r="FT94" s="332"/>
      <c r="FU94" s="332"/>
      <c r="FV94" s="332"/>
      <c r="FW94" s="332"/>
      <c r="FX94" s="332"/>
      <c r="FY94" s="332"/>
      <c r="FZ94" s="332"/>
      <c r="GA94" s="332"/>
      <c r="GB94" s="332"/>
      <c r="GC94" s="332"/>
      <c r="GD94" s="332"/>
      <c r="GE94" s="332"/>
      <c r="GF94" s="332"/>
      <c r="GG94" s="332"/>
      <c r="GH94" s="332"/>
      <c r="GI94" s="332"/>
      <c r="GJ94" s="332"/>
      <c r="GK94" s="332"/>
      <c r="GL94" s="332"/>
      <c r="GM94" s="332"/>
      <c r="GN94" s="332"/>
      <c r="GO94" s="332"/>
      <c r="GP94" s="332"/>
      <c r="GQ94" s="332"/>
      <c r="GR94" s="332"/>
      <c r="GS94" s="332"/>
      <c r="GT94" s="332"/>
      <c r="GU94" s="332"/>
      <c r="GV94" s="332"/>
      <c r="GW94" s="332"/>
      <c r="GX94" s="332"/>
      <c r="GY94" s="332"/>
      <c r="GZ94" s="332"/>
      <c r="HA94" s="332"/>
      <c r="HB94" s="332"/>
      <c r="HC94" s="332"/>
      <c r="HD94" s="332"/>
      <c r="HE94" s="332"/>
      <c r="HF94" s="332"/>
      <c r="HG94" s="332"/>
      <c r="HH94" s="332"/>
      <c r="HI94" s="332"/>
      <c r="HJ94" s="332"/>
      <c r="HK94" s="332"/>
      <c r="HL94" s="332"/>
      <c r="HM94" s="332"/>
      <c r="HN94" s="332"/>
      <c r="HO94" s="332"/>
      <c r="HP94" s="332"/>
      <c r="HQ94" s="332"/>
      <c r="HR94" s="332"/>
      <c r="HS94" s="332"/>
      <c r="HT94" s="332"/>
      <c r="HU94" s="332"/>
      <c r="HV94" s="332"/>
      <c r="HW94" s="332"/>
      <c r="HX94" s="332"/>
      <c r="HY94" s="332"/>
      <c r="HZ94" s="332"/>
      <c r="IA94" s="332"/>
      <c r="IB94" s="332"/>
      <c r="IC94" s="332"/>
      <c r="ID94" s="332"/>
      <c r="IE94" s="332"/>
      <c r="IF94" s="332"/>
      <c r="IG94" s="332"/>
      <c r="IH94" s="332"/>
      <c r="II94" s="332"/>
      <c r="IJ94" s="332"/>
      <c r="IK94" s="332"/>
      <c r="IL94" s="332"/>
      <c r="IM94" s="332"/>
      <c r="IN94" s="332"/>
      <c r="IO94" s="332"/>
      <c r="IP94" s="332"/>
      <c r="IQ94" s="332"/>
      <c r="IR94" s="332"/>
      <c r="IS94" s="332"/>
      <c r="IT94" s="332"/>
    </row>
    <row r="95" spans="1:254" s="227" customFormat="1" x14ac:dyDescent="0.2">
      <c r="A95" s="289" t="s">
        <v>399</v>
      </c>
      <c r="B95" s="301" t="s">
        <v>663</v>
      </c>
      <c r="C95" s="291" t="s">
        <v>391</v>
      </c>
      <c r="D95" s="291" t="s">
        <v>467</v>
      </c>
      <c r="E95" s="291" t="s">
        <v>469</v>
      </c>
      <c r="F95" s="291" t="s">
        <v>400</v>
      </c>
      <c r="G95" s="292">
        <v>50</v>
      </c>
      <c r="H95" s="261"/>
      <c r="I95" s="261"/>
      <c r="J95" s="261"/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  <c r="AB95" s="261"/>
      <c r="AC95" s="261"/>
      <c r="AD95" s="261"/>
      <c r="AE95" s="261"/>
      <c r="AF95" s="261"/>
      <c r="AG95" s="261"/>
      <c r="AH95" s="261"/>
      <c r="AI95" s="261"/>
      <c r="AJ95" s="261"/>
      <c r="AK95" s="261"/>
      <c r="AL95" s="261"/>
      <c r="AM95" s="261"/>
      <c r="AN95" s="261"/>
      <c r="AO95" s="261"/>
      <c r="AP95" s="261"/>
      <c r="AQ95" s="261"/>
      <c r="AR95" s="261"/>
      <c r="AS95" s="261"/>
      <c r="AT95" s="261"/>
      <c r="AU95" s="261"/>
      <c r="AV95" s="261"/>
      <c r="AW95" s="261"/>
      <c r="AX95" s="261"/>
      <c r="AY95" s="261"/>
      <c r="AZ95" s="261"/>
      <c r="BA95" s="261"/>
      <c r="BB95" s="261"/>
      <c r="BC95" s="261"/>
      <c r="BD95" s="261"/>
      <c r="BE95" s="261"/>
      <c r="BF95" s="261"/>
      <c r="BG95" s="261"/>
      <c r="BH95" s="261"/>
      <c r="BI95" s="261"/>
      <c r="BJ95" s="261"/>
      <c r="BK95" s="261"/>
      <c r="BL95" s="261"/>
      <c r="BM95" s="261"/>
      <c r="BN95" s="261"/>
      <c r="BO95" s="261"/>
      <c r="BP95" s="261"/>
      <c r="BQ95" s="261"/>
      <c r="BR95" s="261"/>
      <c r="BS95" s="261"/>
      <c r="BT95" s="261"/>
      <c r="BU95" s="261"/>
      <c r="BV95" s="261"/>
      <c r="BW95" s="261"/>
      <c r="BX95" s="261"/>
      <c r="BY95" s="261"/>
      <c r="BZ95" s="261"/>
      <c r="CA95" s="261"/>
      <c r="CB95" s="261"/>
      <c r="CC95" s="261"/>
      <c r="CD95" s="261"/>
      <c r="CE95" s="261"/>
      <c r="CF95" s="261"/>
      <c r="CG95" s="261"/>
      <c r="CH95" s="261"/>
      <c r="CI95" s="261"/>
      <c r="CJ95" s="261"/>
      <c r="CK95" s="261"/>
      <c r="CL95" s="261"/>
      <c r="CM95" s="261"/>
      <c r="CN95" s="261"/>
      <c r="CO95" s="261"/>
      <c r="CP95" s="261"/>
      <c r="CQ95" s="261"/>
      <c r="CR95" s="261"/>
      <c r="CS95" s="261"/>
      <c r="CT95" s="261"/>
      <c r="CU95" s="261"/>
      <c r="CV95" s="261"/>
      <c r="CW95" s="261"/>
      <c r="CX95" s="261"/>
      <c r="CY95" s="261"/>
      <c r="CZ95" s="261"/>
      <c r="DA95" s="261"/>
      <c r="DB95" s="261"/>
      <c r="DC95" s="261"/>
      <c r="DD95" s="261"/>
      <c r="DE95" s="261"/>
      <c r="DF95" s="261"/>
      <c r="DG95" s="261"/>
      <c r="DH95" s="261"/>
      <c r="DI95" s="261"/>
      <c r="DJ95" s="261"/>
      <c r="DK95" s="261"/>
      <c r="DL95" s="261"/>
      <c r="DM95" s="261"/>
      <c r="DN95" s="261"/>
      <c r="DO95" s="261"/>
      <c r="DP95" s="261"/>
      <c r="DQ95" s="261"/>
      <c r="DR95" s="261"/>
      <c r="DS95" s="261"/>
      <c r="DT95" s="261"/>
      <c r="DU95" s="261"/>
      <c r="DV95" s="261"/>
      <c r="DW95" s="261"/>
      <c r="DX95" s="261"/>
      <c r="DY95" s="261"/>
      <c r="DZ95" s="261"/>
      <c r="EA95" s="261"/>
      <c r="EB95" s="261"/>
      <c r="EC95" s="261"/>
      <c r="ED95" s="261"/>
      <c r="EE95" s="261"/>
      <c r="EF95" s="261"/>
      <c r="EG95" s="261"/>
      <c r="EH95" s="261"/>
      <c r="EI95" s="261"/>
      <c r="EJ95" s="261"/>
      <c r="EK95" s="261"/>
      <c r="EL95" s="261"/>
      <c r="EM95" s="261"/>
      <c r="EN95" s="261"/>
      <c r="EO95" s="261"/>
      <c r="EP95" s="261"/>
      <c r="EQ95" s="261"/>
      <c r="ER95" s="261"/>
      <c r="ES95" s="261"/>
      <c r="ET95" s="261"/>
      <c r="EU95" s="261"/>
      <c r="EV95" s="261"/>
      <c r="EW95" s="261"/>
      <c r="EX95" s="261"/>
      <c r="EY95" s="261"/>
      <c r="EZ95" s="261"/>
      <c r="FA95" s="261"/>
      <c r="FB95" s="261"/>
      <c r="FC95" s="261"/>
      <c r="FD95" s="261"/>
      <c r="FE95" s="261"/>
      <c r="FF95" s="261"/>
      <c r="FG95" s="261"/>
      <c r="FH95" s="261"/>
      <c r="FI95" s="261"/>
      <c r="FJ95" s="261"/>
      <c r="FK95" s="261"/>
      <c r="FL95" s="261"/>
      <c r="FM95" s="261"/>
      <c r="FN95" s="261"/>
      <c r="FO95" s="261"/>
      <c r="FP95" s="261"/>
      <c r="FQ95" s="261"/>
      <c r="FR95" s="261"/>
      <c r="FS95" s="261"/>
      <c r="FT95" s="261"/>
      <c r="FU95" s="261"/>
      <c r="FV95" s="261"/>
      <c r="FW95" s="261"/>
      <c r="FX95" s="261"/>
      <c r="FY95" s="261"/>
      <c r="FZ95" s="261"/>
      <c r="GA95" s="261"/>
      <c r="GB95" s="261"/>
      <c r="GC95" s="261"/>
      <c r="GD95" s="261"/>
      <c r="GE95" s="261"/>
      <c r="GF95" s="261"/>
      <c r="GG95" s="261"/>
      <c r="GH95" s="261"/>
      <c r="GI95" s="261"/>
      <c r="GJ95" s="261"/>
      <c r="GK95" s="261"/>
      <c r="GL95" s="261"/>
      <c r="GM95" s="261"/>
      <c r="GN95" s="261"/>
      <c r="GO95" s="261"/>
      <c r="GP95" s="261"/>
      <c r="GQ95" s="261"/>
      <c r="GR95" s="261"/>
      <c r="GS95" s="261"/>
      <c r="GT95" s="261"/>
      <c r="GU95" s="261"/>
      <c r="GV95" s="261"/>
      <c r="GW95" s="261"/>
      <c r="GX95" s="261"/>
      <c r="GY95" s="261"/>
      <c r="GZ95" s="261"/>
      <c r="HA95" s="261"/>
      <c r="HB95" s="261"/>
      <c r="HC95" s="261"/>
      <c r="HD95" s="261"/>
      <c r="HE95" s="261"/>
      <c r="HF95" s="261"/>
      <c r="HG95" s="261"/>
      <c r="HH95" s="261"/>
      <c r="HI95" s="261"/>
      <c r="HJ95" s="261"/>
      <c r="HK95" s="261"/>
      <c r="HL95" s="261"/>
      <c r="HM95" s="261"/>
      <c r="HN95" s="261"/>
      <c r="HO95" s="261"/>
      <c r="HP95" s="261"/>
      <c r="HQ95" s="261"/>
      <c r="HR95" s="261"/>
      <c r="HS95" s="261"/>
      <c r="HT95" s="261"/>
      <c r="HU95" s="261"/>
      <c r="HV95" s="261"/>
      <c r="HW95" s="261"/>
      <c r="HX95" s="261"/>
      <c r="HY95" s="261"/>
      <c r="HZ95" s="261"/>
      <c r="IA95" s="261"/>
      <c r="IB95" s="261"/>
      <c r="IC95" s="261"/>
      <c r="ID95" s="261"/>
      <c r="IE95" s="261"/>
      <c r="IF95" s="261"/>
      <c r="IG95" s="261"/>
      <c r="IH95" s="261"/>
      <c r="II95" s="261"/>
      <c r="IJ95" s="261"/>
      <c r="IK95" s="261"/>
      <c r="IL95" s="261"/>
      <c r="IM95" s="261"/>
      <c r="IN95" s="261"/>
      <c r="IO95" s="261"/>
      <c r="IP95" s="261"/>
      <c r="IQ95" s="261"/>
      <c r="IR95" s="261"/>
      <c r="IS95" s="261"/>
      <c r="IT95" s="261"/>
    </row>
    <row r="96" spans="1:254" s="332" customFormat="1" ht="15.75" x14ac:dyDescent="0.25">
      <c r="A96" s="275" t="s">
        <v>470</v>
      </c>
      <c r="B96" s="277" t="s">
        <v>663</v>
      </c>
      <c r="C96" s="277" t="s">
        <v>402</v>
      </c>
      <c r="D96" s="322"/>
      <c r="E96" s="322"/>
      <c r="F96" s="322"/>
      <c r="G96" s="323">
        <f>SUM(G97+G115+G135+G107)</f>
        <v>226781.41</v>
      </c>
      <c r="H96" s="329"/>
      <c r="I96" s="329"/>
      <c r="J96" s="329"/>
      <c r="K96" s="329"/>
      <c r="L96" s="329"/>
      <c r="M96" s="329"/>
      <c r="N96" s="329"/>
      <c r="O96" s="329"/>
      <c r="P96" s="329"/>
      <c r="Q96" s="329"/>
      <c r="R96" s="329"/>
      <c r="S96" s="329"/>
      <c r="T96" s="329"/>
      <c r="U96" s="329"/>
      <c r="V96" s="329"/>
      <c r="W96" s="329"/>
      <c r="X96" s="329"/>
      <c r="Y96" s="329"/>
      <c r="Z96" s="329"/>
      <c r="AA96" s="329"/>
      <c r="AB96" s="329"/>
      <c r="AC96" s="329"/>
      <c r="AD96" s="329"/>
      <c r="AE96" s="329"/>
      <c r="AF96" s="329"/>
      <c r="AG96" s="329"/>
      <c r="AH96" s="329"/>
      <c r="AI96" s="329"/>
      <c r="AJ96" s="329"/>
      <c r="AK96" s="329"/>
      <c r="AL96" s="329"/>
      <c r="AM96" s="329"/>
      <c r="AN96" s="329"/>
      <c r="AO96" s="329"/>
      <c r="AP96" s="329"/>
      <c r="AQ96" s="329"/>
      <c r="AR96" s="329"/>
      <c r="AS96" s="329"/>
      <c r="AT96" s="329"/>
      <c r="AU96" s="329"/>
      <c r="AV96" s="329"/>
      <c r="AW96" s="329"/>
      <c r="AX96" s="329"/>
      <c r="AY96" s="329"/>
      <c r="AZ96" s="329"/>
      <c r="BA96" s="329"/>
      <c r="BB96" s="329"/>
      <c r="BC96" s="329"/>
      <c r="BD96" s="329"/>
      <c r="BE96" s="329"/>
      <c r="BF96" s="329"/>
      <c r="BG96" s="329"/>
      <c r="BH96" s="329"/>
      <c r="BI96" s="329"/>
      <c r="BJ96" s="329"/>
      <c r="BK96" s="329"/>
      <c r="BL96" s="329"/>
      <c r="BM96" s="329"/>
      <c r="BN96" s="329"/>
      <c r="BO96" s="329"/>
      <c r="BP96" s="329"/>
      <c r="BQ96" s="329"/>
      <c r="BR96" s="329"/>
      <c r="BS96" s="329"/>
      <c r="BT96" s="329"/>
      <c r="BU96" s="329"/>
      <c r="BV96" s="329"/>
      <c r="BW96" s="329"/>
      <c r="BX96" s="329"/>
      <c r="BY96" s="329"/>
      <c r="BZ96" s="329"/>
      <c r="CA96" s="329"/>
      <c r="CB96" s="329"/>
      <c r="CC96" s="329"/>
      <c r="CD96" s="329"/>
      <c r="CE96" s="329"/>
      <c r="CF96" s="329"/>
      <c r="CG96" s="329"/>
      <c r="CH96" s="329"/>
      <c r="CI96" s="329"/>
      <c r="CJ96" s="329"/>
      <c r="CK96" s="329"/>
      <c r="CL96" s="329"/>
      <c r="CM96" s="329"/>
      <c r="CN96" s="329"/>
      <c r="CO96" s="329"/>
      <c r="CP96" s="329"/>
      <c r="CQ96" s="329"/>
      <c r="CR96" s="329"/>
      <c r="CS96" s="329"/>
      <c r="CT96" s="329"/>
      <c r="CU96" s="329"/>
      <c r="CV96" s="329"/>
      <c r="CW96" s="329"/>
      <c r="CX96" s="329"/>
      <c r="CY96" s="329"/>
      <c r="CZ96" s="329"/>
      <c r="DA96" s="329"/>
      <c r="DB96" s="329"/>
      <c r="DC96" s="329"/>
      <c r="DD96" s="329"/>
      <c r="DE96" s="329"/>
      <c r="DF96" s="329"/>
      <c r="DG96" s="329"/>
      <c r="DH96" s="329"/>
      <c r="DI96" s="329"/>
      <c r="DJ96" s="329"/>
      <c r="DK96" s="329"/>
      <c r="DL96" s="329"/>
      <c r="DM96" s="329"/>
      <c r="DN96" s="329"/>
      <c r="DO96" s="329"/>
      <c r="DP96" s="329"/>
      <c r="DQ96" s="329"/>
      <c r="DR96" s="329"/>
      <c r="DS96" s="329"/>
      <c r="DT96" s="329"/>
      <c r="DU96" s="329"/>
      <c r="DV96" s="329"/>
      <c r="DW96" s="329"/>
      <c r="DX96" s="329"/>
      <c r="DY96" s="329"/>
      <c r="DZ96" s="329"/>
      <c r="EA96" s="329"/>
      <c r="EB96" s="329"/>
      <c r="EC96" s="329"/>
      <c r="ED96" s="329"/>
      <c r="EE96" s="329"/>
      <c r="EF96" s="329"/>
      <c r="EG96" s="329"/>
      <c r="EH96" s="329"/>
      <c r="EI96" s="329"/>
      <c r="EJ96" s="329"/>
      <c r="EK96" s="329"/>
      <c r="EL96" s="329"/>
      <c r="EM96" s="329"/>
      <c r="EN96" s="329"/>
      <c r="EO96" s="329"/>
      <c r="EP96" s="329"/>
      <c r="EQ96" s="329"/>
      <c r="ER96" s="329"/>
      <c r="ES96" s="329"/>
      <c r="ET96" s="329"/>
      <c r="EU96" s="329"/>
      <c r="EV96" s="329"/>
      <c r="EW96" s="329"/>
      <c r="EX96" s="329"/>
      <c r="EY96" s="329"/>
      <c r="EZ96" s="329"/>
      <c r="FA96" s="329"/>
      <c r="FB96" s="329"/>
      <c r="FC96" s="329"/>
      <c r="FD96" s="329"/>
      <c r="FE96" s="329"/>
      <c r="FF96" s="329"/>
      <c r="FG96" s="329"/>
      <c r="FH96" s="329"/>
      <c r="FI96" s="329"/>
      <c r="FJ96" s="329"/>
      <c r="FK96" s="329"/>
      <c r="FL96" s="329"/>
      <c r="FM96" s="329"/>
      <c r="FN96" s="329"/>
      <c r="FO96" s="329"/>
      <c r="FP96" s="329"/>
      <c r="FQ96" s="329"/>
      <c r="FR96" s="329"/>
      <c r="FS96" s="329"/>
      <c r="FT96" s="329"/>
      <c r="FU96" s="329"/>
      <c r="FV96" s="329"/>
      <c r="FW96" s="329"/>
      <c r="FX96" s="329"/>
      <c r="FY96" s="329"/>
      <c r="FZ96" s="329"/>
      <c r="GA96" s="329"/>
      <c r="GB96" s="329"/>
      <c r="GC96" s="329"/>
      <c r="GD96" s="329"/>
      <c r="GE96" s="329"/>
      <c r="GF96" s="329"/>
      <c r="GG96" s="329"/>
      <c r="GH96" s="329"/>
      <c r="GI96" s="329"/>
      <c r="GJ96" s="329"/>
      <c r="GK96" s="329"/>
      <c r="GL96" s="329"/>
      <c r="GM96" s="329"/>
      <c r="GN96" s="329"/>
      <c r="GO96" s="329"/>
      <c r="GP96" s="329"/>
      <c r="GQ96" s="329"/>
      <c r="GR96" s="329"/>
      <c r="GS96" s="329"/>
      <c r="GT96" s="329"/>
      <c r="GU96" s="329"/>
      <c r="GV96" s="329"/>
      <c r="GW96" s="329"/>
      <c r="GX96" s="329"/>
      <c r="GY96" s="329"/>
      <c r="GZ96" s="329"/>
      <c r="HA96" s="329"/>
      <c r="HB96" s="329"/>
      <c r="HC96" s="329"/>
      <c r="HD96" s="329"/>
      <c r="HE96" s="329"/>
      <c r="HF96" s="329"/>
      <c r="HG96" s="329"/>
      <c r="HH96" s="329"/>
      <c r="HI96" s="329"/>
      <c r="HJ96" s="329"/>
      <c r="HK96" s="329"/>
      <c r="HL96" s="329"/>
      <c r="HM96" s="329"/>
      <c r="HN96" s="329"/>
      <c r="HO96" s="329"/>
      <c r="HP96" s="329"/>
      <c r="HQ96" s="329"/>
      <c r="HR96" s="329"/>
      <c r="HS96" s="329"/>
      <c r="HT96" s="329"/>
      <c r="HU96" s="329"/>
      <c r="HV96" s="329"/>
      <c r="HW96" s="329"/>
      <c r="HX96" s="329"/>
      <c r="HY96" s="329"/>
      <c r="HZ96" s="329"/>
      <c r="IA96" s="329"/>
      <c r="IB96" s="329"/>
      <c r="IC96" s="329"/>
      <c r="ID96" s="329"/>
      <c r="IE96" s="329"/>
      <c r="IF96" s="329"/>
      <c r="IG96" s="329"/>
      <c r="IH96" s="329"/>
      <c r="II96" s="329"/>
      <c r="IJ96" s="329"/>
      <c r="IK96" s="329"/>
      <c r="IL96" s="329"/>
      <c r="IM96" s="329"/>
      <c r="IN96" s="329"/>
      <c r="IO96" s="329"/>
      <c r="IP96" s="329"/>
      <c r="IQ96" s="329"/>
      <c r="IR96" s="329"/>
      <c r="IS96" s="329"/>
      <c r="IT96" s="329"/>
    </row>
    <row r="97" spans="1:254" ht="15" x14ac:dyDescent="0.25">
      <c r="A97" s="333" t="s">
        <v>471</v>
      </c>
      <c r="B97" s="299" t="s">
        <v>663</v>
      </c>
      <c r="C97" s="334" t="s">
        <v>402</v>
      </c>
      <c r="D97" s="334" t="s">
        <v>376</v>
      </c>
      <c r="E97" s="334"/>
      <c r="F97" s="334"/>
      <c r="G97" s="335">
        <f>SUM(G100+G98)</f>
        <v>81200.509999999995</v>
      </c>
    </row>
    <row r="98" spans="1:254" s="319" customFormat="1" ht="25.5" customHeight="1" x14ac:dyDescent="0.25">
      <c r="A98" s="284" t="s">
        <v>183</v>
      </c>
      <c r="B98" s="299" t="s">
        <v>663</v>
      </c>
      <c r="C98" s="299" t="s">
        <v>402</v>
      </c>
      <c r="D98" s="299" t="s">
        <v>376</v>
      </c>
      <c r="E98" s="299" t="s">
        <v>472</v>
      </c>
      <c r="F98" s="299"/>
      <c r="G98" s="287">
        <f>SUM(G99)</f>
        <v>69450.509999999995</v>
      </c>
    </row>
    <row r="99" spans="1:254" ht="25.5" customHeight="1" x14ac:dyDescent="0.25">
      <c r="A99" s="289" t="s">
        <v>665</v>
      </c>
      <c r="B99" s="301" t="s">
        <v>663</v>
      </c>
      <c r="C99" s="301" t="s">
        <v>402</v>
      </c>
      <c r="D99" s="301" t="s">
        <v>376</v>
      </c>
      <c r="E99" s="299" t="s">
        <v>472</v>
      </c>
      <c r="F99" s="301" t="s">
        <v>389</v>
      </c>
      <c r="G99" s="292">
        <v>69450.509999999995</v>
      </c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  <c r="AQ99" s="227"/>
      <c r="AR99" s="227"/>
      <c r="AS99" s="227"/>
      <c r="AT99" s="227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7"/>
      <c r="BL99" s="227"/>
      <c r="BM99" s="227"/>
      <c r="BN99" s="227"/>
      <c r="BO99" s="227"/>
      <c r="BP99" s="227"/>
      <c r="BQ99" s="227"/>
      <c r="BR99" s="227"/>
      <c r="BS99" s="227"/>
      <c r="BT99" s="227"/>
      <c r="BU99" s="227"/>
      <c r="BV99" s="227"/>
      <c r="BW99" s="227"/>
      <c r="BX99" s="227"/>
      <c r="BY99" s="227"/>
      <c r="BZ99" s="227"/>
      <c r="CA99" s="227"/>
      <c r="CB99" s="227"/>
      <c r="CC99" s="227"/>
      <c r="CD99" s="227"/>
      <c r="CE99" s="227"/>
      <c r="CF99" s="227"/>
      <c r="CG99" s="227"/>
      <c r="CH99" s="227"/>
      <c r="CI99" s="227"/>
      <c r="CJ99" s="227"/>
      <c r="CK99" s="227"/>
      <c r="CL99" s="227"/>
      <c r="CM99" s="227"/>
      <c r="CN99" s="227"/>
      <c r="CO99" s="227"/>
      <c r="CP99" s="227"/>
      <c r="CQ99" s="227"/>
      <c r="CR99" s="227"/>
      <c r="CS99" s="227"/>
      <c r="CT99" s="227"/>
      <c r="CU99" s="227"/>
      <c r="CV99" s="227"/>
      <c r="CW99" s="227"/>
      <c r="CX99" s="227"/>
      <c r="CY99" s="227"/>
      <c r="CZ99" s="227"/>
      <c r="DA99" s="227"/>
      <c r="DB99" s="227"/>
      <c r="DC99" s="227"/>
      <c r="DD99" s="227"/>
      <c r="DE99" s="227"/>
      <c r="DF99" s="227"/>
      <c r="DG99" s="227"/>
      <c r="DH99" s="227"/>
      <c r="DI99" s="227"/>
      <c r="DJ99" s="227"/>
      <c r="DK99" s="227"/>
      <c r="DL99" s="227"/>
      <c r="DM99" s="227"/>
      <c r="DN99" s="227"/>
      <c r="DO99" s="227"/>
      <c r="DP99" s="227"/>
      <c r="DQ99" s="227"/>
      <c r="DR99" s="227"/>
      <c r="DS99" s="227"/>
      <c r="DT99" s="227"/>
      <c r="DU99" s="227"/>
      <c r="DV99" s="227"/>
      <c r="DW99" s="227"/>
      <c r="DX99" s="227"/>
      <c r="DY99" s="227"/>
      <c r="DZ99" s="227"/>
      <c r="EA99" s="227"/>
      <c r="EB99" s="227"/>
      <c r="EC99" s="227"/>
      <c r="ED99" s="227"/>
      <c r="EE99" s="227"/>
      <c r="EF99" s="227"/>
      <c r="EG99" s="227"/>
      <c r="EH99" s="227"/>
      <c r="EI99" s="227"/>
      <c r="EJ99" s="227"/>
      <c r="EK99" s="227"/>
      <c r="EL99" s="227"/>
      <c r="EM99" s="227"/>
      <c r="EN99" s="227"/>
      <c r="EO99" s="227"/>
      <c r="EP99" s="227"/>
      <c r="EQ99" s="227"/>
      <c r="ER99" s="227"/>
      <c r="ES99" s="227"/>
      <c r="ET99" s="227"/>
      <c r="EU99" s="227"/>
      <c r="EV99" s="227"/>
      <c r="EW99" s="227"/>
      <c r="EX99" s="227"/>
      <c r="EY99" s="227"/>
      <c r="EZ99" s="227"/>
      <c r="FA99" s="227"/>
      <c r="FB99" s="227"/>
      <c r="FC99" s="227"/>
      <c r="FD99" s="227"/>
      <c r="FE99" s="227"/>
      <c r="FF99" s="227"/>
      <c r="FG99" s="227"/>
      <c r="FH99" s="227"/>
      <c r="FI99" s="227"/>
      <c r="FJ99" s="227"/>
      <c r="FK99" s="227"/>
      <c r="FL99" s="227"/>
      <c r="FM99" s="227"/>
      <c r="FN99" s="227"/>
      <c r="FO99" s="227"/>
      <c r="FP99" s="227"/>
      <c r="FQ99" s="227"/>
      <c r="FR99" s="227"/>
      <c r="FS99" s="227"/>
      <c r="FT99" s="227"/>
      <c r="FU99" s="227"/>
      <c r="FV99" s="227"/>
      <c r="FW99" s="227"/>
      <c r="FX99" s="227"/>
      <c r="FY99" s="227"/>
      <c r="FZ99" s="227"/>
      <c r="GA99" s="227"/>
      <c r="GB99" s="227"/>
      <c r="GC99" s="227"/>
      <c r="GD99" s="227"/>
      <c r="GE99" s="227"/>
      <c r="GF99" s="227"/>
      <c r="GG99" s="227"/>
      <c r="GH99" s="227"/>
      <c r="GI99" s="227"/>
      <c r="GJ99" s="227"/>
      <c r="GK99" s="227"/>
      <c r="GL99" s="227"/>
      <c r="GM99" s="227"/>
      <c r="GN99" s="227"/>
      <c r="GO99" s="227"/>
      <c r="GP99" s="227"/>
      <c r="GQ99" s="227"/>
      <c r="GR99" s="227"/>
      <c r="GS99" s="227"/>
      <c r="GT99" s="227"/>
      <c r="GU99" s="227"/>
      <c r="GV99" s="227"/>
      <c r="GW99" s="227"/>
      <c r="GX99" s="227"/>
      <c r="GY99" s="227"/>
      <c r="GZ99" s="227"/>
      <c r="HA99" s="227"/>
      <c r="HB99" s="227"/>
      <c r="HC99" s="227"/>
      <c r="HD99" s="227"/>
      <c r="HE99" s="227"/>
      <c r="HF99" s="227"/>
      <c r="HG99" s="227"/>
      <c r="HH99" s="227"/>
      <c r="HI99" s="227"/>
      <c r="HJ99" s="227"/>
      <c r="HK99" s="227"/>
      <c r="HL99" s="227"/>
      <c r="HM99" s="227"/>
      <c r="HN99" s="227"/>
      <c r="HO99" s="227"/>
      <c r="HP99" s="227"/>
      <c r="HQ99" s="227"/>
      <c r="HR99" s="227"/>
      <c r="HS99" s="227"/>
      <c r="HT99" s="227"/>
      <c r="HU99" s="227"/>
      <c r="HV99" s="227"/>
      <c r="HW99" s="227"/>
      <c r="HX99" s="227"/>
      <c r="HY99" s="227"/>
      <c r="HZ99" s="227"/>
      <c r="IA99" s="227"/>
      <c r="IB99" s="227"/>
      <c r="IC99" s="227"/>
      <c r="ID99" s="227"/>
      <c r="IE99" s="227"/>
      <c r="IF99" s="227"/>
      <c r="IG99" s="227"/>
      <c r="IH99" s="227"/>
      <c r="II99" s="227"/>
      <c r="IJ99" s="227"/>
      <c r="IK99" s="227"/>
      <c r="IL99" s="227"/>
      <c r="IM99" s="227"/>
      <c r="IN99" s="227"/>
      <c r="IO99" s="227"/>
      <c r="IP99" s="227"/>
      <c r="IQ99" s="227"/>
      <c r="IR99" s="227"/>
      <c r="IS99" s="227"/>
      <c r="IT99" s="227"/>
    </row>
    <row r="100" spans="1:254" s="227" customFormat="1" ht="13.5" x14ac:dyDescent="0.25">
      <c r="A100" s="284" t="s">
        <v>436</v>
      </c>
      <c r="B100" s="299" t="s">
        <v>663</v>
      </c>
      <c r="C100" s="286" t="s">
        <v>402</v>
      </c>
      <c r="D100" s="286" t="s">
        <v>376</v>
      </c>
      <c r="E100" s="286" t="s">
        <v>437</v>
      </c>
      <c r="F100" s="286"/>
      <c r="G100" s="336">
        <f>SUM(G101+G105)</f>
        <v>11750</v>
      </c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61"/>
      <c r="W100" s="261"/>
      <c r="X100" s="261"/>
      <c r="Y100" s="261"/>
      <c r="Z100" s="261"/>
      <c r="AA100" s="261"/>
      <c r="AB100" s="261"/>
      <c r="AC100" s="261"/>
      <c r="AD100" s="261"/>
      <c r="AE100" s="261"/>
      <c r="AF100" s="261"/>
      <c r="AG100" s="261"/>
      <c r="AH100" s="261"/>
      <c r="AI100" s="261"/>
      <c r="AJ100" s="261"/>
      <c r="AK100" s="261"/>
      <c r="AL100" s="261"/>
      <c r="AM100" s="261"/>
      <c r="AN100" s="261"/>
      <c r="AO100" s="261"/>
      <c r="AP100" s="261"/>
      <c r="AQ100" s="261"/>
      <c r="AR100" s="261"/>
      <c r="AS100" s="261"/>
      <c r="AT100" s="261"/>
      <c r="AU100" s="261"/>
      <c r="AV100" s="261"/>
      <c r="AW100" s="261"/>
      <c r="AX100" s="261"/>
      <c r="AY100" s="261"/>
      <c r="AZ100" s="261"/>
      <c r="BA100" s="261"/>
      <c r="BB100" s="261"/>
      <c r="BC100" s="261"/>
      <c r="BD100" s="261"/>
      <c r="BE100" s="261"/>
      <c r="BF100" s="261"/>
      <c r="BG100" s="261"/>
      <c r="BH100" s="261"/>
      <c r="BI100" s="261"/>
      <c r="BJ100" s="261"/>
      <c r="BK100" s="261"/>
      <c r="BL100" s="261"/>
      <c r="BM100" s="261"/>
      <c r="BN100" s="261"/>
      <c r="BO100" s="261"/>
      <c r="BP100" s="261"/>
      <c r="BQ100" s="261"/>
      <c r="BR100" s="261"/>
      <c r="BS100" s="261"/>
      <c r="BT100" s="261"/>
      <c r="BU100" s="261"/>
      <c r="BV100" s="261"/>
      <c r="BW100" s="261"/>
      <c r="BX100" s="261"/>
      <c r="BY100" s="261"/>
      <c r="BZ100" s="261"/>
      <c r="CA100" s="261"/>
      <c r="CB100" s="261"/>
      <c r="CC100" s="261"/>
      <c r="CD100" s="261"/>
      <c r="CE100" s="261"/>
      <c r="CF100" s="261"/>
      <c r="CG100" s="261"/>
      <c r="CH100" s="261"/>
      <c r="CI100" s="261"/>
      <c r="CJ100" s="261"/>
      <c r="CK100" s="261"/>
      <c r="CL100" s="261"/>
      <c r="CM100" s="261"/>
      <c r="CN100" s="261"/>
      <c r="CO100" s="261"/>
      <c r="CP100" s="261"/>
      <c r="CQ100" s="261"/>
      <c r="CR100" s="261"/>
      <c r="CS100" s="261"/>
      <c r="CT100" s="261"/>
      <c r="CU100" s="261"/>
      <c r="CV100" s="261"/>
      <c r="CW100" s="261"/>
      <c r="CX100" s="261"/>
      <c r="CY100" s="261"/>
      <c r="CZ100" s="261"/>
      <c r="DA100" s="261"/>
      <c r="DB100" s="261"/>
      <c r="DC100" s="261"/>
      <c r="DD100" s="261"/>
      <c r="DE100" s="261"/>
      <c r="DF100" s="261"/>
      <c r="DG100" s="261"/>
      <c r="DH100" s="261"/>
      <c r="DI100" s="261"/>
      <c r="DJ100" s="261"/>
      <c r="DK100" s="261"/>
      <c r="DL100" s="261"/>
      <c r="DM100" s="261"/>
      <c r="DN100" s="261"/>
      <c r="DO100" s="261"/>
      <c r="DP100" s="261"/>
      <c r="DQ100" s="261"/>
      <c r="DR100" s="261"/>
      <c r="DS100" s="261"/>
      <c r="DT100" s="261"/>
      <c r="DU100" s="261"/>
      <c r="DV100" s="261"/>
      <c r="DW100" s="261"/>
      <c r="DX100" s="261"/>
      <c r="DY100" s="261"/>
      <c r="DZ100" s="261"/>
      <c r="EA100" s="261"/>
      <c r="EB100" s="261"/>
      <c r="EC100" s="261"/>
      <c r="ED100" s="261"/>
      <c r="EE100" s="261"/>
      <c r="EF100" s="261"/>
      <c r="EG100" s="261"/>
      <c r="EH100" s="261"/>
      <c r="EI100" s="261"/>
      <c r="EJ100" s="261"/>
      <c r="EK100" s="261"/>
      <c r="EL100" s="261"/>
      <c r="EM100" s="261"/>
      <c r="EN100" s="261"/>
      <c r="EO100" s="261"/>
      <c r="EP100" s="261"/>
      <c r="EQ100" s="261"/>
      <c r="ER100" s="261"/>
      <c r="ES100" s="261"/>
      <c r="ET100" s="261"/>
      <c r="EU100" s="261"/>
      <c r="EV100" s="261"/>
      <c r="EW100" s="261"/>
      <c r="EX100" s="261"/>
      <c r="EY100" s="261"/>
      <c r="EZ100" s="261"/>
      <c r="FA100" s="261"/>
      <c r="FB100" s="261"/>
      <c r="FC100" s="261"/>
      <c r="FD100" s="261"/>
      <c r="FE100" s="261"/>
      <c r="FF100" s="261"/>
      <c r="FG100" s="261"/>
      <c r="FH100" s="261"/>
      <c r="FI100" s="261"/>
      <c r="FJ100" s="261"/>
      <c r="FK100" s="261"/>
      <c r="FL100" s="261"/>
      <c r="FM100" s="261"/>
      <c r="FN100" s="261"/>
      <c r="FO100" s="261"/>
      <c r="FP100" s="261"/>
      <c r="FQ100" s="261"/>
      <c r="FR100" s="261"/>
      <c r="FS100" s="261"/>
      <c r="FT100" s="261"/>
      <c r="FU100" s="261"/>
      <c r="FV100" s="261"/>
      <c r="FW100" s="261"/>
      <c r="FX100" s="261"/>
      <c r="FY100" s="261"/>
      <c r="FZ100" s="261"/>
      <c r="GA100" s="261"/>
      <c r="GB100" s="261"/>
      <c r="GC100" s="261"/>
      <c r="GD100" s="261"/>
      <c r="GE100" s="261"/>
      <c r="GF100" s="261"/>
      <c r="GG100" s="261"/>
      <c r="GH100" s="261"/>
      <c r="GI100" s="261"/>
      <c r="GJ100" s="261"/>
      <c r="GK100" s="261"/>
      <c r="GL100" s="261"/>
      <c r="GM100" s="261"/>
      <c r="GN100" s="261"/>
      <c r="GO100" s="261"/>
      <c r="GP100" s="261"/>
      <c r="GQ100" s="261"/>
      <c r="GR100" s="261"/>
      <c r="GS100" s="261"/>
      <c r="GT100" s="261"/>
      <c r="GU100" s="261"/>
      <c r="GV100" s="261"/>
      <c r="GW100" s="261"/>
      <c r="GX100" s="261"/>
      <c r="GY100" s="261"/>
      <c r="GZ100" s="261"/>
      <c r="HA100" s="261"/>
      <c r="HB100" s="261"/>
      <c r="HC100" s="261"/>
      <c r="HD100" s="261"/>
      <c r="HE100" s="261"/>
      <c r="HF100" s="261"/>
      <c r="HG100" s="261"/>
      <c r="HH100" s="261"/>
      <c r="HI100" s="261"/>
      <c r="HJ100" s="261"/>
      <c r="HK100" s="261"/>
      <c r="HL100" s="261"/>
      <c r="HM100" s="261"/>
      <c r="HN100" s="261"/>
      <c r="HO100" s="261"/>
      <c r="HP100" s="261"/>
      <c r="HQ100" s="261"/>
      <c r="HR100" s="261"/>
      <c r="HS100" s="261"/>
      <c r="HT100" s="261"/>
      <c r="HU100" s="261"/>
      <c r="HV100" s="261"/>
      <c r="HW100" s="261"/>
      <c r="HX100" s="261"/>
      <c r="HY100" s="261"/>
      <c r="HZ100" s="261"/>
      <c r="IA100" s="261"/>
      <c r="IB100" s="261"/>
      <c r="IC100" s="261"/>
      <c r="ID100" s="261"/>
      <c r="IE100" s="261"/>
      <c r="IF100" s="261"/>
      <c r="IG100" s="261"/>
      <c r="IH100" s="261"/>
      <c r="II100" s="261"/>
      <c r="IJ100" s="261"/>
      <c r="IK100" s="261"/>
      <c r="IL100" s="261"/>
      <c r="IM100" s="261"/>
      <c r="IN100" s="261"/>
      <c r="IO100" s="261"/>
      <c r="IP100" s="261"/>
      <c r="IQ100" s="261"/>
      <c r="IR100" s="261"/>
      <c r="IS100" s="261"/>
      <c r="IT100" s="261"/>
    </row>
    <row r="101" spans="1:254" s="227" customFormat="1" ht="51" x14ac:dyDescent="0.2">
      <c r="A101" s="294" t="s">
        <v>683</v>
      </c>
      <c r="B101" s="311" t="s">
        <v>663</v>
      </c>
      <c r="C101" s="311" t="s">
        <v>684</v>
      </c>
      <c r="D101" s="311" t="s">
        <v>376</v>
      </c>
      <c r="E101" s="311" t="s">
        <v>474</v>
      </c>
      <c r="F101" s="311"/>
      <c r="G101" s="297">
        <f>SUM(G102+G104+G103)</f>
        <v>11700</v>
      </c>
    </row>
    <row r="102" spans="1:254" ht="25.5" x14ac:dyDescent="0.2">
      <c r="A102" s="289" t="s">
        <v>665</v>
      </c>
      <c r="B102" s="301" t="s">
        <v>663</v>
      </c>
      <c r="C102" s="301" t="s">
        <v>402</v>
      </c>
      <c r="D102" s="301" t="s">
        <v>376</v>
      </c>
      <c r="E102" s="301" t="s">
        <v>474</v>
      </c>
      <c r="F102" s="301" t="s">
        <v>389</v>
      </c>
      <c r="G102" s="292">
        <v>6823.32</v>
      </c>
      <c r="H102" s="293"/>
      <c r="I102" s="293"/>
      <c r="J102" s="293"/>
      <c r="K102" s="293"/>
      <c r="L102" s="293"/>
      <c r="M102" s="293"/>
      <c r="N102" s="293"/>
      <c r="O102" s="293"/>
      <c r="P102" s="293"/>
      <c r="Q102" s="293"/>
      <c r="R102" s="293"/>
      <c r="S102" s="293"/>
      <c r="T102" s="293"/>
      <c r="U102" s="293"/>
      <c r="V102" s="293"/>
      <c r="W102" s="293"/>
      <c r="X102" s="293"/>
      <c r="Y102" s="293"/>
      <c r="Z102" s="293"/>
      <c r="AA102" s="293"/>
      <c r="AB102" s="293"/>
      <c r="AC102" s="293"/>
      <c r="AD102" s="293"/>
      <c r="AE102" s="293"/>
      <c r="AF102" s="293"/>
      <c r="AG102" s="293"/>
      <c r="AH102" s="293"/>
      <c r="AI102" s="293"/>
      <c r="AJ102" s="293"/>
      <c r="AK102" s="293"/>
      <c r="AL102" s="293"/>
      <c r="AM102" s="293"/>
      <c r="AN102" s="293"/>
      <c r="AO102" s="293"/>
      <c r="AP102" s="293"/>
      <c r="AQ102" s="293"/>
      <c r="AR102" s="293"/>
      <c r="AS102" s="293"/>
      <c r="AT102" s="293"/>
      <c r="AU102" s="293"/>
      <c r="AV102" s="293"/>
      <c r="AW102" s="293"/>
      <c r="AX102" s="293"/>
      <c r="AY102" s="293"/>
      <c r="AZ102" s="293"/>
      <c r="BA102" s="293"/>
      <c r="BB102" s="293"/>
      <c r="BC102" s="293"/>
      <c r="BD102" s="293"/>
      <c r="BE102" s="293"/>
      <c r="BF102" s="293"/>
      <c r="BG102" s="293"/>
      <c r="BH102" s="293"/>
      <c r="BI102" s="293"/>
      <c r="BJ102" s="293"/>
      <c r="BK102" s="293"/>
      <c r="BL102" s="293"/>
      <c r="BM102" s="293"/>
      <c r="BN102" s="293"/>
      <c r="BO102" s="293"/>
      <c r="BP102" s="293"/>
      <c r="BQ102" s="293"/>
      <c r="BR102" s="293"/>
      <c r="BS102" s="293"/>
      <c r="BT102" s="293"/>
      <c r="BU102" s="293"/>
      <c r="BV102" s="293"/>
      <c r="BW102" s="293"/>
      <c r="BX102" s="293"/>
      <c r="BY102" s="293"/>
      <c r="BZ102" s="293"/>
      <c r="CA102" s="293"/>
      <c r="CB102" s="293"/>
      <c r="CC102" s="293"/>
      <c r="CD102" s="293"/>
      <c r="CE102" s="293"/>
      <c r="CF102" s="293"/>
      <c r="CG102" s="293"/>
      <c r="CH102" s="293"/>
      <c r="CI102" s="293"/>
      <c r="CJ102" s="293"/>
      <c r="CK102" s="293"/>
      <c r="CL102" s="293"/>
      <c r="CM102" s="293"/>
      <c r="CN102" s="293"/>
      <c r="CO102" s="293"/>
      <c r="CP102" s="293"/>
      <c r="CQ102" s="293"/>
      <c r="CR102" s="293"/>
      <c r="CS102" s="293"/>
      <c r="CT102" s="293"/>
      <c r="CU102" s="293"/>
      <c r="CV102" s="293"/>
      <c r="CW102" s="293"/>
      <c r="CX102" s="293"/>
      <c r="CY102" s="293"/>
      <c r="CZ102" s="293"/>
      <c r="DA102" s="293"/>
      <c r="DB102" s="293"/>
      <c r="DC102" s="293"/>
      <c r="DD102" s="293"/>
      <c r="DE102" s="293"/>
      <c r="DF102" s="293"/>
      <c r="DG102" s="293"/>
      <c r="DH102" s="293"/>
      <c r="DI102" s="293"/>
      <c r="DJ102" s="293"/>
      <c r="DK102" s="293"/>
      <c r="DL102" s="293"/>
      <c r="DM102" s="293"/>
      <c r="DN102" s="293"/>
      <c r="DO102" s="293"/>
      <c r="DP102" s="293"/>
      <c r="DQ102" s="293"/>
      <c r="DR102" s="293"/>
      <c r="DS102" s="293"/>
      <c r="DT102" s="293"/>
      <c r="DU102" s="293"/>
      <c r="DV102" s="293"/>
      <c r="DW102" s="293"/>
      <c r="DX102" s="293"/>
      <c r="DY102" s="293"/>
      <c r="DZ102" s="293"/>
      <c r="EA102" s="293"/>
      <c r="EB102" s="293"/>
      <c r="EC102" s="293"/>
      <c r="ED102" s="293"/>
      <c r="EE102" s="293"/>
      <c r="EF102" s="293"/>
      <c r="EG102" s="293"/>
      <c r="EH102" s="293"/>
      <c r="EI102" s="293"/>
      <c r="EJ102" s="293"/>
      <c r="EK102" s="293"/>
      <c r="EL102" s="293"/>
      <c r="EM102" s="293"/>
      <c r="EN102" s="293"/>
      <c r="EO102" s="293"/>
      <c r="EP102" s="293"/>
      <c r="EQ102" s="293"/>
      <c r="ER102" s="293"/>
      <c r="ES102" s="293"/>
      <c r="ET102" s="293"/>
      <c r="EU102" s="293"/>
      <c r="EV102" s="293"/>
      <c r="EW102" s="293"/>
      <c r="EX102" s="293"/>
      <c r="EY102" s="293"/>
      <c r="EZ102" s="293"/>
      <c r="FA102" s="293"/>
      <c r="FB102" s="293"/>
      <c r="FC102" s="293"/>
      <c r="FD102" s="293"/>
      <c r="FE102" s="293"/>
      <c r="FF102" s="293"/>
      <c r="FG102" s="293"/>
      <c r="FH102" s="293"/>
      <c r="FI102" s="293"/>
      <c r="FJ102" s="293"/>
      <c r="FK102" s="293"/>
      <c r="FL102" s="293"/>
      <c r="FM102" s="293"/>
      <c r="FN102" s="293"/>
      <c r="FO102" s="293"/>
      <c r="FP102" s="293"/>
      <c r="FQ102" s="293"/>
      <c r="FR102" s="293"/>
      <c r="FS102" s="293"/>
      <c r="FT102" s="293"/>
      <c r="FU102" s="293"/>
      <c r="FV102" s="293"/>
      <c r="FW102" s="293"/>
      <c r="FX102" s="293"/>
      <c r="FY102" s="293"/>
      <c r="FZ102" s="293"/>
      <c r="GA102" s="293"/>
      <c r="GB102" s="293"/>
      <c r="GC102" s="293"/>
      <c r="GD102" s="293"/>
      <c r="GE102" s="293"/>
      <c r="GF102" s="293"/>
      <c r="GG102" s="293"/>
      <c r="GH102" s="293"/>
      <c r="GI102" s="293"/>
      <c r="GJ102" s="293"/>
      <c r="GK102" s="293"/>
      <c r="GL102" s="293"/>
      <c r="GM102" s="293"/>
      <c r="GN102" s="293"/>
      <c r="GO102" s="293"/>
      <c r="GP102" s="293"/>
      <c r="GQ102" s="293"/>
      <c r="GR102" s="293"/>
      <c r="GS102" s="293"/>
      <c r="GT102" s="293"/>
      <c r="GU102" s="293"/>
      <c r="GV102" s="293"/>
      <c r="GW102" s="293"/>
      <c r="GX102" s="293"/>
      <c r="GY102" s="293"/>
      <c r="GZ102" s="293"/>
      <c r="HA102" s="293"/>
      <c r="HB102" s="293"/>
      <c r="HC102" s="293"/>
      <c r="HD102" s="293"/>
      <c r="HE102" s="293"/>
      <c r="HF102" s="293"/>
      <c r="HG102" s="293"/>
      <c r="HH102" s="293"/>
      <c r="HI102" s="293"/>
      <c r="HJ102" s="293"/>
      <c r="HK102" s="293"/>
      <c r="HL102" s="293"/>
      <c r="HM102" s="293"/>
      <c r="HN102" s="293"/>
      <c r="HO102" s="293"/>
      <c r="HP102" s="293"/>
      <c r="HQ102" s="293"/>
      <c r="HR102" s="293"/>
      <c r="HS102" s="293"/>
      <c r="HT102" s="293"/>
      <c r="HU102" s="293"/>
      <c r="HV102" s="293"/>
      <c r="HW102" s="293"/>
      <c r="HX102" s="293"/>
      <c r="HY102" s="293"/>
      <c r="HZ102" s="293"/>
      <c r="IA102" s="293"/>
      <c r="IB102" s="293"/>
      <c r="IC102" s="293"/>
      <c r="ID102" s="293"/>
      <c r="IE102" s="293"/>
      <c r="IF102" s="293"/>
      <c r="IG102" s="293"/>
      <c r="IH102" s="293"/>
      <c r="II102" s="293"/>
      <c r="IJ102" s="293"/>
      <c r="IK102" s="293"/>
      <c r="IL102" s="293"/>
      <c r="IM102" s="293"/>
      <c r="IN102" s="293"/>
      <c r="IO102" s="293"/>
      <c r="IP102" s="293"/>
      <c r="IQ102" s="293"/>
      <c r="IR102" s="293"/>
      <c r="IS102" s="293"/>
      <c r="IT102" s="293"/>
    </row>
    <row r="103" spans="1:254" s="227" customFormat="1" ht="25.5" customHeight="1" x14ac:dyDescent="0.2">
      <c r="A103" s="289" t="s">
        <v>445</v>
      </c>
      <c r="B103" s="301" t="s">
        <v>663</v>
      </c>
      <c r="C103" s="301" t="s">
        <v>402</v>
      </c>
      <c r="D103" s="301" t="s">
        <v>376</v>
      </c>
      <c r="E103" s="301" t="s">
        <v>474</v>
      </c>
      <c r="F103" s="301" t="s">
        <v>446</v>
      </c>
      <c r="G103" s="292">
        <v>300</v>
      </c>
      <c r="H103" s="293"/>
      <c r="I103" s="293"/>
      <c r="J103" s="293"/>
      <c r="K103" s="293"/>
      <c r="L103" s="293"/>
      <c r="M103" s="293"/>
      <c r="N103" s="293"/>
      <c r="O103" s="293"/>
      <c r="P103" s="293"/>
      <c r="Q103" s="293"/>
      <c r="R103" s="293"/>
      <c r="S103" s="293"/>
      <c r="T103" s="293"/>
      <c r="U103" s="293"/>
      <c r="V103" s="293"/>
      <c r="W103" s="293"/>
      <c r="X103" s="293"/>
      <c r="Y103" s="293"/>
      <c r="Z103" s="293"/>
      <c r="AA103" s="293"/>
      <c r="AB103" s="293"/>
      <c r="AC103" s="293"/>
      <c r="AD103" s="293"/>
      <c r="AE103" s="293"/>
      <c r="AF103" s="293"/>
      <c r="AG103" s="293"/>
      <c r="AH103" s="293"/>
      <c r="AI103" s="293"/>
      <c r="AJ103" s="293"/>
      <c r="AK103" s="293"/>
      <c r="AL103" s="293"/>
      <c r="AM103" s="293"/>
      <c r="AN103" s="293"/>
      <c r="AO103" s="293"/>
      <c r="AP103" s="293"/>
      <c r="AQ103" s="293"/>
      <c r="AR103" s="293"/>
      <c r="AS103" s="293"/>
      <c r="AT103" s="293"/>
      <c r="AU103" s="293"/>
      <c r="AV103" s="293"/>
      <c r="AW103" s="293"/>
      <c r="AX103" s="293"/>
      <c r="AY103" s="293"/>
      <c r="AZ103" s="293"/>
      <c r="BA103" s="293"/>
      <c r="BB103" s="293"/>
      <c r="BC103" s="293"/>
      <c r="BD103" s="293"/>
      <c r="BE103" s="293"/>
      <c r="BF103" s="293"/>
      <c r="BG103" s="293"/>
      <c r="BH103" s="293"/>
      <c r="BI103" s="293"/>
      <c r="BJ103" s="293"/>
      <c r="BK103" s="293"/>
      <c r="BL103" s="293"/>
      <c r="BM103" s="293"/>
      <c r="BN103" s="293"/>
      <c r="BO103" s="293"/>
      <c r="BP103" s="293"/>
      <c r="BQ103" s="293"/>
      <c r="BR103" s="293"/>
      <c r="BS103" s="293"/>
      <c r="BT103" s="293"/>
      <c r="BU103" s="293"/>
      <c r="BV103" s="293"/>
      <c r="BW103" s="293"/>
      <c r="BX103" s="293"/>
      <c r="BY103" s="293"/>
      <c r="BZ103" s="293"/>
      <c r="CA103" s="293"/>
      <c r="CB103" s="293"/>
      <c r="CC103" s="293"/>
      <c r="CD103" s="293"/>
      <c r="CE103" s="293"/>
      <c r="CF103" s="293"/>
      <c r="CG103" s="293"/>
      <c r="CH103" s="293"/>
      <c r="CI103" s="293"/>
      <c r="CJ103" s="293"/>
      <c r="CK103" s="293"/>
      <c r="CL103" s="293"/>
      <c r="CM103" s="293"/>
      <c r="CN103" s="293"/>
      <c r="CO103" s="293"/>
      <c r="CP103" s="293"/>
      <c r="CQ103" s="293"/>
      <c r="CR103" s="293"/>
      <c r="CS103" s="293"/>
      <c r="CT103" s="293"/>
      <c r="CU103" s="293"/>
      <c r="CV103" s="293"/>
      <c r="CW103" s="293"/>
      <c r="CX103" s="293"/>
      <c r="CY103" s="293"/>
      <c r="CZ103" s="293"/>
      <c r="DA103" s="293"/>
      <c r="DB103" s="293"/>
      <c r="DC103" s="293"/>
      <c r="DD103" s="293"/>
      <c r="DE103" s="293"/>
      <c r="DF103" s="293"/>
      <c r="DG103" s="293"/>
      <c r="DH103" s="293"/>
      <c r="DI103" s="293"/>
      <c r="DJ103" s="293"/>
      <c r="DK103" s="293"/>
      <c r="DL103" s="293"/>
      <c r="DM103" s="293"/>
      <c r="DN103" s="293"/>
      <c r="DO103" s="293"/>
      <c r="DP103" s="293"/>
      <c r="DQ103" s="293"/>
      <c r="DR103" s="293"/>
      <c r="DS103" s="293"/>
      <c r="DT103" s="293"/>
      <c r="DU103" s="293"/>
      <c r="DV103" s="293"/>
      <c r="DW103" s="293"/>
      <c r="DX103" s="293"/>
      <c r="DY103" s="293"/>
      <c r="DZ103" s="293"/>
      <c r="EA103" s="293"/>
      <c r="EB103" s="293"/>
      <c r="EC103" s="293"/>
      <c r="ED103" s="293"/>
      <c r="EE103" s="293"/>
      <c r="EF103" s="293"/>
      <c r="EG103" s="293"/>
      <c r="EH103" s="293"/>
      <c r="EI103" s="293"/>
      <c r="EJ103" s="293"/>
      <c r="EK103" s="293"/>
      <c r="EL103" s="293"/>
      <c r="EM103" s="293"/>
      <c r="EN103" s="293"/>
      <c r="EO103" s="293"/>
      <c r="EP103" s="293"/>
      <c r="EQ103" s="293"/>
      <c r="ER103" s="293"/>
      <c r="ES103" s="293"/>
      <c r="ET103" s="293"/>
      <c r="EU103" s="293"/>
      <c r="EV103" s="293"/>
      <c r="EW103" s="293"/>
      <c r="EX103" s="293"/>
      <c r="EY103" s="293"/>
      <c r="EZ103" s="293"/>
      <c r="FA103" s="293"/>
      <c r="FB103" s="293"/>
      <c r="FC103" s="293"/>
      <c r="FD103" s="293"/>
      <c r="FE103" s="293"/>
      <c r="FF103" s="293"/>
      <c r="FG103" s="293"/>
      <c r="FH103" s="293"/>
      <c r="FI103" s="293"/>
      <c r="FJ103" s="293"/>
      <c r="FK103" s="293"/>
      <c r="FL103" s="293"/>
      <c r="FM103" s="293"/>
      <c r="FN103" s="293"/>
      <c r="FO103" s="293"/>
      <c r="FP103" s="293"/>
      <c r="FQ103" s="293"/>
      <c r="FR103" s="293"/>
      <c r="FS103" s="293"/>
      <c r="FT103" s="293"/>
      <c r="FU103" s="293"/>
      <c r="FV103" s="293"/>
      <c r="FW103" s="293"/>
      <c r="FX103" s="293"/>
      <c r="FY103" s="293"/>
      <c r="FZ103" s="293"/>
      <c r="GA103" s="293"/>
      <c r="GB103" s="293"/>
      <c r="GC103" s="293"/>
      <c r="GD103" s="293"/>
      <c r="GE103" s="293"/>
      <c r="GF103" s="293"/>
      <c r="GG103" s="293"/>
      <c r="GH103" s="293"/>
      <c r="GI103" s="293"/>
      <c r="GJ103" s="293"/>
      <c r="GK103" s="293"/>
      <c r="GL103" s="293"/>
      <c r="GM103" s="293"/>
      <c r="GN103" s="293"/>
      <c r="GO103" s="293"/>
      <c r="GP103" s="293"/>
      <c r="GQ103" s="293"/>
      <c r="GR103" s="293"/>
      <c r="GS103" s="293"/>
      <c r="GT103" s="293"/>
      <c r="GU103" s="293"/>
      <c r="GV103" s="293"/>
      <c r="GW103" s="293"/>
      <c r="GX103" s="293"/>
      <c r="GY103" s="293"/>
      <c r="GZ103" s="293"/>
      <c r="HA103" s="293"/>
      <c r="HB103" s="293"/>
      <c r="HC103" s="293"/>
      <c r="HD103" s="293"/>
      <c r="HE103" s="293"/>
      <c r="HF103" s="293"/>
      <c r="HG103" s="293"/>
      <c r="HH103" s="293"/>
      <c r="HI103" s="293"/>
      <c r="HJ103" s="293"/>
      <c r="HK103" s="293"/>
      <c r="HL103" s="293"/>
      <c r="HM103" s="293"/>
      <c r="HN103" s="293"/>
      <c r="HO103" s="293"/>
      <c r="HP103" s="293"/>
      <c r="HQ103" s="293"/>
      <c r="HR103" s="293"/>
      <c r="HS103" s="293"/>
      <c r="HT103" s="293"/>
      <c r="HU103" s="293"/>
      <c r="HV103" s="293"/>
      <c r="HW103" s="293"/>
      <c r="HX103" s="293"/>
      <c r="HY103" s="293"/>
      <c r="HZ103" s="293"/>
      <c r="IA103" s="293"/>
      <c r="IB103" s="293"/>
      <c r="IC103" s="293"/>
      <c r="ID103" s="293"/>
      <c r="IE103" s="293"/>
      <c r="IF103" s="293"/>
      <c r="IG103" s="293"/>
      <c r="IH103" s="293"/>
      <c r="II103" s="293"/>
      <c r="IJ103" s="293"/>
      <c r="IK103" s="293"/>
      <c r="IL103" s="293"/>
      <c r="IM103" s="293"/>
      <c r="IN103" s="293"/>
      <c r="IO103" s="293"/>
      <c r="IP103" s="293"/>
      <c r="IQ103" s="293"/>
      <c r="IR103" s="293"/>
      <c r="IS103" s="293"/>
      <c r="IT103" s="293"/>
    </row>
    <row r="104" spans="1:254" s="293" customFormat="1" ht="25.5" x14ac:dyDescent="0.2">
      <c r="A104" s="289" t="s">
        <v>665</v>
      </c>
      <c r="B104" s="301" t="s">
        <v>663</v>
      </c>
      <c r="C104" s="301" t="s">
        <v>402</v>
      </c>
      <c r="D104" s="301" t="s">
        <v>376</v>
      </c>
      <c r="E104" s="301" t="s">
        <v>475</v>
      </c>
      <c r="F104" s="301" t="s">
        <v>389</v>
      </c>
      <c r="G104" s="292">
        <v>4576.68</v>
      </c>
    </row>
    <row r="105" spans="1:254" s="293" customFormat="1" ht="41.25" customHeight="1" x14ac:dyDescent="0.2">
      <c r="A105" s="294" t="s">
        <v>685</v>
      </c>
      <c r="B105" s="311" t="s">
        <v>663</v>
      </c>
      <c r="C105" s="311" t="s">
        <v>402</v>
      </c>
      <c r="D105" s="311" t="s">
        <v>376</v>
      </c>
      <c r="E105" s="311"/>
      <c r="F105" s="311"/>
      <c r="G105" s="297">
        <f>SUM(G106)</f>
        <v>50</v>
      </c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7"/>
      <c r="AZ105" s="227"/>
      <c r="BA105" s="227"/>
      <c r="BB105" s="227"/>
      <c r="BC105" s="227"/>
      <c r="BD105" s="227"/>
      <c r="BE105" s="227"/>
      <c r="BF105" s="227"/>
      <c r="BG105" s="227"/>
      <c r="BH105" s="227"/>
      <c r="BI105" s="227"/>
      <c r="BJ105" s="227"/>
      <c r="BK105" s="227"/>
      <c r="BL105" s="227"/>
      <c r="BM105" s="227"/>
      <c r="BN105" s="227"/>
      <c r="BO105" s="227"/>
      <c r="BP105" s="227"/>
      <c r="BQ105" s="227"/>
      <c r="BR105" s="227"/>
      <c r="BS105" s="227"/>
      <c r="BT105" s="227"/>
      <c r="BU105" s="227"/>
      <c r="BV105" s="227"/>
      <c r="BW105" s="227"/>
      <c r="BX105" s="227"/>
      <c r="BY105" s="227"/>
      <c r="BZ105" s="227"/>
      <c r="CA105" s="227"/>
      <c r="CB105" s="227"/>
      <c r="CC105" s="227"/>
      <c r="CD105" s="227"/>
      <c r="CE105" s="227"/>
      <c r="CF105" s="227"/>
      <c r="CG105" s="227"/>
      <c r="CH105" s="227"/>
      <c r="CI105" s="227"/>
      <c r="CJ105" s="227"/>
      <c r="CK105" s="227"/>
      <c r="CL105" s="227"/>
      <c r="CM105" s="227"/>
      <c r="CN105" s="227"/>
      <c r="CO105" s="227"/>
      <c r="CP105" s="227"/>
      <c r="CQ105" s="227"/>
      <c r="CR105" s="227"/>
      <c r="CS105" s="227"/>
      <c r="CT105" s="227"/>
      <c r="CU105" s="227"/>
      <c r="CV105" s="227"/>
      <c r="CW105" s="227"/>
      <c r="CX105" s="227"/>
      <c r="CY105" s="227"/>
      <c r="CZ105" s="227"/>
      <c r="DA105" s="227"/>
      <c r="DB105" s="227"/>
      <c r="DC105" s="227"/>
      <c r="DD105" s="227"/>
      <c r="DE105" s="227"/>
      <c r="DF105" s="227"/>
      <c r="DG105" s="227"/>
      <c r="DH105" s="227"/>
      <c r="DI105" s="227"/>
      <c r="DJ105" s="227"/>
      <c r="DK105" s="227"/>
      <c r="DL105" s="227"/>
      <c r="DM105" s="227"/>
      <c r="DN105" s="227"/>
      <c r="DO105" s="227"/>
      <c r="DP105" s="227"/>
      <c r="DQ105" s="227"/>
      <c r="DR105" s="227"/>
      <c r="DS105" s="227"/>
      <c r="DT105" s="227"/>
      <c r="DU105" s="227"/>
      <c r="DV105" s="227"/>
      <c r="DW105" s="227"/>
      <c r="DX105" s="227"/>
      <c r="DY105" s="227"/>
      <c r="DZ105" s="227"/>
      <c r="EA105" s="227"/>
      <c r="EB105" s="227"/>
      <c r="EC105" s="227"/>
      <c r="ED105" s="227"/>
      <c r="EE105" s="227"/>
      <c r="EF105" s="227"/>
      <c r="EG105" s="227"/>
      <c r="EH105" s="227"/>
      <c r="EI105" s="227"/>
      <c r="EJ105" s="227"/>
      <c r="EK105" s="227"/>
      <c r="EL105" s="227"/>
      <c r="EM105" s="227"/>
      <c r="EN105" s="227"/>
      <c r="EO105" s="227"/>
      <c r="EP105" s="227"/>
      <c r="EQ105" s="227"/>
      <c r="ER105" s="227"/>
      <c r="ES105" s="227"/>
      <c r="ET105" s="227"/>
      <c r="EU105" s="227"/>
      <c r="EV105" s="227"/>
      <c r="EW105" s="227"/>
      <c r="EX105" s="227"/>
      <c r="EY105" s="227"/>
      <c r="EZ105" s="227"/>
      <c r="FA105" s="227"/>
      <c r="FB105" s="227"/>
      <c r="FC105" s="227"/>
      <c r="FD105" s="227"/>
      <c r="FE105" s="227"/>
      <c r="FF105" s="227"/>
      <c r="FG105" s="227"/>
      <c r="FH105" s="227"/>
      <c r="FI105" s="227"/>
      <c r="FJ105" s="227"/>
      <c r="FK105" s="227"/>
      <c r="FL105" s="227"/>
      <c r="FM105" s="227"/>
      <c r="FN105" s="227"/>
      <c r="FO105" s="227"/>
      <c r="FP105" s="227"/>
      <c r="FQ105" s="227"/>
      <c r="FR105" s="227"/>
      <c r="FS105" s="227"/>
      <c r="FT105" s="227"/>
      <c r="FU105" s="227"/>
      <c r="FV105" s="227"/>
      <c r="FW105" s="227"/>
      <c r="FX105" s="227"/>
      <c r="FY105" s="227"/>
      <c r="FZ105" s="227"/>
      <c r="GA105" s="227"/>
      <c r="GB105" s="227"/>
      <c r="GC105" s="227"/>
      <c r="GD105" s="227"/>
      <c r="GE105" s="227"/>
      <c r="GF105" s="227"/>
      <c r="GG105" s="227"/>
      <c r="GH105" s="227"/>
      <c r="GI105" s="227"/>
      <c r="GJ105" s="227"/>
      <c r="GK105" s="227"/>
      <c r="GL105" s="227"/>
      <c r="GM105" s="227"/>
      <c r="GN105" s="227"/>
      <c r="GO105" s="227"/>
      <c r="GP105" s="227"/>
      <c r="GQ105" s="227"/>
      <c r="GR105" s="227"/>
      <c r="GS105" s="227"/>
      <c r="GT105" s="227"/>
      <c r="GU105" s="227"/>
      <c r="GV105" s="227"/>
      <c r="GW105" s="227"/>
      <c r="GX105" s="227"/>
      <c r="GY105" s="227"/>
      <c r="GZ105" s="227"/>
      <c r="HA105" s="227"/>
      <c r="HB105" s="227"/>
      <c r="HC105" s="227"/>
      <c r="HD105" s="227"/>
      <c r="HE105" s="227"/>
      <c r="HF105" s="227"/>
      <c r="HG105" s="227"/>
      <c r="HH105" s="227"/>
      <c r="HI105" s="227"/>
      <c r="HJ105" s="227"/>
      <c r="HK105" s="227"/>
      <c r="HL105" s="227"/>
      <c r="HM105" s="227"/>
      <c r="HN105" s="227"/>
      <c r="HO105" s="227"/>
      <c r="HP105" s="227"/>
      <c r="HQ105" s="227"/>
      <c r="HR105" s="227"/>
      <c r="HS105" s="227"/>
      <c r="HT105" s="227"/>
      <c r="HU105" s="227"/>
      <c r="HV105" s="227"/>
      <c r="HW105" s="227"/>
      <c r="HX105" s="227"/>
      <c r="HY105" s="227"/>
      <c r="HZ105" s="227"/>
      <c r="IA105" s="227"/>
      <c r="IB105" s="227"/>
      <c r="IC105" s="227"/>
      <c r="ID105" s="227"/>
      <c r="IE105" s="227"/>
      <c r="IF105" s="227"/>
      <c r="IG105" s="227"/>
      <c r="IH105" s="227"/>
      <c r="II105" s="227"/>
      <c r="IJ105" s="227"/>
      <c r="IK105" s="227"/>
      <c r="IL105" s="227"/>
      <c r="IM105" s="227"/>
      <c r="IN105" s="227"/>
      <c r="IO105" s="227"/>
      <c r="IP105" s="227"/>
      <c r="IQ105" s="227"/>
      <c r="IR105" s="227"/>
      <c r="IS105" s="227"/>
      <c r="IT105" s="227"/>
    </row>
    <row r="106" spans="1:254" s="293" customFormat="1" ht="29.25" customHeight="1" x14ac:dyDescent="0.2">
      <c r="A106" s="289" t="s">
        <v>665</v>
      </c>
      <c r="B106" s="301" t="s">
        <v>663</v>
      </c>
      <c r="C106" s="301" t="s">
        <v>402</v>
      </c>
      <c r="D106" s="301" t="s">
        <v>376</v>
      </c>
      <c r="E106" s="301" t="s">
        <v>479</v>
      </c>
      <c r="F106" s="301" t="s">
        <v>389</v>
      </c>
      <c r="G106" s="297">
        <v>50</v>
      </c>
      <c r="H106" s="227"/>
      <c r="I106" s="227"/>
      <c r="J106" s="227"/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7"/>
      <c r="AZ106" s="227"/>
      <c r="BA106" s="227"/>
      <c r="BB106" s="227"/>
      <c r="BC106" s="227"/>
      <c r="BD106" s="227"/>
      <c r="BE106" s="227"/>
      <c r="BF106" s="227"/>
      <c r="BG106" s="227"/>
      <c r="BH106" s="227"/>
      <c r="BI106" s="227"/>
      <c r="BJ106" s="227"/>
      <c r="BK106" s="227"/>
      <c r="BL106" s="227"/>
      <c r="BM106" s="227"/>
      <c r="BN106" s="227"/>
      <c r="BO106" s="227"/>
      <c r="BP106" s="227"/>
      <c r="BQ106" s="227"/>
      <c r="BR106" s="227"/>
      <c r="BS106" s="227"/>
      <c r="BT106" s="227"/>
      <c r="BU106" s="227"/>
      <c r="BV106" s="227"/>
      <c r="BW106" s="227"/>
      <c r="BX106" s="227"/>
      <c r="BY106" s="227"/>
      <c r="BZ106" s="227"/>
      <c r="CA106" s="227"/>
      <c r="CB106" s="227"/>
      <c r="CC106" s="227"/>
      <c r="CD106" s="227"/>
      <c r="CE106" s="227"/>
      <c r="CF106" s="227"/>
      <c r="CG106" s="227"/>
      <c r="CH106" s="227"/>
      <c r="CI106" s="227"/>
      <c r="CJ106" s="227"/>
      <c r="CK106" s="227"/>
      <c r="CL106" s="227"/>
      <c r="CM106" s="227"/>
      <c r="CN106" s="227"/>
      <c r="CO106" s="227"/>
      <c r="CP106" s="227"/>
      <c r="CQ106" s="227"/>
      <c r="CR106" s="227"/>
      <c r="CS106" s="227"/>
      <c r="CT106" s="227"/>
      <c r="CU106" s="227"/>
      <c r="CV106" s="227"/>
      <c r="CW106" s="227"/>
      <c r="CX106" s="227"/>
      <c r="CY106" s="227"/>
      <c r="CZ106" s="227"/>
      <c r="DA106" s="227"/>
      <c r="DB106" s="227"/>
      <c r="DC106" s="227"/>
      <c r="DD106" s="227"/>
      <c r="DE106" s="227"/>
      <c r="DF106" s="227"/>
      <c r="DG106" s="227"/>
      <c r="DH106" s="227"/>
      <c r="DI106" s="227"/>
      <c r="DJ106" s="227"/>
      <c r="DK106" s="227"/>
      <c r="DL106" s="227"/>
      <c r="DM106" s="227"/>
      <c r="DN106" s="227"/>
      <c r="DO106" s="227"/>
      <c r="DP106" s="227"/>
      <c r="DQ106" s="227"/>
      <c r="DR106" s="227"/>
      <c r="DS106" s="227"/>
      <c r="DT106" s="227"/>
      <c r="DU106" s="227"/>
      <c r="DV106" s="227"/>
      <c r="DW106" s="227"/>
      <c r="DX106" s="227"/>
      <c r="DY106" s="227"/>
      <c r="DZ106" s="227"/>
      <c r="EA106" s="227"/>
      <c r="EB106" s="227"/>
      <c r="EC106" s="227"/>
      <c r="ED106" s="227"/>
      <c r="EE106" s="227"/>
      <c r="EF106" s="227"/>
      <c r="EG106" s="227"/>
      <c r="EH106" s="227"/>
      <c r="EI106" s="227"/>
      <c r="EJ106" s="227"/>
      <c r="EK106" s="227"/>
      <c r="EL106" s="227"/>
      <c r="EM106" s="227"/>
      <c r="EN106" s="227"/>
      <c r="EO106" s="227"/>
      <c r="EP106" s="227"/>
      <c r="EQ106" s="227"/>
      <c r="ER106" s="227"/>
      <c r="ES106" s="227"/>
      <c r="ET106" s="227"/>
      <c r="EU106" s="227"/>
      <c r="EV106" s="227"/>
      <c r="EW106" s="227"/>
      <c r="EX106" s="227"/>
      <c r="EY106" s="227"/>
      <c r="EZ106" s="227"/>
      <c r="FA106" s="227"/>
      <c r="FB106" s="227"/>
      <c r="FC106" s="227"/>
      <c r="FD106" s="227"/>
      <c r="FE106" s="227"/>
      <c r="FF106" s="227"/>
      <c r="FG106" s="227"/>
      <c r="FH106" s="227"/>
      <c r="FI106" s="227"/>
      <c r="FJ106" s="227"/>
      <c r="FK106" s="227"/>
      <c r="FL106" s="227"/>
      <c r="FM106" s="227"/>
      <c r="FN106" s="227"/>
      <c r="FO106" s="227"/>
      <c r="FP106" s="227"/>
      <c r="FQ106" s="227"/>
      <c r="FR106" s="227"/>
      <c r="FS106" s="227"/>
      <c r="FT106" s="227"/>
      <c r="FU106" s="227"/>
      <c r="FV106" s="227"/>
      <c r="FW106" s="227"/>
      <c r="FX106" s="227"/>
      <c r="FY106" s="227"/>
      <c r="FZ106" s="227"/>
      <c r="GA106" s="227"/>
      <c r="GB106" s="227"/>
      <c r="GC106" s="227"/>
      <c r="GD106" s="227"/>
      <c r="GE106" s="227"/>
      <c r="GF106" s="227"/>
      <c r="GG106" s="227"/>
      <c r="GH106" s="227"/>
      <c r="GI106" s="227"/>
      <c r="GJ106" s="227"/>
      <c r="GK106" s="227"/>
      <c r="GL106" s="227"/>
      <c r="GM106" s="227"/>
      <c r="GN106" s="227"/>
      <c r="GO106" s="227"/>
      <c r="GP106" s="227"/>
      <c r="GQ106" s="227"/>
      <c r="GR106" s="227"/>
      <c r="GS106" s="227"/>
      <c r="GT106" s="227"/>
      <c r="GU106" s="227"/>
      <c r="GV106" s="227"/>
      <c r="GW106" s="227"/>
      <c r="GX106" s="227"/>
      <c r="GY106" s="227"/>
      <c r="GZ106" s="227"/>
      <c r="HA106" s="227"/>
      <c r="HB106" s="227"/>
      <c r="HC106" s="227"/>
      <c r="HD106" s="227"/>
      <c r="HE106" s="227"/>
      <c r="HF106" s="227"/>
      <c r="HG106" s="227"/>
      <c r="HH106" s="227"/>
      <c r="HI106" s="227"/>
      <c r="HJ106" s="227"/>
      <c r="HK106" s="227"/>
      <c r="HL106" s="227"/>
      <c r="HM106" s="227"/>
      <c r="HN106" s="227"/>
      <c r="HO106" s="227"/>
      <c r="HP106" s="227"/>
      <c r="HQ106" s="227"/>
      <c r="HR106" s="227"/>
      <c r="HS106" s="227"/>
      <c r="HT106" s="227"/>
      <c r="HU106" s="227"/>
      <c r="HV106" s="227"/>
      <c r="HW106" s="227"/>
      <c r="HX106" s="227"/>
      <c r="HY106" s="227"/>
      <c r="HZ106" s="227"/>
      <c r="IA106" s="227"/>
      <c r="IB106" s="227"/>
      <c r="IC106" s="227"/>
      <c r="ID106" s="227"/>
      <c r="IE106" s="227"/>
      <c r="IF106" s="227"/>
      <c r="IG106" s="227"/>
      <c r="IH106" s="227"/>
      <c r="II106" s="227"/>
      <c r="IJ106" s="227"/>
      <c r="IK106" s="227"/>
      <c r="IL106" s="227"/>
      <c r="IM106" s="227"/>
      <c r="IN106" s="227"/>
      <c r="IO106" s="227"/>
      <c r="IP106" s="227"/>
      <c r="IQ106" s="227"/>
      <c r="IR106" s="227"/>
      <c r="IS106" s="227"/>
      <c r="IT106" s="227"/>
    </row>
    <row r="107" spans="1:254" s="227" customFormat="1" ht="15" x14ac:dyDescent="0.25">
      <c r="A107" s="337" t="s">
        <v>480</v>
      </c>
      <c r="B107" s="334" t="s">
        <v>663</v>
      </c>
      <c r="C107" s="334" t="s">
        <v>402</v>
      </c>
      <c r="D107" s="334" t="s">
        <v>378</v>
      </c>
      <c r="E107" s="334"/>
      <c r="F107" s="334"/>
      <c r="G107" s="335">
        <f>SUM(G110+G108+G112)</f>
        <v>26500</v>
      </c>
      <c r="H107" s="302"/>
      <c r="I107" s="302"/>
      <c r="J107" s="302"/>
      <c r="K107" s="302"/>
      <c r="L107" s="302"/>
      <c r="M107" s="302"/>
      <c r="N107" s="302"/>
      <c r="O107" s="302"/>
      <c r="P107" s="302"/>
      <c r="Q107" s="302"/>
      <c r="R107" s="302"/>
      <c r="S107" s="302"/>
      <c r="T107" s="302"/>
      <c r="U107" s="302"/>
      <c r="V107" s="302"/>
      <c r="W107" s="302"/>
      <c r="X107" s="302"/>
      <c r="Y107" s="302"/>
      <c r="Z107" s="302"/>
      <c r="AA107" s="302"/>
      <c r="AB107" s="302"/>
      <c r="AC107" s="302"/>
      <c r="AD107" s="302"/>
      <c r="AE107" s="302"/>
      <c r="AF107" s="302"/>
      <c r="AG107" s="302"/>
      <c r="AH107" s="302"/>
      <c r="AI107" s="302"/>
      <c r="AJ107" s="302"/>
      <c r="AK107" s="302"/>
      <c r="AL107" s="302"/>
      <c r="AM107" s="302"/>
      <c r="AN107" s="302"/>
      <c r="AO107" s="302"/>
      <c r="AP107" s="302"/>
      <c r="AQ107" s="302"/>
      <c r="AR107" s="302"/>
      <c r="AS107" s="302"/>
      <c r="AT107" s="302"/>
      <c r="AU107" s="302"/>
      <c r="AV107" s="302"/>
      <c r="AW107" s="302"/>
      <c r="AX107" s="302"/>
      <c r="AY107" s="302"/>
      <c r="AZ107" s="302"/>
      <c r="BA107" s="302"/>
      <c r="BB107" s="302"/>
      <c r="BC107" s="302"/>
      <c r="BD107" s="302"/>
      <c r="BE107" s="302"/>
      <c r="BF107" s="302"/>
      <c r="BG107" s="302"/>
      <c r="BH107" s="302"/>
      <c r="BI107" s="302"/>
      <c r="BJ107" s="302"/>
      <c r="BK107" s="302"/>
      <c r="BL107" s="302"/>
      <c r="BM107" s="302"/>
      <c r="BN107" s="302"/>
      <c r="BO107" s="302"/>
      <c r="BP107" s="302"/>
      <c r="BQ107" s="302"/>
      <c r="BR107" s="302"/>
      <c r="BS107" s="302"/>
      <c r="BT107" s="302"/>
      <c r="BU107" s="302"/>
      <c r="BV107" s="302"/>
      <c r="BW107" s="302"/>
      <c r="BX107" s="302"/>
      <c r="BY107" s="302"/>
      <c r="BZ107" s="302"/>
      <c r="CA107" s="302"/>
      <c r="CB107" s="302"/>
      <c r="CC107" s="302"/>
      <c r="CD107" s="302"/>
      <c r="CE107" s="302"/>
      <c r="CF107" s="302"/>
      <c r="CG107" s="302"/>
      <c r="CH107" s="302"/>
      <c r="CI107" s="302"/>
      <c r="CJ107" s="302"/>
      <c r="CK107" s="302"/>
      <c r="CL107" s="302"/>
      <c r="CM107" s="302"/>
      <c r="CN107" s="302"/>
      <c r="CO107" s="302"/>
      <c r="CP107" s="302"/>
      <c r="CQ107" s="302"/>
      <c r="CR107" s="302"/>
      <c r="CS107" s="302"/>
      <c r="CT107" s="302"/>
      <c r="CU107" s="302"/>
      <c r="CV107" s="302"/>
      <c r="CW107" s="302"/>
      <c r="CX107" s="302"/>
      <c r="CY107" s="302"/>
      <c r="CZ107" s="302"/>
      <c r="DA107" s="302"/>
      <c r="DB107" s="302"/>
      <c r="DC107" s="302"/>
      <c r="DD107" s="302"/>
      <c r="DE107" s="302"/>
      <c r="DF107" s="302"/>
      <c r="DG107" s="302"/>
      <c r="DH107" s="302"/>
      <c r="DI107" s="302"/>
      <c r="DJ107" s="302"/>
      <c r="DK107" s="302"/>
      <c r="DL107" s="302"/>
      <c r="DM107" s="302"/>
      <c r="DN107" s="302"/>
      <c r="DO107" s="302"/>
      <c r="DP107" s="302"/>
      <c r="DQ107" s="302"/>
      <c r="DR107" s="302"/>
      <c r="DS107" s="302"/>
      <c r="DT107" s="302"/>
      <c r="DU107" s="302"/>
      <c r="DV107" s="302"/>
      <c r="DW107" s="302"/>
      <c r="DX107" s="302"/>
      <c r="DY107" s="302"/>
      <c r="DZ107" s="302"/>
      <c r="EA107" s="302"/>
      <c r="EB107" s="302"/>
      <c r="EC107" s="302"/>
      <c r="ED107" s="302"/>
      <c r="EE107" s="302"/>
      <c r="EF107" s="302"/>
      <c r="EG107" s="302"/>
      <c r="EH107" s="302"/>
      <c r="EI107" s="302"/>
      <c r="EJ107" s="302"/>
      <c r="EK107" s="302"/>
      <c r="EL107" s="302"/>
      <c r="EM107" s="302"/>
      <c r="EN107" s="302"/>
      <c r="EO107" s="302"/>
      <c r="EP107" s="302"/>
      <c r="EQ107" s="302"/>
      <c r="ER107" s="302"/>
      <c r="ES107" s="302"/>
      <c r="ET107" s="302"/>
      <c r="EU107" s="302"/>
      <c r="EV107" s="302"/>
      <c r="EW107" s="302"/>
      <c r="EX107" s="302"/>
      <c r="EY107" s="302"/>
      <c r="EZ107" s="302"/>
      <c r="FA107" s="302"/>
      <c r="FB107" s="302"/>
      <c r="FC107" s="302"/>
      <c r="FD107" s="302"/>
      <c r="FE107" s="302"/>
      <c r="FF107" s="302"/>
      <c r="FG107" s="302"/>
      <c r="FH107" s="302"/>
      <c r="FI107" s="302"/>
      <c r="FJ107" s="302"/>
      <c r="FK107" s="302"/>
      <c r="FL107" s="302"/>
      <c r="FM107" s="302"/>
      <c r="FN107" s="302"/>
      <c r="FO107" s="302"/>
      <c r="FP107" s="302"/>
      <c r="FQ107" s="302"/>
      <c r="FR107" s="302"/>
      <c r="FS107" s="302"/>
      <c r="FT107" s="302"/>
      <c r="FU107" s="302"/>
      <c r="FV107" s="302"/>
      <c r="FW107" s="302"/>
      <c r="FX107" s="302"/>
      <c r="FY107" s="302"/>
      <c r="FZ107" s="302"/>
      <c r="GA107" s="302"/>
      <c r="GB107" s="302"/>
      <c r="GC107" s="302"/>
      <c r="GD107" s="302"/>
      <c r="GE107" s="302"/>
      <c r="GF107" s="302"/>
      <c r="GG107" s="302"/>
      <c r="GH107" s="302"/>
      <c r="GI107" s="302"/>
      <c r="GJ107" s="302"/>
      <c r="GK107" s="302"/>
      <c r="GL107" s="302"/>
      <c r="GM107" s="302"/>
      <c r="GN107" s="302"/>
      <c r="GO107" s="302"/>
      <c r="GP107" s="302"/>
      <c r="GQ107" s="302"/>
      <c r="GR107" s="302"/>
      <c r="GS107" s="302"/>
      <c r="GT107" s="302"/>
      <c r="GU107" s="302"/>
      <c r="GV107" s="302"/>
      <c r="GW107" s="302"/>
      <c r="GX107" s="302"/>
      <c r="GY107" s="302"/>
      <c r="GZ107" s="302"/>
      <c r="HA107" s="302"/>
      <c r="HB107" s="302"/>
      <c r="HC107" s="302"/>
      <c r="HD107" s="302"/>
      <c r="HE107" s="302"/>
      <c r="HF107" s="302"/>
      <c r="HG107" s="302"/>
      <c r="HH107" s="302"/>
      <c r="HI107" s="302"/>
      <c r="HJ107" s="302"/>
      <c r="HK107" s="302"/>
      <c r="HL107" s="302"/>
      <c r="HM107" s="302"/>
      <c r="HN107" s="302"/>
      <c r="HO107" s="302"/>
      <c r="HP107" s="302"/>
      <c r="HQ107" s="302"/>
      <c r="HR107" s="302"/>
      <c r="HS107" s="302"/>
      <c r="HT107" s="302"/>
      <c r="HU107" s="302"/>
      <c r="HV107" s="302"/>
      <c r="HW107" s="302"/>
      <c r="HX107" s="302"/>
      <c r="HY107" s="302"/>
      <c r="HZ107" s="302"/>
      <c r="IA107" s="302"/>
      <c r="IB107" s="302"/>
      <c r="IC107" s="302"/>
      <c r="ID107" s="302"/>
      <c r="IE107" s="302"/>
      <c r="IF107" s="302"/>
      <c r="IG107" s="302"/>
      <c r="IH107" s="302"/>
      <c r="II107" s="302"/>
      <c r="IJ107" s="302"/>
      <c r="IK107" s="302"/>
      <c r="IL107" s="302"/>
      <c r="IM107" s="302"/>
      <c r="IN107" s="302"/>
      <c r="IO107" s="302"/>
      <c r="IP107" s="302"/>
      <c r="IQ107" s="302"/>
      <c r="IR107" s="302"/>
      <c r="IS107" s="302"/>
      <c r="IT107" s="302"/>
    </row>
    <row r="108" spans="1:254" s="227" customFormat="1" ht="25.5" x14ac:dyDescent="0.2">
      <c r="A108" s="294" t="s">
        <v>189</v>
      </c>
      <c r="B108" s="311" t="s">
        <v>663</v>
      </c>
      <c r="C108" s="311" t="s">
        <v>402</v>
      </c>
      <c r="D108" s="311" t="s">
        <v>378</v>
      </c>
      <c r="E108" s="311" t="s">
        <v>481</v>
      </c>
      <c r="F108" s="311"/>
      <c r="G108" s="297">
        <f>SUM(G109)</f>
        <v>16500</v>
      </c>
    </row>
    <row r="109" spans="1:254" s="227" customFormat="1" ht="15" x14ac:dyDescent="0.25">
      <c r="A109" s="289" t="s">
        <v>399</v>
      </c>
      <c r="B109" s="301" t="s">
        <v>663</v>
      </c>
      <c r="C109" s="301" t="s">
        <v>402</v>
      </c>
      <c r="D109" s="301" t="s">
        <v>378</v>
      </c>
      <c r="E109" s="301" t="s">
        <v>481</v>
      </c>
      <c r="F109" s="301" t="s">
        <v>446</v>
      </c>
      <c r="G109" s="292">
        <v>16500</v>
      </c>
      <c r="H109" s="302"/>
      <c r="I109" s="302"/>
      <c r="J109" s="302"/>
      <c r="K109" s="302"/>
      <c r="L109" s="302"/>
      <c r="M109" s="302"/>
      <c r="N109" s="302"/>
      <c r="O109" s="302"/>
      <c r="P109" s="302"/>
      <c r="Q109" s="302"/>
      <c r="R109" s="302"/>
      <c r="S109" s="302"/>
      <c r="T109" s="302"/>
      <c r="U109" s="302"/>
      <c r="V109" s="302"/>
      <c r="W109" s="302"/>
      <c r="X109" s="302"/>
      <c r="Y109" s="302"/>
      <c r="Z109" s="302"/>
      <c r="AA109" s="302"/>
      <c r="AB109" s="302"/>
      <c r="AC109" s="302"/>
      <c r="AD109" s="302"/>
      <c r="AE109" s="302"/>
      <c r="AF109" s="302"/>
      <c r="AG109" s="302"/>
      <c r="AH109" s="302"/>
      <c r="AI109" s="302"/>
      <c r="AJ109" s="302"/>
      <c r="AK109" s="302"/>
      <c r="AL109" s="302"/>
      <c r="AM109" s="302"/>
      <c r="AN109" s="302"/>
      <c r="AO109" s="302"/>
      <c r="AP109" s="302"/>
      <c r="AQ109" s="302"/>
      <c r="AR109" s="302"/>
      <c r="AS109" s="302"/>
      <c r="AT109" s="302"/>
      <c r="AU109" s="302"/>
      <c r="AV109" s="302"/>
      <c r="AW109" s="302"/>
      <c r="AX109" s="302"/>
      <c r="AY109" s="302"/>
      <c r="AZ109" s="302"/>
      <c r="BA109" s="302"/>
      <c r="BB109" s="302"/>
      <c r="BC109" s="302"/>
      <c r="BD109" s="302"/>
      <c r="BE109" s="302"/>
      <c r="BF109" s="302"/>
      <c r="BG109" s="302"/>
      <c r="BH109" s="302"/>
      <c r="BI109" s="302"/>
      <c r="BJ109" s="302"/>
      <c r="BK109" s="302"/>
      <c r="BL109" s="302"/>
      <c r="BM109" s="302"/>
      <c r="BN109" s="302"/>
      <c r="BO109" s="302"/>
      <c r="BP109" s="302"/>
      <c r="BQ109" s="302"/>
      <c r="BR109" s="302"/>
      <c r="BS109" s="302"/>
      <c r="BT109" s="302"/>
      <c r="BU109" s="302"/>
      <c r="BV109" s="302"/>
      <c r="BW109" s="302"/>
      <c r="BX109" s="302"/>
      <c r="BY109" s="302"/>
      <c r="BZ109" s="302"/>
      <c r="CA109" s="302"/>
      <c r="CB109" s="302"/>
      <c r="CC109" s="302"/>
      <c r="CD109" s="302"/>
      <c r="CE109" s="302"/>
      <c r="CF109" s="302"/>
      <c r="CG109" s="302"/>
      <c r="CH109" s="302"/>
      <c r="CI109" s="302"/>
      <c r="CJ109" s="302"/>
      <c r="CK109" s="302"/>
      <c r="CL109" s="302"/>
      <c r="CM109" s="302"/>
      <c r="CN109" s="302"/>
      <c r="CO109" s="302"/>
      <c r="CP109" s="302"/>
      <c r="CQ109" s="302"/>
      <c r="CR109" s="302"/>
      <c r="CS109" s="302"/>
      <c r="CT109" s="302"/>
      <c r="CU109" s="302"/>
      <c r="CV109" s="302"/>
      <c r="CW109" s="302"/>
      <c r="CX109" s="302"/>
      <c r="CY109" s="302"/>
      <c r="CZ109" s="302"/>
      <c r="DA109" s="302"/>
      <c r="DB109" s="302"/>
      <c r="DC109" s="302"/>
      <c r="DD109" s="302"/>
      <c r="DE109" s="302"/>
      <c r="DF109" s="302"/>
      <c r="DG109" s="302"/>
      <c r="DH109" s="302"/>
      <c r="DI109" s="302"/>
      <c r="DJ109" s="302"/>
      <c r="DK109" s="302"/>
      <c r="DL109" s="302"/>
      <c r="DM109" s="302"/>
      <c r="DN109" s="302"/>
      <c r="DO109" s="302"/>
      <c r="DP109" s="302"/>
      <c r="DQ109" s="302"/>
      <c r="DR109" s="302"/>
      <c r="DS109" s="302"/>
      <c r="DT109" s="302"/>
      <c r="DU109" s="302"/>
      <c r="DV109" s="302"/>
      <c r="DW109" s="302"/>
      <c r="DX109" s="302"/>
      <c r="DY109" s="302"/>
      <c r="DZ109" s="302"/>
      <c r="EA109" s="302"/>
      <c r="EB109" s="302"/>
      <c r="EC109" s="302"/>
      <c r="ED109" s="302"/>
      <c r="EE109" s="302"/>
      <c r="EF109" s="302"/>
      <c r="EG109" s="302"/>
      <c r="EH109" s="302"/>
      <c r="EI109" s="302"/>
      <c r="EJ109" s="302"/>
      <c r="EK109" s="302"/>
      <c r="EL109" s="302"/>
      <c r="EM109" s="302"/>
      <c r="EN109" s="302"/>
      <c r="EO109" s="302"/>
      <c r="EP109" s="302"/>
      <c r="EQ109" s="302"/>
      <c r="ER109" s="302"/>
      <c r="ES109" s="302"/>
      <c r="ET109" s="302"/>
      <c r="EU109" s="302"/>
      <c r="EV109" s="302"/>
      <c r="EW109" s="302"/>
      <c r="EX109" s="302"/>
      <c r="EY109" s="302"/>
      <c r="EZ109" s="302"/>
      <c r="FA109" s="302"/>
      <c r="FB109" s="302"/>
      <c r="FC109" s="302"/>
      <c r="FD109" s="302"/>
      <c r="FE109" s="302"/>
      <c r="FF109" s="302"/>
      <c r="FG109" s="302"/>
      <c r="FH109" s="302"/>
      <c r="FI109" s="302"/>
      <c r="FJ109" s="302"/>
      <c r="FK109" s="302"/>
      <c r="FL109" s="302"/>
      <c r="FM109" s="302"/>
      <c r="FN109" s="302"/>
      <c r="FO109" s="302"/>
      <c r="FP109" s="302"/>
      <c r="FQ109" s="302"/>
      <c r="FR109" s="302"/>
      <c r="FS109" s="302"/>
      <c r="FT109" s="302"/>
      <c r="FU109" s="302"/>
      <c r="FV109" s="302"/>
      <c r="FW109" s="302"/>
      <c r="FX109" s="302"/>
      <c r="FY109" s="302"/>
      <c r="FZ109" s="302"/>
      <c r="GA109" s="302"/>
      <c r="GB109" s="302"/>
      <c r="GC109" s="302"/>
      <c r="GD109" s="302"/>
      <c r="GE109" s="302"/>
      <c r="GF109" s="302"/>
      <c r="GG109" s="302"/>
      <c r="GH109" s="302"/>
      <c r="GI109" s="302"/>
      <c r="GJ109" s="302"/>
      <c r="GK109" s="302"/>
      <c r="GL109" s="302"/>
      <c r="GM109" s="302"/>
      <c r="GN109" s="302"/>
      <c r="GO109" s="302"/>
      <c r="GP109" s="302"/>
      <c r="GQ109" s="302"/>
      <c r="GR109" s="302"/>
      <c r="GS109" s="302"/>
      <c r="GT109" s="302"/>
      <c r="GU109" s="302"/>
      <c r="GV109" s="302"/>
      <c r="GW109" s="302"/>
      <c r="GX109" s="302"/>
      <c r="GY109" s="302"/>
      <c r="GZ109" s="302"/>
      <c r="HA109" s="302"/>
      <c r="HB109" s="302"/>
      <c r="HC109" s="302"/>
      <c r="HD109" s="302"/>
      <c r="HE109" s="302"/>
      <c r="HF109" s="302"/>
      <c r="HG109" s="302"/>
      <c r="HH109" s="302"/>
      <c r="HI109" s="302"/>
      <c r="HJ109" s="302"/>
      <c r="HK109" s="302"/>
      <c r="HL109" s="302"/>
      <c r="HM109" s="302"/>
      <c r="HN109" s="302"/>
      <c r="HO109" s="302"/>
      <c r="HP109" s="302"/>
      <c r="HQ109" s="302"/>
      <c r="HR109" s="302"/>
      <c r="HS109" s="302"/>
      <c r="HT109" s="302"/>
      <c r="HU109" s="302"/>
      <c r="HV109" s="302"/>
      <c r="HW109" s="302"/>
      <c r="HX109" s="302"/>
      <c r="HY109" s="302"/>
      <c r="HZ109" s="302"/>
      <c r="IA109" s="302"/>
      <c r="IB109" s="302"/>
      <c r="IC109" s="302"/>
      <c r="ID109" s="302"/>
      <c r="IE109" s="302"/>
      <c r="IF109" s="302"/>
      <c r="IG109" s="302"/>
      <c r="IH109" s="302"/>
      <c r="II109" s="302"/>
      <c r="IJ109" s="302"/>
      <c r="IK109" s="302"/>
      <c r="IL109" s="302"/>
      <c r="IM109" s="302"/>
      <c r="IN109" s="302"/>
      <c r="IO109" s="302"/>
      <c r="IP109" s="302"/>
      <c r="IQ109" s="302"/>
      <c r="IR109" s="302"/>
      <c r="IS109" s="302"/>
      <c r="IT109" s="302"/>
    </row>
    <row r="110" spans="1:254" s="227" customFormat="1" x14ac:dyDescent="0.2">
      <c r="A110" s="294" t="s">
        <v>428</v>
      </c>
      <c r="B110" s="311" t="s">
        <v>663</v>
      </c>
      <c r="C110" s="311" t="s">
        <v>402</v>
      </c>
      <c r="D110" s="311" t="s">
        <v>378</v>
      </c>
      <c r="E110" s="311" t="s">
        <v>429</v>
      </c>
      <c r="F110" s="311"/>
      <c r="G110" s="297">
        <f>SUM(G111)</f>
        <v>5000</v>
      </c>
      <c r="H110" s="293"/>
      <c r="I110" s="293"/>
      <c r="J110" s="293"/>
      <c r="K110" s="293"/>
      <c r="L110" s="293"/>
      <c r="M110" s="293"/>
      <c r="N110" s="293"/>
      <c r="O110" s="293"/>
      <c r="P110" s="293"/>
      <c r="Q110" s="293"/>
      <c r="R110" s="293"/>
      <c r="S110" s="293"/>
      <c r="T110" s="293"/>
      <c r="U110" s="293"/>
      <c r="V110" s="293"/>
      <c r="W110" s="293"/>
      <c r="X110" s="293"/>
      <c r="Y110" s="293"/>
      <c r="Z110" s="293"/>
      <c r="AA110" s="293"/>
      <c r="AB110" s="293"/>
      <c r="AC110" s="293"/>
      <c r="AD110" s="293"/>
      <c r="AE110" s="293"/>
      <c r="AF110" s="293"/>
      <c r="AG110" s="293"/>
      <c r="AH110" s="293"/>
      <c r="AI110" s="293"/>
      <c r="AJ110" s="293"/>
      <c r="AK110" s="293"/>
      <c r="AL110" s="293"/>
      <c r="AM110" s="293"/>
      <c r="AN110" s="293"/>
      <c r="AO110" s="293"/>
      <c r="AP110" s="293"/>
      <c r="AQ110" s="293"/>
      <c r="AR110" s="293"/>
      <c r="AS110" s="293"/>
      <c r="AT110" s="293"/>
      <c r="AU110" s="293"/>
      <c r="AV110" s="293"/>
      <c r="AW110" s="293"/>
      <c r="AX110" s="293"/>
      <c r="AY110" s="293"/>
      <c r="AZ110" s="293"/>
      <c r="BA110" s="293"/>
      <c r="BB110" s="293"/>
      <c r="BC110" s="293"/>
      <c r="BD110" s="293"/>
      <c r="BE110" s="293"/>
      <c r="BF110" s="293"/>
      <c r="BG110" s="293"/>
      <c r="BH110" s="293"/>
      <c r="BI110" s="293"/>
      <c r="BJ110" s="293"/>
      <c r="BK110" s="293"/>
      <c r="BL110" s="293"/>
      <c r="BM110" s="293"/>
      <c r="BN110" s="293"/>
      <c r="BO110" s="293"/>
      <c r="BP110" s="293"/>
      <c r="BQ110" s="293"/>
      <c r="BR110" s="293"/>
      <c r="BS110" s="293"/>
      <c r="BT110" s="293"/>
      <c r="BU110" s="293"/>
      <c r="BV110" s="293"/>
      <c r="BW110" s="293"/>
      <c r="BX110" s="293"/>
      <c r="BY110" s="293"/>
      <c r="BZ110" s="293"/>
      <c r="CA110" s="293"/>
      <c r="CB110" s="293"/>
      <c r="CC110" s="293"/>
      <c r="CD110" s="293"/>
      <c r="CE110" s="293"/>
      <c r="CF110" s="293"/>
      <c r="CG110" s="293"/>
      <c r="CH110" s="293"/>
      <c r="CI110" s="293"/>
      <c r="CJ110" s="293"/>
      <c r="CK110" s="293"/>
      <c r="CL110" s="293"/>
      <c r="CM110" s="293"/>
      <c r="CN110" s="293"/>
      <c r="CO110" s="293"/>
      <c r="CP110" s="293"/>
      <c r="CQ110" s="293"/>
      <c r="CR110" s="293"/>
      <c r="CS110" s="293"/>
      <c r="CT110" s="293"/>
      <c r="CU110" s="293"/>
      <c r="CV110" s="293"/>
      <c r="CW110" s="293"/>
      <c r="CX110" s="293"/>
      <c r="CY110" s="293"/>
      <c r="CZ110" s="293"/>
      <c r="DA110" s="293"/>
      <c r="DB110" s="293"/>
      <c r="DC110" s="293"/>
      <c r="DD110" s="293"/>
      <c r="DE110" s="293"/>
      <c r="DF110" s="293"/>
      <c r="DG110" s="293"/>
      <c r="DH110" s="293"/>
      <c r="DI110" s="293"/>
      <c r="DJ110" s="293"/>
      <c r="DK110" s="293"/>
      <c r="DL110" s="293"/>
      <c r="DM110" s="293"/>
      <c r="DN110" s="293"/>
      <c r="DO110" s="293"/>
      <c r="DP110" s="293"/>
      <c r="DQ110" s="293"/>
      <c r="DR110" s="293"/>
      <c r="DS110" s="293"/>
      <c r="DT110" s="293"/>
      <c r="DU110" s="293"/>
      <c r="DV110" s="293"/>
      <c r="DW110" s="293"/>
      <c r="DX110" s="293"/>
      <c r="DY110" s="293"/>
      <c r="DZ110" s="293"/>
      <c r="EA110" s="293"/>
      <c r="EB110" s="293"/>
      <c r="EC110" s="293"/>
      <c r="ED110" s="293"/>
      <c r="EE110" s="293"/>
      <c r="EF110" s="293"/>
      <c r="EG110" s="293"/>
      <c r="EH110" s="293"/>
      <c r="EI110" s="293"/>
      <c r="EJ110" s="293"/>
      <c r="EK110" s="293"/>
      <c r="EL110" s="293"/>
      <c r="EM110" s="293"/>
      <c r="EN110" s="293"/>
      <c r="EO110" s="293"/>
      <c r="EP110" s="293"/>
      <c r="EQ110" s="293"/>
      <c r="ER110" s="293"/>
      <c r="ES110" s="293"/>
      <c r="ET110" s="293"/>
      <c r="EU110" s="293"/>
      <c r="EV110" s="293"/>
      <c r="EW110" s="293"/>
      <c r="EX110" s="293"/>
      <c r="EY110" s="293"/>
      <c r="EZ110" s="293"/>
      <c r="FA110" s="293"/>
      <c r="FB110" s="293"/>
      <c r="FC110" s="293"/>
      <c r="FD110" s="293"/>
      <c r="FE110" s="293"/>
      <c r="FF110" s="293"/>
      <c r="FG110" s="293"/>
      <c r="FH110" s="293"/>
      <c r="FI110" s="293"/>
      <c r="FJ110" s="293"/>
      <c r="FK110" s="293"/>
      <c r="FL110" s="293"/>
      <c r="FM110" s="293"/>
      <c r="FN110" s="293"/>
      <c r="FO110" s="293"/>
      <c r="FP110" s="293"/>
      <c r="FQ110" s="293"/>
      <c r="FR110" s="293"/>
      <c r="FS110" s="293"/>
      <c r="FT110" s="293"/>
      <c r="FU110" s="293"/>
      <c r="FV110" s="293"/>
      <c r="FW110" s="293"/>
      <c r="FX110" s="293"/>
      <c r="FY110" s="293"/>
      <c r="FZ110" s="293"/>
      <c r="GA110" s="293"/>
      <c r="GB110" s="293"/>
      <c r="GC110" s="293"/>
      <c r="GD110" s="293"/>
      <c r="GE110" s="293"/>
      <c r="GF110" s="293"/>
      <c r="GG110" s="293"/>
      <c r="GH110" s="293"/>
      <c r="GI110" s="293"/>
      <c r="GJ110" s="293"/>
      <c r="GK110" s="293"/>
      <c r="GL110" s="293"/>
      <c r="GM110" s="293"/>
      <c r="GN110" s="293"/>
      <c r="GO110" s="293"/>
      <c r="GP110" s="293"/>
      <c r="GQ110" s="293"/>
      <c r="GR110" s="293"/>
      <c r="GS110" s="293"/>
      <c r="GT110" s="293"/>
      <c r="GU110" s="293"/>
      <c r="GV110" s="293"/>
      <c r="GW110" s="293"/>
      <c r="GX110" s="293"/>
      <c r="GY110" s="293"/>
      <c r="GZ110" s="293"/>
      <c r="HA110" s="293"/>
      <c r="HB110" s="293"/>
      <c r="HC110" s="293"/>
      <c r="HD110" s="293"/>
      <c r="HE110" s="293"/>
      <c r="HF110" s="293"/>
      <c r="HG110" s="293"/>
      <c r="HH110" s="293"/>
      <c r="HI110" s="293"/>
      <c r="HJ110" s="293"/>
      <c r="HK110" s="293"/>
      <c r="HL110" s="293"/>
      <c r="HM110" s="293"/>
      <c r="HN110" s="293"/>
      <c r="HO110" s="293"/>
      <c r="HP110" s="293"/>
      <c r="HQ110" s="293"/>
      <c r="HR110" s="293"/>
      <c r="HS110" s="293"/>
      <c r="HT110" s="293"/>
      <c r="HU110" s="293"/>
      <c r="HV110" s="293"/>
      <c r="HW110" s="293"/>
      <c r="HX110" s="293"/>
      <c r="HY110" s="293"/>
      <c r="HZ110" s="293"/>
      <c r="IA110" s="293"/>
      <c r="IB110" s="293"/>
      <c r="IC110" s="293"/>
      <c r="ID110" s="293"/>
      <c r="IE110" s="293"/>
      <c r="IF110" s="293"/>
      <c r="IG110" s="293"/>
      <c r="IH110" s="293"/>
      <c r="II110" s="293"/>
      <c r="IJ110" s="293"/>
      <c r="IK110" s="293"/>
      <c r="IL110" s="293"/>
      <c r="IM110" s="293"/>
      <c r="IN110" s="293"/>
      <c r="IO110" s="293"/>
      <c r="IP110" s="293"/>
      <c r="IQ110" s="293"/>
      <c r="IR110" s="293"/>
      <c r="IS110" s="293"/>
      <c r="IT110" s="293"/>
    </row>
    <row r="111" spans="1:254" s="293" customFormat="1" x14ac:dyDescent="0.2">
      <c r="A111" s="289" t="s">
        <v>399</v>
      </c>
      <c r="B111" s="311" t="s">
        <v>663</v>
      </c>
      <c r="C111" s="311" t="s">
        <v>402</v>
      </c>
      <c r="D111" s="311" t="s">
        <v>378</v>
      </c>
      <c r="E111" s="311" t="s">
        <v>429</v>
      </c>
      <c r="F111" s="311" t="s">
        <v>400</v>
      </c>
      <c r="G111" s="297">
        <v>5000</v>
      </c>
    </row>
    <row r="112" spans="1:254" ht="15" x14ac:dyDescent="0.25">
      <c r="A112" s="284" t="s">
        <v>436</v>
      </c>
      <c r="B112" s="299" t="s">
        <v>663</v>
      </c>
      <c r="C112" s="280" t="s">
        <v>402</v>
      </c>
      <c r="D112" s="280" t="s">
        <v>378</v>
      </c>
      <c r="E112" s="299" t="s">
        <v>437</v>
      </c>
      <c r="F112" s="280"/>
      <c r="G112" s="282">
        <f>SUM(G113)</f>
        <v>5000</v>
      </c>
      <c r="H112" s="308"/>
      <c r="I112" s="308"/>
      <c r="J112" s="308"/>
      <c r="K112" s="308"/>
      <c r="L112" s="308"/>
      <c r="M112" s="308"/>
      <c r="N112" s="308"/>
      <c r="O112" s="308"/>
      <c r="P112" s="308"/>
      <c r="Q112" s="308"/>
      <c r="R112" s="308"/>
      <c r="S112" s="308"/>
      <c r="T112" s="308"/>
      <c r="U112" s="308"/>
      <c r="V112" s="308"/>
      <c r="W112" s="308"/>
      <c r="X112" s="308"/>
      <c r="Y112" s="308"/>
      <c r="Z112" s="308"/>
      <c r="AA112" s="308"/>
      <c r="AB112" s="308"/>
      <c r="AC112" s="308"/>
      <c r="AD112" s="308"/>
      <c r="AE112" s="308"/>
      <c r="AF112" s="308"/>
      <c r="AG112" s="308"/>
      <c r="AH112" s="308"/>
      <c r="AI112" s="308"/>
      <c r="AJ112" s="308"/>
      <c r="AK112" s="308"/>
      <c r="AL112" s="308"/>
      <c r="AM112" s="308"/>
      <c r="AN112" s="308"/>
      <c r="AO112" s="308"/>
      <c r="AP112" s="308"/>
      <c r="AQ112" s="308"/>
      <c r="AR112" s="308"/>
      <c r="AS112" s="308"/>
      <c r="AT112" s="308"/>
      <c r="AU112" s="308"/>
      <c r="AV112" s="308"/>
      <c r="AW112" s="308"/>
      <c r="AX112" s="308"/>
      <c r="AY112" s="308"/>
      <c r="AZ112" s="308"/>
      <c r="BA112" s="308"/>
      <c r="BB112" s="308"/>
      <c r="BC112" s="308"/>
      <c r="BD112" s="308"/>
      <c r="BE112" s="308"/>
      <c r="BF112" s="308"/>
      <c r="BG112" s="308"/>
      <c r="BH112" s="308"/>
      <c r="BI112" s="308"/>
      <c r="BJ112" s="308"/>
      <c r="BK112" s="308"/>
      <c r="BL112" s="308"/>
      <c r="BM112" s="308"/>
      <c r="BN112" s="308"/>
      <c r="BO112" s="308"/>
      <c r="BP112" s="308"/>
      <c r="BQ112" s="308"/>
      <c r="BR112" s="308"/>
      <c r="BS112" s="308"/>
      <c r="BT112" s="308"/>
      <c r="BU112" s="308"/>
      <c r="BV112" s="308"/>
      <c r="BW112" s="308"/>
      <c r="BX112" s="308"/>
      <c r="BY112" s="308"/>
      <c r="BZ112" s="308"/>
      <c r="CA112" s="308"/>
      <c r="CB112" s="308"/>
      <c r="CC112" s="308"/>
      <c r="CD112" s="308"/>
      <c r="CE112" s="308"/>
      <c r="CF112" s="308"/>
      <c r="CG112" s="308"/>
      <c r="CH112" s="308"/>
      <c r="CI112" s="308"/>
      <c r="CJ112" s="308"/>
      <c r="CK112" s="308"/>
      <c r="CL112" s="308"/>
      <c r="CM112" s="308"/>
      <c r="CN112" s="308"/>
      <c r="CO112" s="308"/>
      <c r="CP112" s="308"/>
      <c r="CQ112" s="308"/>
      <c r="CR112" s="308"/>
      <c r="CS112" s="308"/>
      <c r="CT112" s="308"/>
      <c r="CU112" s="308"/>
      <c r="CV112" s="308"/>
      <c r="CW112" s="308"/>
      <c r="CX112" s="308"/>
      <c r="CY112" s="308"/>
      <c r="CZ112" s="308"/>
      <c r="DA112" s="308"/>
      <c r="DB112" s="308"/>
      <c r="DC112" s="308"/>
      <c r="DD112" s="308"/>
      <c r="DE112" s="308"/>
      <c r="DF112" s="308"/>
      <c r="DG112" s="308"/>
      <c r="DH112" s="308"/>
      <c r="DI112" s="308"/>
      <c r="DJ112" s="308"/>
      <c r="DK112" s="308"/>
      <c r="DL112" s="308"/>
      <c r="DM112" s="308"/>
      <c r="DN112" s="308"/>
      <c r="DO112" s="308"/>
      <c r="DP112" s="308"/>
      <c r="DQ112" s="308"/>
      <c r="DR112" s="308"/>
      <c r="DS112" s="308"/>
      <c r="DT112" s="308"/>
      <c r="DU112" s="308"/>
      <c r="DV112" s="308"/>
      <c r="DW112" s="308"/>
      <c r="DX112" s="308"/>
      <c r="DY112" s="308"/>
      <c r="DZ112" s="308"/>
      <c r="EA112" s="308"/>
      <c r="EB112" s="308"/>
      <c r="EC112" s="308"/>
      <c r="ED112" s="308"/>
      <c r="EE112" s="308"/>
      <c r="EF112" s="308"/>
      <c r="EG112" s="308"/>
      <c r="EH112" s="308"/>
      <c r="EI112" s="308"/>
      <c r="EJ112" s="308"/>
      <c r="EK112" s="308"/>
      <c r="EL112" s="308"/>
      <c r="EM112" s="308"/>
      <c r="EN112" s="308"/>
      <c r="EO112" s="308"/>
      <c r="EP112" s="308"/>
      <c r="EQ112" s="308"/>
      <c r="ER112" s="308"/>
      <c r="ES112" s="308"/>
      <c r="ET112" s="308"/>
      <c r="EU112" s="308"/>
      <c r="EV112" s="308"/>
      <c r="EW112" s="308"/>
      <c r="EX112" s="308"/>
      <c r="EY112" s="308"/>
      <c r="EZ112" s="308"/>
      <c r="FA112" s="308"/>
      <c r="FB112" s="308"/>
      <c r="FC112" s="308"/>
      <c r="FD112" s="308"/>
      <c r="FE112" s="308"/>
      <c r="FF112" s="308"/>
      <c r="FG112" s="308"/>
      <c r="FH112" s="308"/>
      <c r="FI112" s="308"/>
      <c r="FJ112" s="308"/>
      <c r="FK112" s="308"/>
      <c r="FL112" s="308"/>
      <c r="FM112" s="308"/>
      <c r="FN112" s="308"/>
      <c r="FO112" s="308"/>
      <c r="FP112" s="308"/>
      <c r="FQ112" s="308"/>
      <c r="FR112" s="308"/>
      <c r="FS112" s="308"/>
      <c r="FT112" s="308"/>
      <c r="FU112" s="308"/>
      <c r="FV112" s="308"/>
      <c r="FW112" s="308"/>
      <c r="FX112" s="308"/>
      <c r="FY112" s="308"/>
      <c r="FZ112" s="308"/>
      <c r="GA112" s="308"/>
      <c r="GB112" s="308"/>
      <c r="GC112" s="308"/>
      <c r="GD112" s="308"/>
      <c r="GE112" s="308"/>
      <c r="GF112" s="308"/>
      <c r="GG112" s="308"/>
      <c r="GH112" s="308"/>
      <c r="GI112" s="308"/>
      <c r="GJ112" s="308"/>
      <c r="GK112" s="308"/>
      <c r="GL112" s="308"/>
      <c r="GM112" s="308"/>
      <c r="GN112" s="308"/>
      <c r="GO112" s="308"/>
      <c r="GP112" s="308"/>
      <c r="GQ112" s="308"/>
      <c r="GR112" s="308"/>
      <c r="GS112" s="308"/>
      <c r="GT112" s="308"/>
      <c r="GU112" s="308"/>
      <c r="GV112" s="308"/>
      <c r="GW112" s="308"/>
      <c r="GX112" s="308"/>
      <c r="GY112" s="308"/>
      <c r="GZ112" s="308"/>
      <c r="HA112" s="308"/>
      <c r="HB112" s="308"/>
      <c r="HC112" s="308"/>
      <c r="HD112" s="308"/>
      <c r="HE112" s="308"/>
      <c r="HF112" s="308"/>
      <c r="HG112" s="308"/>
      <c r="HH112" s="308"/>
      <c r="HI112" s="308"/>
      <c r="HJ112" s="308"/>
      <c r="HK112" s="308"/>
      <c r="HL112" s="308"/>
      <c r="HM112" s="308"/>
      <c r="HN112" s="308"/>
      <c r="HO112" s="308"/>
      <c r="HP112" s="308"/>
      <c r="HQ112" s="308"/>
      <c r="HR112" s="308"/>
      <c r="HS112" s="308"/>
      <c r="HT112" s="308"/>
      <c r="HU112" s="308"/>
      <c r="HV112" s="308"/>
      <c r="HW112" s="308"/>
      <c r="HX112" s="308"/>
      <c r="HY112" s="308"/>
      <c r="HZ112" s="308"/>
      <c r="IA112" s="308"/>
      <c r="IB112" s="308"/>
      <c r="IC112" s="308"/>
      <c r="ID112" s="308"/>
      <c r="IE112" s="308"/>
      <c r="IF112" s="308"/>
      <c r="IG112" s="308"/>
      <c r="IH112" s="308"/>
      <c r="II112" s="308"/>
      <c r="IJ112" s="308"/>
      <c r="IK112" s="308"/>
      <c r="IL112" s="308"/>
      <c r="IM112" s="308"/>
      <c r="IN112" s="308"/>
      <c r="IO112" s="308"/>
      <c r="IP112" s="308"/>
      <c r="IQ112" s="308"/>
      <c r="IR112" s="308"/>
      <c r="IS112" s="308"/>
      <c r="IT112" s="308"/>
    </row>
    <row r="113" spans="1:254" ht="27" customHeight="1" x14ac:dyDescent="0.2">
      <c r="A113" s="294" t="s">
        <v>636</v>
      </c>
      <c r="B113" s="295" t="s">
        <v>663</v>
      </c>
      <c r="C113" s="296" t="s">
        <v>402</v>
      </c>
      <c r="D113" s="296" t="s">
        <v>378</v>
      </c>
      <c r="E113" s="296" t="s">
        <v>483</v>
      </c>
      <c r="F113" s="296"/>
      <c r="G113" s="297">
        <f>SUM(G114)</f>
        <v>5000</v>
      </c>
    </row>
    <row r="114" spans="1:254" s="308" customFormat="1" ht="26.25" x14ac:dyDescent="0.25">
      <c r="A114" s="289" t="s">
        <v>665</v>
      </c>
      <c r="B114" s="295" t="s">
        <v>663</v>
      </c>
      <c r="C114" s="296" t="s">
        <v>402</v>
      </c>
      <c r="D114" s="296" t="s">
        <v>378</v>
      </c>
      <c r="E114" s="296" t="s">
        <v>483</v>
      </c>
      <c r="F114" s="291" t="s">
        <v>389</v>
      </c>
      <c r="G114" s="292">
        <v>5000</v>
      </c>
      <c r="H114" s="261"/>
      <c r="I114" s="261"/>
      <c r="J114" s="261"/>
      <c r="K114" s="261"/>
      <c r="L114" s="261"/>
      <c r="M114" s="261"/>
      <c r="N114" s="261"/>
      <c r="O114" s="261"/>
      <c r="P114" s="261"/>
      <c r="Q114" s="261"/>
      <c r="R114" s="261"/>
      <c r="S114" s="261"/>
      <c r="T114" s="261"/>
      <c r="U114" s="261"/>
      <c r="V114" s="261"/>
      <c r="W114" s="261"/>
      <c r="X114" s="261"/>
      <c r="Y114" s="261"/>
      <c r="Z114" s="261"/>
      <c r="AA114" s="261"/>
      <c r="AB114" s="261"/>
      <c r="AC114" s="261"/>
      <c r="AD114" s="261"/>
      <c r="AE114" s="261"/>
      <c r="AF114" s="261"/>
      <c r="AG114" s="261"/>
      <c r="AH114" s="261"/>
      <c r="AI114" s="261"/>
      <c r="AJ114" s="261"/>
      <c r="AK114" s="261"/>
      <c r="AL114" s="261"/>
      <c r="AM114" s="261"/>
      <c r="AN114" s="261"/>
      <c r="AO114" s="261"/>
      <c r="AP114" s="261"/>
      <c r="AQ114" s="261"/>
      <c r="AR114" s="261"/>
      <c r="AS114" s="261"/>
      <c r="AT114" s="261"/>
      <c r="AU114" s="261"/>
      <c r="AV114" s="261"/>
      <c r="AW114" s="261"/>
      <c r="AX114" s="261"/>
      <c r="AY114" s="261"/>
      <c r="AZ114" s="261"/>
      <c r="BA114" s="261"/>
      <c r="BB114" s="261"/>
      <c r="BC114" s="261"/>
      <c r="BD114" s="261"/>
      <c r="BE114" s="261"/>
      <c r="BF114" s="261"/>
      <c r="BG114" s="261"/>
      <c r="BH114" s="261"/>
      <c r="BI114" s="261"/>
      <c r="BJ114" s="261"/>
      <c r="BK114" s="261"/>
      <c r="BL114" s="261"/>
      <c r="BM114" s="261"/>
      <c r="BN114" s="261"/>
      <c r="BO114" s="261"/>
      <c r="BP114" s="261"/>
      <c r="BQ114" s="261"/>
      <c r="BR114" s="261"/>
      <c r="BS114" s="261"/>
      <c r="BT114" s="261"/>
      <c r="BU114" s="261"/>
      <c r="BV114" s="261"/>
      <c r="BW114" s="261"/>
      <c r="BX114" s="261"/>
      <c r="BY114" s="261"/>
      <c r="BZ114" s="261"/>
      <c r="CA114" s="261"/>
      <c r="CB114" s="261"/>
      <c r="CC114" s="261"/>
      <c r="CD114" s="261"/>
      <c r="CE114" s="261"/>
      <c r="CF114" s="261"/>
      <c r="CG114" s="261"/>
      <c r="CH114" s="261"/>
      <c r="CI114" s="261"/>
      <c r="CJ114" s="261"/>
      <c r="CK114" s="261"/>
      <c r="CL114" s="261"/>
      <c r="CM114" s="261"/>
      <c r="CN114" s="261"/>
      <c r="CO114" s="261"/>
      <c r="CP114" s="261"/>
      <c r="CQ114" s="261"/>
      <c r="CR114" s="261"/>
      <c r="CS114" s="261"/>
      <c r="CT114" s="261"/>
      <c r="CU114" s="261"/>
      <c r="CV114" s="261"/>
      <c r="CW114" s="261"/>
      <c r="CX114" s="261"/>
      <c r="CY114" s="261"/>
      <c r="CZ114" s="261"/>
      <c r="DA114" s="261"/>
      <c r="DB114" s="261"/>
      <c r="DC114" s="261"/>
      <c r="DD114" s="261"/>
      <c r="DE114" s="261"/>
      <c r="DF114" s="261"/>
      <c r="DG114" s="261"/>
      <c r="DH114" s="261"/>
      <c r="DI114" s="261"/>
      <c r="DJ114" s="261"/>
      <c r="DK114" s="261"/>
      <c r="DL114" s="261"/>
      <c r="DM114" s="261"/>
      <c r="DN114" s="261"/>
      <c r="DO114" s="261"/>
      <c r="DP114" s="261"/>
      <c r="DQ114" s="261"/>
      <c r="DR114" s="261"/>
      <c r="DS114" s="261"/>
      <c r="DT114" s="261"/>
      <c r="DU114" s="261"/>
      <c r="DV114" s="261"/>
      <c r="DW114" s="261"/>
      <c r="DX114" s="261"/>
      <c r="DY114" s="261"/>
      <c r="DZ114" s="261"/>
      <c r="EA114" s="261"/>
      <c r="EB114" s="261"/>
      <c r="EC114" s="261"/>
      <c r="ED114" s="261"/>
      <c r="EE114" s="261"/>
      <c r="EF114" s="261"/>
      <c r="EG114" s="261"/>
      <c r="EH114" s="261"/>
      <c r="EI114" s="261"/>
      <c r="EJ114" s="261"/>
      <c r="EK114" s="261"/>
      <c r="EL114" s="261"/>
      <c r="EM114" s="261"/>
      <c r="EN114" s="261"/>
      <c r="EO114" s="261"/>
      <c r="EP114" s="261"/>
      <c r="EQ114" s="261"/>
      <c r="ER114" s="261"/>
      <c r="ES114" s="261"/>
      <c r="ET114" s="261"/>
      <c r="EU114" s="261"/>
      <c r="EV114" s="261"/>
      <c r="EW114" s="261"/>
      <c r="EX114" s="261"/>
      <c r="EY114" s="261"/>
      <c r="EZ114" s="261"/>
      <c r="FA114" s="261"/>
      <c r="FB114" s="261"/>
      <c r="FC114" s="261"/>
      <c r="FD114" s="261"/>
      <c r="FE114" s="261"/>
      <c r="FF114" s="261"/>
      <c r="FG114" s="261"/>
      <c r="FH114" s="261"/>
      <c r="FI114" s="261"/>
      <c r="FJ114" s="261"/>
      <c r="FK114" s="261"/>
      <c r="FL114" s="261"/>
      <c r="FM114" s="261"/>
      <c r="FN114" s="261"/>
      <c r="FO114" s="261"/>
      <c r="FP114" s="261"/>
      <c r="FQ114" s="261"/>
      <c r="FR114" s="261"/>
      <c r="FS114" s="261"/>
      <c r="FT114" s="261"/>
      <c r="FU114" s="261"/>
      <c r="FV114" s="261"/>
      <c r="FW114" s="261"/>
      <c r="FX114" s="261"/>
      <c r="FY114" s="261"/>
      <c r="FZ114" s="261"/>
      <c r="GA114" s="261"/>
      <c r="GB114" s="261"/>
      <c r="GC114" s="261"/>
      <c r="GD114" s="261"/>
      <c r="GE114" s="261"/>
      <c r="GF114" s="261"/>
      <c r="GG114" s="261"/>
      <c r="GH114" s="261"/>
      <c r="GI114" s="261"/>
      <c r="GJ114" s="261"/>
      <c r="GK114" s="261"/>
      <c r="GL114" s="261"/>
      <c r="GM114" s="261"/>
      <c r="GN114" s="261"/>
      <c r="GO114" s="261"/>
      <c r="GP114" s="261"/>
      <c r="GQ114" s="261"/>
      <c r="GR114" s="261"/>
      <c r="GS114" s="261"/>
      <c r="GT114" s="261"/>
      <c r="GU114" s="261"/>
      <c r="GV114" s="261"/>
      <c r="GW114" s="261"/>
      <c r="GX114" s="261"/>
      <c r="GY114" s="261"/>
      <c r="GZ114" s="261"/>
      <c r="HA114" s="261"/>
      <c r="HB114" s="261"/>
      <c r="HC114" s="261"/>
      <c r="HD114" s="261"/>
      <c r="HE114" s="261"/>
      <c r="HF114" s="261"/>
      <c r="HG114" s="261"/>
      <c r="HH114" s="261"/>
      <c r="HI114" s="261"/>
      <c r="HJ114" s="261"/>
      <c r="HK114" s="261"/>
      <c r="HL114" s="261"/>
      <c r="HM114" s="261"/>
      <c r="HN114" s="261"/>
      <c r="HO114" s="261"/>
      <c r="HP114" s="261"/>
      <c r="HQ114" s="261"/>
      <c r="HR114" s="261"/>
      <c r="HS114" s="261"/>
      <c r="HT114" s="261"/>
      <c r="HU114" s="261"/>
      <c r="HV114" s="261"/>
      <c r="HW114" s="261"/>
      <c r="HX114" s="261"/>
      <c r="HY114" s="261"/>
      <c r="HZ114" s="261"/>
      <c r="IA114" s="261"/>
      <c r="IB114" s="261"/>
      <c r="IC114" s="261"/>
      <c r="ID114" s="261"/>
      <c r="IE114" s="261"/>
      <c r="IF114" s="261"/>
      <c r="IG114" s="261"/>
      <c r="IH114" s="261"/>
      <c r="II114" s="261"/>
      <c r="IJ114" s="261"/>
      <c r="IK114" s="261"/>
      <c r="IL114" s="261"/>
      <c r="IM114" s="261"/>
      <c r="IN114" s="261"/>
      <c r="IO114" s="261"/>
      <c r="IP114" s="261"/>
      <c r="IQ114" s="261"/>
      <c r="IR114" s="261"/>
      <c r="IS114" s="261"/>
      <c r="IT114" s="261"/>
    </row>
    <row r="115" spans="1:254" s="293" customFormat="1" ht="15" x14ac:dyDescent="0.25">
      <c r="A115" s="333" t="s">
        <v>484</v>
      </c>
      <c r="B115" s="334" t="s">
        <v>663</v>
      </c>
      <c r="C115" s="334" t="s">
        <v>402</v>
      </c>
      <c r="D115" s="334" t="s">
        <v>385</v>
      </c>
      <c r="E115" s="334"/>
      <c r="F115" s="334"/>
      <c r="G115" s="335">
        <f>SUM(G126+G120+G118+G133+G116)</f>
        <v>100115.7</v>
      </c>
      <c r="H115" s="274"/>
      <c r="I115" s="274"/>
      <c r="J115" s="274"/>
      <c r="K115" s="274"/>
      <c r="L115" s="274"/>
      <c r="M115" s="274"/>
      <c r="N115" s="274"/>
      <c r="O115" s="274"/>
      <c r="P115" s="274"/>
      <c r="Q115" s="274"/>
      <c r="R115" s="274"/>
      <c r="S115" s="274"/>
      <c r="T115" s="274"/>
      <c r="U115" s="274"/>
      <c r="V115" s="274"/>
      <c r="W115" s="274"/>
      <c r="X115" s="274"/>
      <c r="Y115" s="274"/>
      <c r="Z115" s="274"/>
      <c r="AA115" s="274"/>
      <c r="AB115" s="274"/>
      <c r="AC115" s="274"/>
      <c r="AD115" s="274"/>
      <c r="AE115" s="274"/>
      <c r="AF115" s="274"/>
      <c r="AG115" s="274"/>
      <c r="AH115" s="274"/>
      <c r="AI115" s="274"/>
      <c r="AJ115" s="274"/>
      <c r="AK115" s="274"/>
      <c r="AL115" s="274"/>
      <c r="AM115" s="274"/>
      <c r="AN115" s="274"/>
      <c r="AO115" s="274"/>
      <c r="AP115" s="274"/>
      <c r="AQ115" s="274"/>
      <c r="AR115" s="274"/>
      <c r="AS115" s="274"/>
      <c r="AT115" s="274"/>
      <c r="AU115" s="274"/>
      <c r="AV115" s="274"/>
      <c r="AW115" s="274"/>
      <c r="AX115" s="274"/>
      <c r="AY115" s="274"/>
      <c r="AZ115" s="274"/>
      <c r="BA115" s="274"/>
      <c r="BB115" s="274"/>
      <c r="BC115" s="274"/>
      <c r="BD115" s="274"/>
      <c r="BE115" s="274"/>
      <c r="BF115" s="274"/>
      <c r="BG115" s="274"/>
      <c r="BH115" s="274"/>
      <c r="BI115" s="274"/>
      <c r="BJ115" s="274"/>
      <c r="BK115" s="274"/>
      <c r="BL115" s="274"/>
      <c r="BM115" s="274"/>
      <c r="BN115" s="274"/>
      <c r="BO115" s="274"/>
      <c r="BP115" s="274"/>
      <c r="BQ115" s="274"/>
      <c r="BR115" s="274"/>
      <c r="BS115" s="274"/>
      <c r="BT115" s="274"/>
      <c r="BU115" s="274"/>
      <c r="BV115" s="274"/>
      <c r="BW115" s="274"/>
      <c r="BX115" s="274"/>
      <c r="BY115" s="274"/>
      <c r="BZ115" s="274"/>
      <c r="CA115" s="274"/>
      <c r="CB115" s="274"/>
      <c r="CC115" s="274"/>
      <c r="CD115" s="274"/>
      <c r="CE115" s="274"/>
      <c r="CF115" s="274"/>
      <c r="CG115" s="274"/>
      <c r="CH115" s="274"/>
      <c r="CI115" s="274"/>
      <c r="CJ115" s="274"/>
      <c r="CK115" s="274"/>
      <c r="CL115" s="274"/>
      <c r="CM115" s="274"/>
      <c r="CN115" s="274"/>
      <c r="CO115" s="274"/>
      <c r="CP115" s="274"/>
      <c r="CQ115" s="274"/>
      <c r="CR115" s="274"/>
      <c r="CS115" s="274"/>
      <c r="CT115" s="274"/>
      <c r="CU115" s="274"/>
      <c r="CV115" s="274"/>
      <c r="CW115" s="274"/>
      <c r="CX115" s="274"/>
      <c r="CY115" s="274"/>
      <c r="CZ115" s="274"/>
      <c r="DA115" s="274"/>
      <c r="DB115" s="274"/>
      <c r="DC115" s="274"/>
      <c r="DD115" s="274"/>
      <c r="DE115" s="274"/>
      <c r="DF115" s="274"/>
      <c r="DG115" s="274"/>
      <c r="DH115" s="274"/>
      <c r="DI115" s="274"/>
      <c r="DJ115" s="274"/>
      <c r="DK115" s="274"/>
      <c r="DL115" s="274"/>
      <c r="DM115" s="274"/>
      <c r="DN115" s="274"/>
      <c r="DO115" s="274"/>
      <c r="DP115" s="274"/>
      <c r="DQ115" s="274"/>
      <c r="DR115" s="274"/>
      <c r="DS115" s="274"/>
      <c r="DT115" s="274"/>
      <c r="DU115" s="274"/>
      <c r="DV115" s="274"/>
      <c r="DW115" s="274"/>
      <c r="DX115" s="274"/>
      <c r="DY115" s="274"/>
      <c r="DZ115" s="274"/>
      <c r="EA115" s="274"/>
      <c r="EB115" s="274"/>
      <c r="EC115" s="274"/>
      <c r="ED115" s="274"/>
      <c r="EE115" s="274"/>
      <c r="EF115" s="274"/>
      <c r="EG115" s="274"/>
      <c r="EH115" s="274"/>
      <c r="EI115" s="274"/>
      <c r="EJ115" s="274"/>
      <c r="EK115" s="274"/>
      <c r="EL115" s="274"/>
      <c r="EM115" s="274"/>
      <c r="EN115" s="274"/>
      <c r="EO115" s="274"/>
      <c r="EP115" s="274"/>
      <c r="EQ115" s="274"/>
      <c r="ER115" s="274"/>
      <c r="ES115" s="274"/>
      <c r="ET115" s="274"/>
      <c r="EU115" s="274"/>
      <c r="EV115" s="274"/>
      <c r="EW115" s="274"/>
      <c r="EX115" s="274"/>
      <c r="EY115" s="274"/>
      <c r="EZ115" s="274"/>
      <c r="FA115" s="274"/>
      <c r="FB115" s="274"/>
      <c r="FC115" s="274"/>
      <c r="FD115" s="274"/>
      <c r="FE115" s="274"/>
      <c r="FF115" s="274"/>
      <c r="FG115" s="274"/>
      <c r="FH115" s="274"/>
      <c r="FI115" s="274"/>
      <c r="FJ115" s="274"/>
      <c r="FK115" s="274"/>
      <c r="FL115" s="274"/>
      <c r="FM115" s="274"/>
      <c r="FN115" s="274"/>
      <c r="FO115" s="274"/>
      <c r="FP115" s="274"/>
      <c r="FQ115" s="274"/>
      <c r="FR115" s="274"/>
      <c r="FS115" s="274"/>
      <c r="FT115" s="274"/>
      <c r="FU115" s="274"/>
      <c r="FV115" s="274"/>
      <c r="FW115" s="274"/>
      <c r="FX115" s="274"/>
      <c r="FY115" s="274"/>
      <c r="FZ115" s="274"/>
      <c r="GA115" s="274"/>
      <c r="GB115" s="274"/>
      <c r="GC115" s="274"/>
      <c r="GD115" s="274"/>
      <c r="GE115" s="274"/>
      <c r="GF115" s="274"/>
      <c r="GG115" s="274"/>
      <c r="GH115" s="274"/>
      <c r="GI115" s="274"/>
      <c r="GJ115" s="274"/>
      <c r="GK115" s="274"/>
      <c r="GL115" s="274"/>
      <c r="GM115" s="274"/>
      <c r="GN115" s="274"/>
      <c r="GO115" s="274"/>
      <c r="GP115" s="274"/>
      <c r="GQ115" s="274"/>
      <c r="GR115" s="274"/>
      <c r="GS115" s="274"/>
      <c r="GT115" s="274"/>
      <c r="GU115" s="274"/>
      <c r="GV115" s="274"/>
      <c r="GW115" s="274"/>
      <c r="GX115" s="274"/>
      <c r="GY115" s="274"/>
      <c r="GZ115" s="274"/>
      <c r="HA115" s="274"/>
      <c r="HB115" s="274"/>
      <c r="HC115" s="274"/>
      <c r="HD115" s="274"/>
      <c r="HE115" s="274"/>
      <c r="HF115" s="274"/>
      <c r="HG115" s="274"/>
      <c r="HH115" s="274"/>
      <c r="HI115" s="274"/>
      <c r="HJ115" s="274"/>
      <c r="HK115" s="274"/>
      <c r="HL115" s="274"/>
      <c r="HM115" s="274"/>
      <c r="HN115" s="274"/>
      <c r="HO115" s="274"/>
      <c r="HP115" s="274"/>
      <c r="HQ115" s="274"/>
      <c r="HR115" s="274"/>
      <c r="HS115" s="274"/>
      <c r="HT115" s="274"/>
      <c r="HU115" s="274"/>
      <c r="HV115" s="274"/>
      <c r="HW115" s="274"/>
      <c r="HX115" s="274"/>
      <c r="HY115" s="274"/>
      <c r="HZ115" s="274"/>
      <c r="IA115" s="274"/>
      <c r="IB115" s="274"/>
      <c r="IC115" s="274"/>
      <c r="ID115" s="274"/>
      <c r="IE115" s="274"/>
      <c r="IF115" s="274"/>
      <c r="IG115" s="274"/>
      <c r="IH115" s="274"/>
      <c r="II115" s="274"/>
      <c r="IJ115" s="274"/>
      <c r="IK115" s="274"/>
      <c r="IL115" s="274"/>
      <c r="IM115" s="274"/>
      <c r="IN115" s="274"/>
      <c r="IO115" s="274"/>
      <c r="IP115" s="274"/>
      <c r="IQ115" s="274"/>
      <c r="IR115" s="274"/>
      <c r="IS115" s="274"/>
      <c r="IT115" s="274"/>
    </row>
    <row r="116" spans="1:254" s="293" customFormat="1" ht="26.25" customHeight="1" x14ac:dyDescent="0.25">
      <c r="A116" s="294" t="s">
        <v>673</v>
      </c>
      <c r="B116" s="311" t="s">
        <v>663</v>
      </c>
      <c r="C116" s="311" t="s">
        <v>402</v>
      </c>
      <c r="D116" s="311" t="s">
        <v>385</v>
      </c>
      <c r="E116" s="311" t="s">
        <v>439</v>
      </c>
      <c r="F116" s="339"/>
      <c r="G116" s="297">
        <f>SUM(G117)</f>
        <v>42</v>
      </c>
      <c r="H116" s="309"/>
      <c r="I116" s="309"/>
      <c r="J116" s="309"/>
      <c r="K116" s="309"/>
      <c r="L116" s="309"/>
      <c r="M116" s="309"/>
      <c r="N116" s="309"/>
      <c r="O116" s="309"/>
      <c r="P116" s="309"/>
      <c r="Q116" s="309"/>
      <c r="R116" s="309"/>
      <c r="S116" s="309"/>
      <c r="T116" s="309"/>
      <c r="U116" s="309"/>
      <c r="V116" s="309"/>
      <c r="W116" s="309"/>
      <c r="X116" s="309"/>
      <c r="Y116" s="309"/>
      <c r="Z116" s="309"/>
      <c r="AA116" s="309"/>
      <c r="AB116" s="309"/>
      <c r="AC116" s="309"/>
      <c r="AD116" s="309"/>
      <c r="AE116" s="309"/>
      <c r="AF116" s="309"/>
      <c r="AG116" s="309"/>
      <c r="AH116" s="309"/>
      <c r="AI116" s="309"/>
      <c r="AJ116" s="309"/>
      <c r="AK116" s="309"/>
      <c r="AL116" s="309"/>
      <c r="AM116" s="309"/>
      <c r="AN116" s="309"/>
      <c r="AO116" s="309"/>
      <c r="AP116" s="309"/>
      <c r="AQ116" s="309"/>
      <c r="AR116" s="309"/>
      <c r="AS116" s="309"/>
      <c r="AT116" s="309"/>
      <c r="AU116" s="309"/>
      <c r="AV116" s="309"/>
      <c r="AW116" s="309"/>
      <c r="AX116" s="309"/>
      <c r="AY116" s="309"/>
      <c r="AZ116" s="309"/>
      <c r="BA116" s="309"/>
      <c r="BB116" s="309"/>
      <c r="BC116" s="309"/>
      <c r="BD116" s="309"/>
      <c r="BE116" s="309"/>
      <c r="BF116" s="309"/>
      <c r="BG116" s="309"/>
      <c r="BH116" s="309"/>
      <c r="BI116" s="309"/>
      <c r="BJ116" s="309"/>
      <c r="BK116" s="309"/>
      <c r="BL116" s="309"/>
      <c r="BM116" s="309"/>
      <c r="BN116" s="309"/>
      <c r="BO116" s="309"/>
      <c r="BP116" s="309"/>
      <c r="BQ116" s="309"/>
      <c r="BR116" s="309"/>
      <c r="BS116" s="309"/>
      <c r="BT116" s="309"/>
      <c r="BU116" s="309"/>
      <c r="BV116" s="309"/>
      <c r="BW116" s="309"/>
      <c r="BX116" s="309"/>
      <c r="BY116" s="309"/>
      <c r="BZ116" s="309"/>
      <c r="CA116" s="309"/>
      <c r="CB116" s="309"/>
      <c r="CC116" s="309"/>
      <c r="CD116" s="309"/>
      <c r="CE116" s="309"/>
      <c r="CF116" s="309"/>
      <c r="CG116" s="309"/>
      <c r="CH116" s="309"/>
      <c r="CI116" s="309"/>
      <c r="CJ116" s="309"/>
      <c r="CK116" s="309"/>
      <c r="CL116" s="309"/>
      <c r="CM116" s="309"/>
      <c r="CN116" s="309"/>
      <c r="CO116" s="309"/>
      <c r="CP116" s="309"/>
      <c r="CQ116" s="309"/>
      <c r="CR116" s="309"/>
      <c r="CS116" s="309"/>
      <c r="CT116" s="309"/>
      <c r="CU116" s="309"/>
      <c r="CV116" s="309"/>
      <c r="CW116" s="309"/>
      <c r="CX116" s="309"/>
      <c r="CY116" s="309"/>
      <c r="CZ116" s="309"/>
      <c r="DA116" s="309"/>
      <c r="DB116" s="309"/>
      <c r="DC116" s="309"/>
      <c r="DD116" s="309"/>
      <c r="DE116" s="309"/>
      <c r="DF116" s="309"/>
      <c r="DG116" s="309"/>
      <c r="DH116" s="309"/>
      <c r="DI116" s="309"/>
      <c r="DJ116" s="309"/>
      <c r="DK116" s="309"/>
      <c r="DL116" s="309"/>
      <c r="DM116" s="309"/>
      <c r="DN116" s="309"/>
      <c r="DO116" s="309"/>
      <c r="DP116" s="309"/>
      <c r="DQ116" s="309"/>
      <c r="DR116" s="309"/>
      <c r="DS116" s="309"/>
      <c r="DT116" s="309"/>
      <c r="DU116" s="309"/>
      <c r="DV116" s="309"/>
      <c r="DW116" s="309"/>
      <c r="DX116" s="309"/>
      <c r="DY116" s="309"/>
      <c r="DZ116" s="309"/>
      <c r="EA116" s="309"/>
      <c r="EB116" s="309"/>
      <c r="EC116" s="309"/>
      <c r="ED116" s="309"/>
      <c r="EE116" s="309"/>
      <c r="EF116" s="309"/>
      <c r="EG116" s="309"/>
      <c r="EH116" s="309"/>
      <c r="EI116" s="309"/>
      <c r="EJ116" s="309"/>
      <c r="EK116" s="309"/>
      <c r="EL116" s="309"/>
      <c r="EM116" s="309"/>
      <c r="EN116" s="309"/>
      <c r="EO116" s="309"/>
      <c r="EP116" s="309"/>
      <c r="EQ116" s="309"/>
      <c r="ER116" s="309"/>
      <c r="ES116" s="309"/>
      <c r="ET116" s="309"/>
      <c r="EU116" s="309"/>
      <c r="EV116" s="309"/>
      <c r="EW116" s="309"/>
      <c r="EX116" s="309"/>
      <c r="EY116" s="309"/>
      <c r="EZ116" s="309"/>
      <c r="FA116" s="309"/>
      <c r="FB116" s="309"/>
      <c r="FC116" s="309"/>
      <c r="FD116" s="309"/>
      <c r="FE116" s="309"/>
      <c r="FF116" s="309"/>
      <c r="FG116" s="309"/>
      <c r="FH116" s="309"/>
      <c r="FI116" s="309"/>
      <c r="FJ116" s="309"/>
      <c r="FK116" s="309"/>
      <c r="FL116" s="309"/>
      <c r="FM116" s="309"/>
      <c r="FN116" s="309"/>
      <c r="FO116" s="309"/>
      <c r="FP116" s="309"/>
      <c r="FQ116" s="309"/>
      <c r="FR116" s="309"/>
      <c r="FS116" s="309"/>
      <c r="FT116" s="309"/>
      <c r="FU116" s="309"/>
      <c r="FV116" s="309"/>
      <c r="FW116" s="309"/>
      <c r="FX116" s="309"/>
      <c r="FY116" s="309"/>
      <c r="FZ116" s="309"/>
      <c r="GA116" s="309"/>
      <c r="GB116" s="309"/>
      <c r="GC116" s="309"/>
      <c r="GD116" s="309"/>
      <c r="GE116" s="309"/>
      <c r="GF116" s="309"/>
      <c r="GG116" s="309"/>
      <c r="GH116" s="309"/>
      <c r="GI116" s="309"/>
      <c r="GJ116" s="309"/>
      <c r="GK116" s="309"/>
      <c r="GL116" s="309"/>
      <c r="GM116" s="309"/>
      <c r="GN116" s="309"/>
      <c r="GO116" s="309"/>
      <c r="GP116" s="309"/>
      <c r="GQ116" s="309"/>
      <c r="GR116" s="309"/>
      <c r="GS116" s="309"/>
      <c r="GT116" s="309"/>
      <c r="GU116" s="309"/>
      <c r="GV116" s="309"/>
      <c r="GW116" s="309"/>
      <c r="GX116" s="309"/>
      <c r="GY116" s="309"/>
      <c r="GZ116" s="309"/>
      <c r="HA116" s="309"/>
      <c r="HB116" s="309"/>
      <c r="HC116" s="309"/>
      <c r="HD116" s="309"/>
      <c r="HE116" s="309"/>
      <c r="HF116" s="309"/>
      <c r="HG116" s="309"/>
      <c r="HH116" s="309"/>
      <c r="HI116" s="309"/>
      <c r="HJ116" s="309"/>
      <c r="HK116" s="309"/>
      <c r="HL116" s="309"/>
      <c r="HM116" s="309"/>
      <c r="HN116" s="309"/>
      <c r="HO116" s="309"/>
      <c r="HP116" s="309"/>
      <c r="HQ116" s="309"/>
      <c r="HR116" s="309"/>
      <c r="HS116" s="309"/>
      <c r="HT116" s="309"/>
      <c r="HU116" s="309"/>
      <c r="HV116" s="309"/>
      <c r="HW116" s="309"/>
      <c r="HX116" s="309"/>
      <c r="HY116" s="309"/>
      <c r="HZ116" s="309"/>
      <c r="IA116" s="309"/>
      <c r="IB116" s="309"/>
      <c r="IC116" s="309"/>
      <c r="ID116" s="309"/>
      <c r="IE116" s="309"/>
      <c r="IF116" s="309"/>
      <c r="IG116" s="309"/>
      <c r="IH116" s="309"/>
      <c r="II116" s="309"/>
      <c r="IJ116" s="309"/>
      <c r="IK116" s="309"/>
      <c r="IL116" s="309"/>
      <c r="IM116" s="309"/>
      <c r="IN116" s="309"/>
      <c r="IO116" s="309"/>
      <c r="IP116" s="309"/>
      <c r="IQ116" s="309"/>
      <c r="IR116" s="309"/>
      <c r="IS116" s="309"/>
      <c r="IT116" s="309"/>
    </row>
    <row r="117" spans="1:254" s="309" customFormat="1" ht="26.25" x14ac:dyDescent="0.25">
      <c r="A117" s="289" t="s">
        <v>445</v>
      </c>
      <c r="B117" s="311" t="s">
        <v>663</v>
      </c>
      <c r="C117" s="311" t="s">
        <v>402</v>
      </c>
      <c r="D117" s="311" t="s">
        <v>385</v>
      </c>
      <c r="E117" s="311" t="s">
        <v>439</v>
      </c>
      <c r="F117" s="301" t="s">
        <v>446</v>
      </c>
      <c r="G117" s="292">
        <v>42</v>
      </c>
    </row>
    <row r="118" spans="1:254" s="309" customFormat="1" ht="39" x14ac:dyDescent="0.25">
      <c r="A118" s="294" t="s">
        <v>686</v>
      </c>
      <c r="B118" s="311" t="s">
        <v>663</v>
      </c>
      <c r="C118" s="311" t="s">
        <v>402</v>
      </c>
      <c r="D118" s="311" t="s">
        <v>385</v>
      </c>
      <c r="E118" s="301" t="s">
        <v>497</v>
      </c>
      <c r="F118" s="311"/>
      <c r="G118" s="338">
        <f>SUM(G119:G119)</f>
        <v>6128.4</v>
      </c>
    </row>
    <row r="119" spans="1:254" s="309" customFormat="1" ht="26.25" x14ac:dyDescent="0.25">
      <c r="A119" s="289" t="s">
        <v>445</v>
      </c>
      <c r="B119" s="301" t="s">
        <v>663</v>
      </c>
      <c r="C119" s="301" t="s">
        <v>402</v>
      </c>
      <c r="D119" s="301" t="s">
        <v>385</v>
      </c>
      <c r="E119" s="301" t="s">
        <v>497</v>
      </c>
      <c r="F119" s="301" t="s">
        <v>446</v>
      </c>
      <c r="G119" s="292">
        <v>6128.4</v>
      </c>
    </row>
    <row r="120" spans="1:254" s="293" customFormat="1" ht="38.25" x14ac:dyDescent="0.2">
      <c r="A120" s="294" t="s">
        <v>485</v>
      </c>
      <c r="B120" s="315" t="s">
        <v>663</v>
      </c>
      <c r="C120" s="296" t="s">
        <v>402</v>
      </c>
      <c r="D120" s="296" t="s">
        <v>385</v>
      </c>
      <c r="E120" s="296" t="s">
        <v>486</v>
      </c>
      <c r="F120" s="296"/>
      <c r="G120" s="328">
        <f>SUM(G125+G121+G124+G123+G122)</f>
        <v>43642.3</v>
      </c>
    </row>
    <row r="121" spans="1:254" s="293" customFormat="1" ht="25.5" x14ac:dyDescent="0.2">
      <c r="A121" s="289" t="s">
        <v>665</v>
      </c>
      <c r="B121" s="291" t="s">
        <v>663</v>
      </c>
      <c r="C121" s="291" t="s">
        <v>402</v>
      </c>
      <c r="D121" s="291" t="s">
        <v>385</v>
      </c>
      <c r="E121" s="291" t="s">
        <v>486</v>
      </c>
      <c r="F121" s="291" t="s">
        <v>389</v>
      </c>
      <c r="G121" s="331">
        <v>3750</v>
      </c>
    </row>
    <row r="122" spans="1:254" s="293" customFormat="1" ht="25.5" x14ac:dyDescent="0.2">
      <c r="A122" s="289" t="s">
        <v>675</v>
      </c>
      <c r="B122" s="291" t="s">
        <v>663</v>
      </c>
      <c r="C122" s="291" t="s">
        <v>402</v>
      </c>
      <c r="D122" s="291" t="s">
        <v>385</v>
      </c>
      <c r="E122" s="291" t="s">
        <v>486</v>
      </c>
      <c r="F122" s="291" t="s">
        <v>444</v>
      </c>
      <c r="G122" s="331">
        <v>1000</v>
      </c>
    </row>
    <row r="123" spans="1:254" s="293" customFormat="1" ht="25.5" x14ac:dyDescent="0.2">
      <c r="A123" s="289" t="s">
        <v>675</v>
      </c>
      <c r="B123" s="291" t="s">
        <v>663</v>
      </c>
      <c r="C123" s="291" t="s">
        <v>402</v>
      </c>
      <c r="D123" s="291" t="s">
        <v>385</v>
      </c>
      <c r="E123" s="291" t="s">
        <v>487</v>
      </c>
      <c r="F123" s="291" t="s">
        <v>444</v>
      </c>
      <c r="G123" s="331">
        <v>33892.300000000003</v>
      </c>
    </row>
    <row r="124" spans="1:254" s="293" customFormat="1" ht="25.5" x14ac:dyDescent="0.2">
      <c r="A124" s="289" t="s">
        <v>445</v>
      </c>
      <c r="B124" s="291" t="s">
        <v>663</v>
      </c>
      <c r="C124" s="291" t="s">
        <v>402</v>
      </c>
      <c r="D124" s="291" t="s">
        <v>385</v>
      </c>
      <c r="E124" s="291" t="s">
        <v>486</v>
      </c>
      <c r="F124" s="291" t="s">
        <v>446</v>
      </c>
      <c r="G124" s="331">
        <v>5000</v>
      </c>
    </row>
    <row r="125" spans="1:254" x14ac:dyDescent="0.2">
      <c r="A125" s="289" t="s">
        <v>399</v>
      </c>
      <c r="B125" s="291" t="s">
        <v>663</v>
      </c>
      <c r="C125" s="291" t="s">
        <v>402</v>
      </c>
      <c r="D125" s="291" t="s">
        <v>385</v>
      </c>
      <c r="E125" s="291" t="s">
        <v>486</v>
      </c>
      <c r="F125" s="301" t="s">
        <v>400</v>
      </c>
      <c r="G125" s="292"/>
    </row>
    <row r="126" spans="1:254" s="319" customFormat="1" ht="13.5" x14ac:dyDescent="0.25">
      <c r="A126" s="289" t="s">
        <v>484</v>
      </c>
      <c r="B126" s="301" t="s">
        <v>663</v>
      </c>
      <c r="C126" s="301" t="s">
        <v>402</v>
      </c>
      <c r="D126" s="301" t="s">
        <v>385</v>
      </c>
      <c r="E126" s="301" t="s">
        <v>486</v>
      </c>
      <c r="F126" s="301"/>
      <c r="G126" s="292">
        <f>SUM(G127+G131+G129)</f>
        <v>49000</v>
      </c>
    </row>
    <row r="127" spans="1:254" s="332" customFormat="1" x14ac:dyDescent="0.2">
      <c r="A127" s="320" t="s">
        <v>488</v>
      </c>
      <c r="B127" s="311" t="s">
        <v>663</v>
      </c>
      <c r="C127" s="311" t="s">
        <v>402</v>
      </c>
      <c r="D127" s="311" t="s">
        <v>385</v>
      </c>
      <c r="E127" s="311" t="s">
        <v>489</v>
      </c>
      <c r="F127" s="311"/>
      <c r="G127" s="297">
        <f>SUM(G128)</f>
        <v>5700</v>
      </c>
    </row>
    <row r="128" spans="1:254" ht="25.5" x14ac:dyDescent="0.2">
      <c r="A128" s="289" t="s">
        <v>445</v>
      </c>
      <c r="B128" s="291" t="s">
        <v>663</v>
      </c>
      <c r="C128" s="301" t="s">
        <v>402</v>
      </c>
      <c r="D128" s="301" t="s">
        <v>385</v>
      </c>
      <c r="E128" s="301" t="s">
        <v>489</v>
      </c>
      <c r="F128" s="301" t="s">
        <v>446</v>
      </c>
      <c r="G128" s="292">
        <v>5700</v>
      </c>
    </row>
    <row r="129" spans="1:254" s="227" customFormat="1" x14ac:dyDescent="0.2">
      <c r="A129" s="294" t="s">
        <v>687</v>
      </c>
      <c r="B129" s="296" t="s">
        <v>663</v>
      </c>
      <c r="C129" s="311" t="s">
        <v>402</v>
      </c>
      <c r="D129" s="311" t="s">
        <v>385</v>
      </c>
      <c r="E129" s="311" t="s">
        <v>491</v>
      </c>
      <c r="F129" s="311"/>
      <c r="G129" s="297">
        <f>SUM(G130)</f>
        <v>39800</v>
      </c>
    </row>
    <row r="130" spans="1:254" ht="25.5" x14ac:dyDescent="0.2">
      <c r="A130" s="289" t="s">
        <v>445</v>
      </c>
      <c r="B130" s="291" t="s">
        <v>663</v>
      </c>
      <c r="C130" s="301" t="s">
        <v>402</v>
      </c>
      <c r="D130" s="301" t="s">
        <v>385</v>
      </c>
      <c r="E130" s="301" t="s">
        <v>491</v>
      </c>
      <c r="F130" s="301" t="s">
        <v>446</v>
      </c>
      <c r="G130" s="292">
        <v>39800</v>
      </c>
    </row>
    <row r="131" spans="1:254" x14ac:dyDescent="0.2">
      <c r="A131" s="320" t="s">
        <v>492</v>
      </c>
      <c r="B131" s="315" t="s">
        <v>663</v>
      </c>
      <c r="C131" s="311" t="s">
        <v>402</v>
      </c>
      <c r="D131" s="311" t="s">
        <v>385</v>
      </c>
      <c r="E131" s="311" t="s">
        <v>493</v>
      </c>
      <c r="F131" s="311"/>
      <c r="G131" s="297">
        <f>SUM(G132)</f>
        <v>3500</v>
      </c>
    </row>
    <row r="132" spans="1:254" s="227" customFormat="1" ht="25.5" x14ac:dyDescent="0.2">
      <c r="A132" s="289" t="s">
        <v>445</v>
      </c>
      <c r="B132" s="311" t="s">
        <v>663</v>
      </c>
      <c r="C132" s="301" t="s">
        <v>402</v>
      </c>
      <c r="D132" s="301" t="s">
        <v>385</v>
      </c>
      <c r="E132" s="301" t="s">
        <v>493</v>
      </c>
      <c r="F132" s="301" t="s">
        <v>446</v>
      </c>
      <c r="G132" s="292">
        <v>3500</v>
      </c>
    </row>
    <row r="133" spans="1:254" s="310" customFormat="1" ht="38.25" x14ac:dyDescent="0.2">
      <c r="A133" s="294" t="s">
        <v>686</v>
      </c>
      <c r="B133" s="311" t="s">
        <v>663</v>
      </c>
      <c r="C133" s="311" t="s">
        <v>402</v>
      </c>
      <c r="D133" s="311" t="s">
        <v>385</v>
      </c>
      <c r="E133" s="311" t="s">
        <v>495</v>
      </c>
      <c r="F133" s="311"/>
      <c r="G133" s="297">
        <f>SUM(G134)</f>
        <v>1303</v>
      </c>
    </row>
    <row r="134" spans="1:254" s="227" customFormat="1" ht="25.5" x14ac:dyDescent="0.2">
      <c r="A134" s="289" t="s">
        <v>665</v>
      </c>
      <c r="B134" s="301" t="s">
        <v>663</v>
      </c>
      <c r="C134" s="301" t="s">
        <v>402</v>
      </c>
      <c r="D134" s="301" t="s">
        <v>385</v>
      </c>
      <c r="E134" s="301" t="s">
        <v>496</v>
      </c>
      <c r="F134" s="301" t="s">
        <v>389</v>
      </c>
      <c r="G134" s="292">
        <v>1303</v>
      </c>
      <c r="H134" s="261"/>
      <c r="I134" s="261"/>
      <c r="J134" s="261"/>
      <c r="K134" s="261"/>
      <c r="L134" s="261"/>
      <c r="M134" s="261"/>
      <c r="N134" s="261"/>
      <c r="O134" s="261"/>
      <c r="P134" s="261"/>
      <c r="Q134" s="261"/>
      <c r="R134" s="261"/>
      <c r="S134" s="261"/>
      <c r="T134" s="261"/>
      <c r="U134" s="261"/>
      <c r="V134" s="261"/>
      <c r="W134" s="261"/>
      <c r="X134" s="261"/>
      <c r="Y134" s="261"/>
      <c r="Z134" s="261"/>
      <c r="AA134" s="261"/>
      <c r="AB134" s="261"/>
      <c r="AC134" s="261"/>
      <c r="AD134" s="261"/>
      <c r="AE134" s="261"/>
      <c r="AF134" s="261"/>
      <c r="AG134" s="261"/>
      <c r="AH134" s="261"/>
      <c r="AI134" s="261"/>
      <c r="AJ134" s="261"/>
      <c r="AK134" s="261"/>
      <c r="AL134" s="261"/>
      <c r="AM134" s="261"/>
      <c r="AN134" s="261"/>
      <c r="AO134" s="261"/>
      <c r="AP134" s="261"/>
      <c r="AQ134" s="261"/>
      <c r="AR134" s="261"/>
      <c r="AS134" s="261"/>
      <c r="AT134" s="261"/>
      <c r="AU134" s="261"/>
      <c r="AV134" s="261"/>
      <c r="AW134" s="261"/>
      <c r="AX134" s="261"/>
      <c r="AY134" s="261"/>
      <c r="AZ134" s="261"/>
      <c r="BA134" s="261"/>
      <c r="BB134" s="261"/>
      <c r="BC134" s="261"/>
      <c r="BD134" s="261"/>
      <c r="BE134" s="261"/>
      <c r="BF134" s="261"/>
      <c r="BG134" s="261"/>
      <c r="BH134" s="261"/>
      <c r="BI134" s="261"/>
      <c r="BJ134" s="261"/>
      <c r="BK134" s="261"/>
      <c r="BL134" s="261"/>
      <c r="BM134" s="261"/>
      <c r="BN134" s="261"/>
      <c r="BO134" s="261"/>
      <c r="BP134" s="261"/>
      <c r="BQ134" s="261"/>
      <c r="BR134" s="261"/>
      <c r="BS134" s="261"/>
      <c r="BT134" s="261"/>
      <c r="BU134" s="261"/>
      <c r="BV134" s="261"/>
      <c r="BW134" s="261"/>
      <c r="BX134" s="261"/>
      <c r="BY134" s="261"/>
      <c r="BZ134" s="261"/>
      <c r="CA134" s="261"/>
      <c r="CB134" s="261"/>
      <c r="CC134" s="261"/>
      <c r="CD134" s="261"/>
      <c r="CE134" s="261"/>
      <c r="CF134" s="261"/>
      <c r="CG134" s="261"/>
      <c r="CH134" s="261"/>
      <c r="CI134" s="261"/>
      <c r="CJ134" s="261"/>
      <c r="CK134" s="261"/>
      <c r="CL134" s="261"/>
      <c r="CM134" s="261"/>
      <c r="CN134" s="261"/>
      <c r="CO134" s="261"/>
      <c r="CP134" s="261"/>
      <c r="CQ134" s="261"/>
      <c r="CR134" s="261"/>
      <c r="CS134" s="261"/>
      <c r="CT134" s="261"/>
      <c r="CU134" s="261"/>
      <c r="CV134" s="261"/>
      <c r="CW134" s="261"/>
      <c r="CX134" s="261"/>
      <c r="CY134" s="261"/>
      <c r="CZ134" s="261"/>
      <c r="DA134" s="261"/>
      <c r="DB134" s="261"/>
      <c r="DC134" s="261"/>
      <c r="DD134" s="261"/>
      <c r="DE134" s="261"/>
      <c r="DF134" s="261"/>
      <c r="DG134" s="261"/>
      <c r="DH134" s="261"/>
      <c r="DI134" s="261"/>
      <c r="DJ134" s="261"/>
      <c r="DK134" s="261"/>
      <c r="DL134" s="261"/>
      <c r="DM134" s="261"/>
      <c r="DN134" s="261"/>
      <c r="DO134" s="261"/>
      <c r="DP134" s="261"/>
      <c r="DQ134" s="261"/>
      <c r="DR134" s="261"/>
      <c r="DS134" s="261"/>
      <c r="DT134" s="261"/>
      <c r="DU134" s="261"/>
      <c r="DV134" s="261"/>
      <c r="DW134" s="261"/>
      <c r="DX134" s="261"/>
      <c r="DY134" s="261"/>
      <c r="DZ134" s="261"/>
      <c r="EA134" s="261"/>
      <c r="EB134" s="261"/>
      <c r="EC134" s="261"/>
      <c r="ED134" s="261"/>
      <c r="EE134" s="261"/>
      <c r="EF134" s="261"/>
      <c r="EG134" s="261"/>
      <c r="EH134" s="261"/>
      <c r="EI134" s="261"/>
      <c r="EJ134" s="261"/>
      <c r="EK134" s="261"/>
      <c r="EL134" s="261"/>
      <c r="EM134" s="261"/>
      <c r="EN134" s="261"/>
      <c r="EO134" s="261"/>
      <c r="EP134" s="261"/>
      <c r="EQ134" s="261"/>
      <c r="ER134" s="261"/>
      <c r="ES134" s="261"/>
      <c r="ET134" s="261"/>
      <c r="EU134" s="261"/>
      <c r="EV134" s="261"/>
      <c r="EW134" s="261"/>
      <c r="EX134" s="261"/>
      <c r="EY134" s="261"/>
      <c r="EZ134" s="261"/>
      <c r="FA134" s="261"/>
      <c r="FB134" s="261"/>
      <c r="FC134" s="261"/>
      <c r="FD134" s="261"/>
      <c r="FE134" s="261"/>
      <c r="FF134" s="261"/>
      <c r="FG134" s="261"/>
      <c r="FH134" s="261"/>
      <c r="FI134" s="261"/>
      <c r="FJ134" s="261"/>
      <c r="FK134" s="261"/>
      <c r="FL134" s="261"/>
      <c r="FM134" s="261"/>
      <c r="FN134" s="261"/>
      <c r="FO134" s="261"/>
      <c r="FP134" s="261"/>
      <c r="FQ134" s="261"/>
      <c r="FR134" s="261"/>
      <c r="FS134" s="261"/>
      <c r="FT134" s="261"/>
      <c r="FU134" s="261"/>
      <c r="FV134" s="261"/>
      <c r="FW134" s="261"/>
      <c r="FX134" s="261"/>
      <c r="FY134" s="261"/>
      <c r="FZ134" s="261"/>
      <c r="GA134" s="261"/>
      <c r="GB134" s="261"/>
      <c r="GC134" s="261"/>
      <c r="GD134" s="261"/>
      <c r="GE134" s="261"/>
      <c r="GF134" s="261"/>
      <c r="GG134" s="261"/>
      <c r="GH134" s="261"/>
      <c r="GI134" s="261"/>
      <c r="GJ134" s="261"/>
      <c r="GK134" s="261"/>
      <c r="GL134" s="261"/>
      <c r="GM134" s="261"/>
      <c r="GN134" s="261"/>
      <c r="GO134" s="261"/>
      <c r="GP134" s="261"/>
      <c r="GQ134" s="261"/>
      <c r="GR134" s="261"/>
      <c r="GS134" s="261"/>
      <c r="GT134" s="261"/>
      <c r="GU134" s="261"/>
      <c r="GV134" s="261"/>
      <c r="GW134" s="261"/>
      <c r="GX134" s="261"/>
      <c r="GY134" s="261"/>
      <c r="GZ134" s="261"/>
      <c r="HA134" s="261"/>
      <c r="HB134" s="261"/>
      <c r="HC134" s="261"/>
      <c r="HD134" s="261"/>
      <c r="HE134" s="261"/>
      <c r="HF134" s="261"/>
      <c r="HG134" s="261"/>
      <c r="HH134" s="261"/>
      <c r="HI134" s="261"/>
      <c r="HJ134" s="261"/>
      <c r="HK134" s="261"/>
      <c r="HL134" s="261"/>
      <c r="HM134" s="261"/>
      <c r="HN134" s="261"/>
      <c r="HO134" s="261"/>
      <c r="HP134" s="261"/>
      <c r="HQ134" s="261"/>
      <c r="HR134" s="261"/>
      <c r="HS134" s="261"/>
      <c r="HT134" s="261"/>
      <c r="HU134" s="261"/>
      <c r="HV134" s="261"/>
      <c r="HW134" s="261"/>
      <c r="HX134" s="261"/>
      <c r="HY134" s="261"/>
      <c r="HZ134" s="261"/>
      <c r="IA134" s="261"/>
      <c r="IB134" s="261"/>
      <c r="IC134" s="261"/>
      <c r="ID134" s="261"/>
      <c r="IE134" s="261"/>
      <c r="IF134" s="261"/>
      <c r="IG134" s="261"/>
      <c r="IH134" s="261"/>
      <c r="II134" s="261"/>
      <c r="IJ134" s="261"/>
      <c r="IK134" s="261"/>
      <c r="IL134" s="261"/>
      <c r="IM134" s="261"/>
      <c r="IN134" s="261"/>
      <c r="IO134" s="261"/>
      <c r="IP134" s="261"/>
      <c r="IQ134" s="261"/>
      <c r="IR134" s="261"/>
      <c r="IS134" s="261"/>
      <c r="IT134" s="261"/>
    </row>
    <row r="135" spans="1:254" ht="30" x14ac:dyDescent="0.25">
      <c r="A135" s="337" t="s">
        <v>498</v>
      </c>
      <c r="B135" s="334" t="s">
        <v>663</v>
      </c>
      <c r="C135" s="340" t="s">
        <v>402</v>
      </c>
      <c r="D135" s="340" t="s">
        <v>402</v>
      </c>
      <c r="E135" s="334"/>
      <c r="F135" s="334"/>
      <c r="G135" s="335">
        <f>SUM(G138+G136)</f>
        <v>18965.2</v>
      </c>
      <c r="H135" s="293"/>
      <c r="I135" s="293"/>
      <c r="J135" s="293"/>
      <c r="K135" s="293"/>
      <c r="L135" s="293"/>
      <c r="M135" s="293"/>
      <c r="N135" s="293"/>
      <c r="O135" s="293"/>
      <c r="P135" s="293"/>
      <c r="Q135" s="293"/>
      <c r="R135" s="293"/>
      <c r="S135" s="293"/>
      <c r="T135" s="293"/>
      <c r="U135" s="293"/>
      <c r="V135" s="293"/>
      <c r="W135" s="293"/>
      <c r="X135" s="293"/>
      <c r="Y135" s="293"/>
      <c r="Z135" s="293"/>
      <c r="AA135" s="293"/>
      <c r="AB135" s="293"/>
      <c r="AC135" s="293"/>
      <c r="AD135" s="293"/>
      <c r="AE135" s="293"/>
      <c r="AF135" s="293"/>
      <c r="AG135" s="293"/>
      <c r="AH135" s="293"/>
      <c r="AI135" s="293"/>
      <c r="AJ135" s="293"/>
      <c r="AK135" s="293"/>
      <c r="AL135" s="293"/>
      <c r="AM135" s="293"/>
      <c r="AN135" s="293"/>
      <c r="AO135" s="293"/>
      <c r="AP135" s="293"/>
      <c r="AQ135" s="293"/>
      <c r="AR135" s="293"/>
      <c r="AS135" s="293"/>
      <c r="AT135" s="293"/>
      <c r="AU135" s="293"/>
      <c r="AV135" s="293"/>
      <c r="AW135" s="293"/>
      <c r="AX135" s="293"/>
      <c r="AY135" s="293"/>
      <c r="AZ135" s="293"/>
      <c r="BA135" s="293"/>
      <c r="BB135" s="293"/>
      <c r="BC135" s="293"/>
      <c r="BD135" s="293"/>
      <c r="BE135" s="293"/>
      <c r="BF135" s="293"/>
      <c r="BG135" s="293"/>
      <c r="BH135" s="293"/>
      <c r="BI135" s="293"/>
      <c r="BJ135" s="293"/>
      <c r="BK135" s="293"/>
      <c r="BL135" s="293"/>
      <c r="BM135" s="293"/>
      <c r="BN135" s="293"/>
      <c r="BO135" s="293"/>
      <c r="BP135" s="293"/>
      <c r="BQ135" s="293"/>
      <c r="BR135" s="293"/>
      <c r="BS135" s="293"/>
      <c r="BT135" s="293"/>
      <c r="BU135" s="293"/>
      <c r="BV135" s="293"/>
      <c r="BW135" s="293"/>
      <c r="BX135" s="293"/>
      <c r="BY135" s="293"/>
      <c r="BZ135" s="293"/>
      <c r="CA135" s="293"/>
      <c r="CB135" s="293"/>
      <c r="CC135" s="293"/>
      <c r="CD135" s="293"/>
      <c r="CE135" s="293"/>
      <c r="CF135" s="293"/>
      <c r="CG135" s="293"/>
      <c r="CH135" s="293"/>
      <c r="CI135" s="293"/>
      <c r="CJ135" s="293"/>
      <c r="CK135" s="293"/>
      <c r="CL135" s="293"/>
      <c r="CM135" s="293"/>
      <c r="CN135" s="293"/>
      <c r="CO135" s="293"/>
      <c r="CP135" s="293"/>
      <c r="CQ135" s="293"/>
      <c r="CR135" s="293"/>
      <c r="CS135" s="293"/>
      <c r="CT135" s="293"/>
      <c r="CU135" s="293"/>
      <c r="CV135" s="293"/>
      <c r="CW135" s="293"/>
      <c r="CX135" s="293"/>
      <c r="CY135" s="293"/>
      <c r="CZ135" s="293"/>
      <c r="DA135" s="293"/>
      <c r="DB135" s="293"/>
      <c r="DC135" s="293"/>
      <c r="DD135" s="293"/>
      <c r="DE135" s="293"/>
      <c r="DF135" s="293"/>
      <c r="DG135" s="293"/>
      <c r="DH135" s="293"/>
      <c r="DI135" s="293"/>
      <c r="DJ135" s="293"/>
      <c r="DK135" s="293"/>
      <c r="DL135" s="293"/>
      <c r="DM135" s="293"/>
      <c r="DN135" s="293"/>
      <c r="DO135" s="293"/>
      <c r="DP135" s="293"/>
      <c r="DQ135" s="293"/>
      <c r="DR135" s="293"/>
      <c r="DS135" s="293"/>
      <c r="DT135" s="293"/>
      <c r="DU135" s="293"/>
      <c r="DV135" s="293"/>
      <c r="DW135" s="293"/>
      <c r="DX135" s="293"/>
      <c r="DY135" s="293"/>
      <c r="DZ135" s="293"/>
      <c r="EA135" s="293"/>
      <c r="EB135" s="293"/>
      <c r="EC135" s="293"/>
      <c r="ED135" s="293"/>
      <c r="EE135" s="293"/>
      <c r="EF135" s="293"/>
      <c r="EG135" s="293"/>
      <c r="EH135" s="293"/>
      <c r="EI135" s="293"/>
      <c r="EJ135" s="293"/>
      <c r="EK135" s="293"/>
      <c r="EL135" s="293"/>
      <c r="EM135" s="293"/>
      <c r="EN135" s="293"/>
      <c r="EO135" s="293"/>
      <c r="EP135" s="293"/>
      <c r="EQ135" s="293"/>
      <c r="ER135" s="293"/>
      <c r="ES135" s="293"/>
      <c r="ET135" s="293"/>
      <c r="EU135" s="293"/>
      <c r="EV135" s="293"/>
      <c r="EW135" s="293"/>
      <c r="EX135" s="293"/>
      <c r="EY135" s="293"/>
      <c r="EZ135" s="293"/>
      <c r="FA135" s="293"/>
      <c r="FB135" s="293"/>
      <c r="FC135" s="293"/>
      <c r="FD135" s="293"/>
      <c r="FE135" s="293"/>
      <c r="FF135" s="293"/>
      <c r="FG135" s="293"/>
      <c r="FH135" s="293"/>
      <c r="FI135" s="293"/>
      <c r="FJ135" s="293"/>
      <c r="FK135" s="293"/>
      <c r="FL135" s="293"/>
      <c r="FM135" s="293"/>
      <c r="FN135" s="293"/>
      <c r="FO135" s="293"/>
      <c r="FP135" s="293"/>
      <c r="FQ135" s="293"/>
      <c r="FR135" s="293"/>
      <c r="FS135" s="293"/>
      <c r="FT135" s="293"/>
      <c r="FU135" s="293"/>
      <c r="FV135" s="293"/>
      <c r="FW135" s="293"/>
      <c r="FX135" s="293"/>
      <c r="FY135" s="293"/>
      <c r="FZ135" s="293"/>
      <c r="GA135" s="293"/>
      <c r="GB135" s="293"/>
      <c r="GC135" s="293"/>
      <c r="GD135" s="293"/>
      <c r="GE135" s="293"/>
      <c r="GF135" s="293"/>
      <c r="GG135" s="293"/>
      <c r="GH135" s="293"/>
      <c r="GI135" s="293"/>
      <c r="GJ135" s="293"/>
      <c r="GK135" s="293"/>
      <c r="GL135" s="293"/>
      <c r="GM135" s="293"/>
      <c r="GN135" s="293"/>
      <c r="GO135" s="293"/>
      <c r="GP135" s="293"/>
      <c r="GQ135" s="293"/>
      <c r="GR135" s="293"/>
      <c r="GS135" s="293"/>
      <c r="GT135" s="293"/>
      <c r="GU135" s="293"/>
      <c r="GV135" s="293"/>
      <c r="GW135" s="293"/>
      <c r="GX135" s="293"/>
      <c r="GY135" s="293"/>
      <c r="GZ135" s="293"/>
      <c r="HA135" s="293"/>
      <c r="HB135" s="293"/>
      <c r="HC135" s="293"/>
      <c r="HD135" s="293"/>
      <c r="HE135" s="293"/>
      <c r="HF135" s="293"/>
      <c r="HG135" s="293"/>
      <c r="HH135" s="293"/>
      <c r="HI135" s="293"/>
      <c r="HJ135" s="293"/>
      <c r="HK135" s="293"/>
      <c r="HL135" s="293"/>
      <c r="HM135" s="293"/>
      <c r="HN135" s="293"/>
      <c r="HO135" s="293"/>
      <c r="HP135" s="293"/>
      <c r="HQ135" s="293"/>
      <c r="HR135" s="293"/>
      <c r="HS135" s="293"/>
      <c r="HT135" s="293"/>
      <c r="HU135" s="293"/>
      <c r="HV135" s="293"/>
      <c r="HW135" s="293"/>
      <c r="HX135" s="293"/>
      <c r="HY135" s="293"/>
      <c r="HZ135" s="293"/>
      <c r="IA135" s="293"/>
      <c r="IB135" s="293"/>
      <c r="IC135" s="293"/>
      <c r="ID135" s="293"/>
      <c r="IE135" s="293"/>
      <c r="IF135" s="293"/>
      <c r="IG135" s="293"/>
      <c r="IH135" s="293"/>
      <c r="II135" s="293"/>
      <c r="IJ135" s="293"/>
      <c r="IK135" s="293"/>
      <c r="IL135" s="293"/>
      <c r="IM135" s="293"/>
      <c r="IN135" s="293"/>
      <c r="IO135" s="293"/>
      <c r="IP135" s="293"/>
      <c r="IQ135" s="293"/>
      <c r="IR135" s="293"/>
      <c r="IS135" s="293"/>
      <c r="IT135" s="293"/>
    </row>
    <row r="136" spans="1:254" s="293" customFormat="1" ht="25.5" x14ac:dyDescent="0.2">
      <c r="A136" s="320" t="s">
        <v>500</v>
      </c>
      <c r="B136" s="296" t="s">
        <v>663</v>
      </c>
      <c r="C136" s="311" t="s">
        <v>402</v>
      </c>
      <c r="D136" s="311" t="s">
        <v>402</v>
      </c>
      <c r="E136" s="311" t="s">
        <v>501</v>
      </c>
      <c r="F136" s="311"/>
      <c r="G136" s="297">
        <f>SUM(G137)</f>
        <v>14204</v>
      </c>
      <c r="H136" s="261"/>
      <c r="I136" s="261"/>
      <c r="J136" s="261"/>
      <c r="K136" s="261"/>
      <c r="L136" s="261"/>
      <c r="M136" s="261"/>
      <c r="N136" s="261"/>
      <c r="O136" s="261"/>
      <c r="P136" s="261"/>
      <c r="Q136" s="261"/>
      <c r="R136" s="261"/>
      <c r="S136" s="261"/>
      <c r="T136" s="261"/>
      <c r="U136" s="261"/>
      <c r="V136" s="261"/>
      <c r="W136" s="261"/>
      <c r="X136" s="261"/>
      <c r="Y136" s="261"/>
      <c r="Z136" s="261"/>
      <c r="AA136" s="261"/>
      <c r="AB136" s="261"/>
      <c r="AC136" s="261"/>
      <c r="AD136" s="261"/>
      <c r="AE136" s="261"/>
      <c r="AF136" s="261"/>
      <c r="AG136" s="261"/>
      <c r="AH136" s="261"/>
      <c r="AI136" s="261"/>
      <c r="AJ136" s="261"/>
      <c r="AK136" s="261"/>
      <c r="AL136" s="261"/>
      <c r="AM136" s="261"/>
      <c r="AN136" s="261"/>
      <c r="AO136" s="261"/>
      <c r="AP136" s="261"/>
      <c r="AQ136" s="261"/>
      <c r="AR136" s="261"/>
      <c r="AS136" s="261"/>
      <c r="AT136" s="261"/>
      <c r="AU136" s="261"/>
      <c r="AV136" s="261"/>
      <c r="AW136" s="261"/>
      <c r="AX136" s="261"/>
      <c r="AY136" s="261"/>
      <c r="AZ136" s="261"/>
      <c r="BA136" s="261"/>
      <c r="BB136" s="261"/>
      <c r="BC136" s="261"/>
      <c r="BD136" s="261"/>
      <c r="BE136" s="261"/>
      <c r="BF136" s="261"/>
      <c r="BG136" s="261"/>
      <c r="BH136" s="261"/>
      <c r="BI136" s="261"/>
      <c r="BJ136" s="261"/>
      <c r="BK136" s="261"/>
      <c r="BL136" s="261"/>
      <c r="BM136" s="261"/>
      <c r="BN136" s="261"/>
      <c r="BO136" s="261"/>
      <c r="BP136" s="261"/>
      <c r="BQ136" s="261"/>
      <c r="BR136" s="261"/>
      <c r="BS136" s="261"/>
      <c r="BT136" s="261"/>
      <c r="BU136" s="261"/>
      <c r="BV136" s="261"/>
      <c r="BW136" s="261"/>
      <c r="BX136" s="261"/>
      <c r="BY136" s="261"/>
      <c r="BZ136" s="261"/>
      <c r="CA136" s="261"/>
      <c r="CB136" s="261"/>
      <c r="CC136" s="261"/>
      <c r="CD136" s="261"/>
      <c r="CE136" s="261"/>
      <c r="CF136" s="261"/>
      <c r="CG136" s="261"/>
      <c r="CH136" s="261"/>
      <c r="CI136" s="261"/>
      <c r="CJ136" s="261"/>
      <c r="CK136" s="261"/>
      <c r="CL136" s="261"/>
      <c r="CM136" s="261"/>
      <c r="CN136" s="261"/>
      <c r="CO136" s="261"/>
      <c r="CP136" s="261"/>
      <c r="CQ136" s="261"/>
      <c r="CR136" s="261"/>
      <c r="CS136" s="261"/>
      <c r="CT136" s="261"/>
      <c r="CU136" s="261"/>
      <c r="CV136" s="261"/>
      <c r="CW136" s="261"/>
      <c r="CX136" s="261"/>
      <c r="CY136" s="261"/>
      <c r="CZ136" s="261"/>
      <c r="DA136" s="261"/>
      <c r="DB136" s="261"/>
      <c r="DC136" s="261"/>
      <c r="DD136" s="261"/>
      <c r="DE136" s="261"/>
      <c r="DF136" s="261"/>
      <c r="DG136" s="261"/>
      <c r="DH136" s="261"/>
      <c r="DI136" s="261"/>
      <c r="DJ136" s="261"/>
      <c r="DK136" s="261"/>
      <c r="DL136" s="261"/>
      <c r="DM136" s="261"/>
      <c r="DN136" s="261"/>
      <c r="DO136" s="261"/>
      <c r="DP136" s="261"/>
      <c r="DQ136" s="261"/>
      <c r="DR136" s="261"/>
      <c r="DS136" s="261"/>
      <c r="DT136" s="261"/>
      <c r="DU136" s="261"/>
      <c r="DV136" s="261"/>
      <c r="DW136" s="261"/>
      <c r="DX136" s="261"/>
      <c r="DY136" s="261"/>
      <c r="DZ136" s="261"/>
      <c r="EA136" s="261"/>
      <c r="EB136" s="261"/>
      <c r="EC136" s="261"/>
      <c r="ED136" s="261"/>
      <c r="EE136" s="261"/>
      <c r="EF136" s="261"/>
      <c r="EG136" s="261"/>
      <c r="EH136" s="261"/>
      <c r="EI136" s="261"/>
      <c r="EJ136" s="261"/>
      <c r="EK136" s="261"/>
      <c r="EL136" s="261"/>
      <c r="EM136" s="261"/>
      <c r="EN136" s="261"/>
      <c r="EO136" s="261"/>
      <c r="EP136" s="261"/>
      <c r="EQ136" s="261"/>
      <c r="ER136" s="261"/>
      <c r="ES136" s="261"/>
      <c r="ET136" s="261"/>
      <c r="EU136" s="261"/>
      <c r="EV136" s="261"/>
      <c r="EW136" s="261"/>
      <c r="EX136" s="261"/>
      <c r="EY136" s="261"/>
      <c r="EZ136" s="261"/>
      <c r="FA136" s="261"/>
      <c r="FB136" s="261"/>
      <c r="FC136" s="261"/>
      <c r="FD136" s="261"/>
      <c r="FE136" s="261"/>
      <c r="FF136" s="261"/>
      <c r="FG136" s="261"/>
      <c r="FH136" s="261"/>
      <c r="FI136" s="261"/>
      <c r="FJ136" s="261"/>
      <c r="FK136" s="261"/>
      <c r="FL136" s="261"/>
      <c r="FM136" s="261"/>
      <c r="FN136" s="261"/>
      <c r="FO136" s="261"/>
      <c r="FP136" s="261"/>
      <c r="FQ136" s="261"/>
      <c r="FR136" s="261"/>
      <c r="FS136" s="261"/>
      <c r="FT136" s="261"/>
      <c r="FU136" s="261"/>
      <c r="FV136" s="261"/>
      <c r="FW136" s="261"/>
      <c r="FX136" s="261"/>
      <c r="FY136" s="261"/>
      <c r="FZ136" s="261"/>
      <c r="GA136" s="261"/>
      <c r="GB136" s="261"/>
      <c r="GC136" s="261"/>
      <c r="GD136" s="261"/>
      <c r="GE136" s="261"/>
      <c r="GF136" s="261"/>
      <c r="GG136" s="261"/>
      <c r="GH136" s="261"/>
      <c r="GI136" s="261"/>
      <c r="GJ136" s="261"/>
      <c r="GK136" s="261"/>
      <c r="GL136" s="261"/>
      <c r="GM136" s="261"/>
      <c r="GN136" s="261"/>
      <c r="GO136" s="261"/>
      <c r="GP136" s="261"/>
      <c r="GQ136" s="261"/>
      <c r="GR136" s="261"/>
      <c r="GS136" s="261"/>
      <c r="GT136" s="261"/>
      <c r="GU136" s="261"/>
      <c r="GV136" s="261"/>
      <c r="GW136" s="261"/>
      <c r="GX136" s="261"/>
      <c r="GY136" s="261"/>
      <c r="GZ136" s="261"/>
      <c r="HA136" s="261"/>
      <c r="HB136" s="261"/>
      <c r="HC136" s="261"/>
      <c r="HD136" s="261"/>
      <c r="HE136" s="261"/>
      <c r="HF136" s="261"/>
      <c r="HG136" s="261"/>
      <c r="HH136" s="261"/>
      <c r="HI136" s="261"/>
      <c r="HJ136" s="261"/>
      <c r="HK136" s="261"/>
      <c r="HL136" s="261"/>
      <c r="HM136" s="261"/>
      <c r="HN136" s="261"/>
      <c r="HO136" s="261"/>
      <c r="HP136" s="261"/>
      <c r="HQ136" s="261"/>
      <c r="HR136" s="261"/>
      <c r="HS136" s="261"/>
      <c r="HT136" s="261"/>
      <c r="HU136" s="261"/>
      <c r="HV136" s="261"/>
      <c r="HW136" s="261"/>
      <c r="HX136" s="261"/>
      <c r="HY136" s="261"/>
      <c r="HZ136" s="261"/>
      <c r="IA136" s="261"/>
      <c r="IB136" s="261"/>
      <c r="IC136" s="261"/>
      <c r="ID136" s="261"/>
      <c r="IE136" s="261"/>
      <c r="IF136" s="261"/>
      <c r="IG136" s="261"/>
      <c r="IH136" s="261"/>
      <c r="II136" s="261"/>
      <c r="IJ136" s="261"/>
      <c r="IK136" s="261"/>
      <c r="IL136" s="261"/>
      <c r="IM136" s="261"/>
      <c r="IN136" s="261"/>
      <c r="IO136" s="261"/>
      <c r="IP136" s="261"/>
      <c r="IQ136" s="261"/>
      <c r="IR136" s="261"/>
      <c r="IS136" s="261"/>
      <c r="IT136" s="261"/>
    </row>
    <row r="137" spans="1:254" s="319" customFormat="1" ht="26.25" x14ac:dyDescent="0.25">
      <c r="A137" s="289" t="s">
        <v>665</v>
      </c>
      <c r="B137" s="291" t="s">
        <v>663</v>
      </c>
      <c r="C137" s="301" t="s">
        <v>402</v>
      </c>
      <c r="D137" s="301" t="s">
        <v>402</v>
      </c>
      <c r="E137" s="301" t="s">
        <v>501</v>
      </c>
      <c r="F137" s="301" t="s">
        <v>389</v>
      </c>
      <c r="G137" s="292">
        <v>14204</v>
      </c>
      <c r="H137" s="261"/>
      <c r="I137" s="261"/>
      <c r="J137" s="261"/>
      <c r="K137" s="261"/>
      <c r="L137" s="261"/>
      <c r="M137" s="261"/>
      <c r="N137" s="261"/>
      <c r="O137" s="261"/>
      <c r="P137" s="261"/>
      <c r="Q137" s="261"/>
      <c r="R137" s="261"/>
      <c r="S137" s="261"/>
      <c r="T137" s="261"/>
      <c r="U137" s="261"/>
      <c r="V137" s="261"/>
      <c r="W137" s="261"/>
      <c r="X137" s="261"/>
      <c r="Y137" s="261"/>
      <c r="Z137" s="261"/>
      <c r="AA137" s="261"/>
      <c r="AB137" s="261"/>
      <c r="AC137" s="261"/>
      <c r="AD137" s="261"/>
      <c r="AE137" s="261"/>
      <c r="AF137" s="261"/>
      <c r="AG137" s="261"/>
      <c r="AH137" s="261"/>
      <c r="AI137" s="261"/>
      <c r="AJ137" s="261"/>
      <c r="AK137" s="261"/>
      <c r="AL137" s="261"/>
      <c r="AM137" s="261"/>
      <c r="AN137" s="261"/>
      <c r="AO137" s="261"/>
      <c r="AP137" s="261"/>
      <c r="AQ137" s="261"/>
      <c r="AR137" s="261"/>
      <c r="AS137" s="261"/>
      <c r="AT137" s="261"/>
      <c r="AU137" s="261"/>
      <c r="AV137" s="261"/>
      <c r="AW137" s="261"/>
      <c r="AX137" s="261"/>
      <c r="AY137" s="261"/>
      <c r="AZ137" s="261"/>
      <c r="BA137" s="261"/>
      <c r="BB137" s="261"/>
      <c r="BC137" s="261"/>
      <c r="BD137" s="261"/>
      <c r="BE137" s="261"/>
      <c r="BF137" s="261"/>
      <c r="BG137" s="261"/>
      <c r="BH137" s="261"/>
      <c r="BI137" s="261"/>
      <c r="BJ137" s="261"/>
      <c r="BK137" s="261"/>
      <c r="BL137" s="261"/>
      <c r="BM137" s="261"/>
      <c r="BN137" s="261"/>
      <c r="BO137" s="261"/>
      <c r="BP137" s="261"/>
      <c r="BQ137" s="261"/>
      <c r="BR137" s="261"/>
      <c r="BS137" s="261"/>
      <c r="BT137" s="261"/>
      <c r="BU137" s="261"/>
      <c r="BV137" s="261"/>
      <c r="BW137" s="261"/>
      <c r="BX137" s="261"/>
      <c r="BY137" s="261"/>
      <c r="BZ137" s="261"/>
      <c r="CA137" s="261"/>
      <c r="CB137" s="261"/>
      <c r="CC137" s="261"/>
      <c r="CD137" s="261"/>
      <c r="CE137" s="261"/>
      <c r="CF137" s="261"/>
      <c r="CG137" s="261"/>
      <c r="CH137" s="261"/>
      <c r="CI137" s="261"/>
      <c r="CJ137" s="261"/>
      <c r="CK137" s="261"/>
      <c r="CL137" s="261"/>
      <c r="CM137" s="261"/>
      <c r="CN137" s="261"/>
      <c r="CO137" s="261"/>
      <c r="CP137" s="261"/>
      <c r="CQ137" s="261"/>
      <c r="CR137" s="261"/>
      <c r="CS137" s="261"/>
      <c r="CT137" s="261"/>
      <c r="CU137" s="261"/>
      <c r="CV137" s="261"/>
      <c r="CW137" s="261"/>
      <c r="CX137" s="261"/>
      <c r="CY137" s="261"/>
      <c r="CZ137" s="261"/>
      <c r="DA137" s="261"/>
      <c r="DB137" s="261"/>
      <c r="DC137" s="261"/>
      <c r="DD137" s="261"/>
      <c r="DE137" s="261"/>
      <c r="DF137" s="261"/>
      <c r="DG137" s="261"/>
      <c r="DH137" s="261"/>
      <c r="DI137" s="261"/>
      <c r="DJ137" s="261"/>
      <c r="DK137" s="261"/>
      <c r="DL137" s="261"/>
      <c r="DM137" s="261"/>
      <c r="DN137" s="261"/>
      <c r="DO137" s="261"/>
      <c r="DP137" s="261"/>
      <c r="DQ137" s="261"/>
      <c r="DR137" s="261"/>
      <c r="DS137" s="261"/>
      <c r="DT137" s="261"/>
      <c r="DU137" s="261"/>
      <c r="DV137" s="261"/>
      <c r="DW137" s="261"/>
      <c r="DX137" s="261"/>
      <c r="DY137" s="261"/>
      <c r="DZ137" s="261"/>
      <c r="EA137" s="261"/>
      <c r="EB137" s="261"/>
      <c r="EC137" s="261"/>
      <c r="ED137" s="261"/>
      <c r="EE137" s="261"/>
      <c r="EF137" s="261"/>
      <c r="EG137" s="261"/>
      <c r="EH137" s="261"/>
      <c r="EI137" s="261"/>
      <c r="EJ137" s="261"/>
      <c r="EK137" s="261"/>
      <c r="EL137" s="261"/>
      <c r="EM137" s="261"/>
      <c r="EN137" s="261"/>
      <c r="EO137" s="261"/>
      <c r="EP137" s="261"/>
      <c r="EQ137" s="261"/>
      <c r="ER137" s="261"/>
      <c r="ES137" s="261"/>
      <c r="ET137" s="261"/>
      <c r="EU137" s="261"/>
      <c r="EV137" s="261"/>
      <c r="EW137" s="261"/>
      <c r="EX137" s="261"/>
      <c r="EY137" s="261"/>
      <c r="EZ137" s="261"/>
      <c r="FA137" s="261"/>
      <c r="FB137" s="261"/>
      <c r="FC137" s="261"/>
      <c r="FD137" s="261"/>
      <c r="FE137" s="261"/>
      <c r="FF137" s="261"/>
      <c r="FG137" s="261"/>
      <c r="FH137" s="261"/>
      <c r="FI137" s="261"/>
      <c r="FJ137" s="261"/>
      <c r="FK137" s="261"/>
      <c r="FL137" s="261"/>
      <c r="FM137" s="261"/>
      <c r="FN137" s="261"/>
      <c r="FO137" s="261"/>
      <c r="FP137" s="261"/>
      <c r="FQ137" s="261"/>
      <c r="FR137" s="261"/>
      <c r="FS137" s="261"/>
      <c r="FT137" s="261"/>
      <c r="FU137" s="261"/>
      <c r="FV137" s="261"/>
      <c r="FW137" s="261"/>
      <c r="FX137" s="261"/>
      <c r="FY137" s="261"/>
      <c r="FZ137" s="261"/>
      <c r="GA137" s="261"/>
      <c r="GB137" s="261"/>
      <c r="GC137" s="261"/>
      <c r="GD137" s="261"/>
      <c r="GE137" s="261"/>
      <c r="GF137" s="261"/>
      <c r="GG137" s="261"/>
      <c r="GH137" s="261"/>
      <c r="GI137" s="261"/>
      <c r="GJ137" s="261"/>
      <c r="GK137" s="261"/>
      <c r="GL137" s="261"/>
      <c r="GM137" s="261"/>
      <c r="GN137" s="261"/>
      <c r="GO137" s="261"/>
      <c r="GP137" s="261"/>
      <c r="GQ137" s="261"/>
      <c r="GR137" s="261"/>
      <c r="GS137" s="261"/>
      <c r="GT137" s="261"/>
      <c r="GU137" s="261"/>
      <c r="GV137" s="261"/>
      <c r="GW137" s="261"/>
      <c r="GX137" s="261"/>
      <c r="GY137" s="261"/>
      <c r="GZ137" s="261"/>
      <c r="HA137" s="261"/>
      <c r="HB137" s="261"/>
      <c r="HC137" s="261"/>
      <c r="HD137" s="261"/>
      <c r="HE137" s="261"/>
      <c r="HF137" s="261"/>
      <c r="HG137" s="261"/>
      <c r="HH137" s="261"/>
      <c r="HI137" s="261"/>
      <c r="HJ137" s="261"/>
      <c r="HK137" s="261"/>
      <c r="HL137" s="261"/>
      <c r="HM137" s="261"/>
      <c r="HN137" s="261"/>
      <c r="HO137" s="261"/>
      <c r="HP137" s="261"/>
      <c r="HQ137" s="261"/>
      <c r="HR137" s="261"/>
      <c r="HS137" s="261"/>
      <c r="HT137" s="261"/>
      <c r="HU137" s="261"/>
      <c r="HV137" s="261"/>
      <c r="HW137" s="261"/>
      <c r="HX137" s="261"/>
      <c r="HY137" s="261"/>
      <c r="HZ137" s="261"/>
      <c r="IA137" s="261"/>
      <c r="IB137" s="261"/>
      <c r="IC137" s="261"/>
      <c r="ID137" s="261"/>
      <c r="IE137" s="261"/>
      <c r="IF137" s="261"/>
      <c r="IG137" s="261"/>
      <c r="IH137" s="261"/>
      <c r="II137" s="261"/>
      <c r="IJ137" s="261"/>
      <c r="IK137" s="261"/>
      <c r="IL137" s="261"/>
      <c r="IM137" s="261"/>
      <c r="IN137" s="261"/>
      <c r="IO137" s="261"/>
      <c r="IP137" s="261"/>
      <c r="IQ137" s="261"/>
      <c r="IR137" s="261"/>
      <c r="IS137" s="261"/>
      <c r="IT137" s="261"/>
    </row>
    <row r="138" spans="1:254" s="227" customFormat="1" ht="13.5" x14ac:dyDescent="0.25">
      <c r="A138" s="284" t="s">
        <v>436</v>
      </c>
      <c r="B138" s="286" t="s">
        <v>663</v>
      </c>
      <c r="C138" s="286" t="s">
        <v>402</v>
      </c>
      <c r="D138" s="286" t="s">
        <v>402</v>
      </c>
      <c r="E138" s="299" t="s">
        <v>437</v>
      </c>
      <c r="F138" s="299"/>
      <c r="G138" s="287">
        <f>SUM(G139+G141)</f>
        <v>4761.2</v>
      </c>
      <c r="H138" s="319"/>
      <c r="I138" s="319"/>
      <c r="J138" s="319"/>
      <c r="K138" s="319"/>
      <c r="L138" s="319"/>
      <c r="M138" s="319"/>
      <c r="N138" s="319"/>
      <c r="O138" s="319"/>
      <c r="P138" s="319"/>
      <c r="Q138" s="319"/>
      <c r="R138" s="319"/>
      <c r="S138" s="319"/>
      <c r="T138" s="319"/>
      <c r="U138" s="319"/>
      <c r="V138" s="319"/>
      <c r="W138" s="319"/>
      <c r="X138" s="319"/>
      <c r="Y138" s="319"/>
      <c r="Z138" s="319"/>
      <c r="AA138" s="319"/>
      <c r="AB138" s="319"/>
      <c r="AC138" s="319"/>
      <c r="AD138" s="319"/>
      <c r="AE138" s="319"/>
      <c r="AF138" s="319"/>
      <c r="AG138" s="319"/>
      <c r="AH138" s="319"/>
      <c r="AI138" s="319"/>
      <c r="AJ138" s="319"/>
      <c r="AK138" s="319"/>
      <c r="AL138" s="319"/>
      <c r="AM138" s="319"/>
      <c r="AN138" s="319"/>
      <c r="AO138" s="319"/>
      <c r="AP138" s="319"/>
      <c r="AQ138" s="319"/>
      <c r="AR138" s="319"/>
      <c r="AS138" s="319"/>
      <c r="AT138" s="319"/>
      <c r="AU138" s="319"/>
      <c r="AV138" s="319"/>
      <c r="AW138" s="319"/>
      <c r="AX138" s="319"/>
      <c r="AY138" s="319"/>
      <c r="AZ138" s="319"/>
      <c r="BA138" s="319"/>
      <c r="BB138" s="319"/>
      <c r="BC138" s="319"/>
      <c r="BD138" s="319"/>
      <c r="BE138" s="319"/>
      <c r="BF138" s="319"/>
      <c r="BG138" s="319"/>
      <c r="BH138" s="319"/>
      <c r="BI138" s="319"/>
      <c r="BJ138" s="319"/>
      <c r="BK138" s="319"/>
      <c r="BL138" s="319"/>
      <c r="BM138" s="319"/>
      <c r="BN138" s="319"/>
      <c r="BO138" s="319"/>
      <c r="BP138" s="319"/>
      <c r="BQ138" s="319"/>
      <c r="BR138" s="319"/>
      <c r="BS138" s="319"/>
      <c r="BT138" s="319"/>
      <c r="BU138" s="319"/>
      <c r="BV138" s="319"/>
      <c r="BW138" s="319"/>
      <c r="BX138" s="319"/>
      <c r="BY138" s="319"/>
      <c r="BZ138" s="319"/>
      <c r="CA138" s="319"/>
      <c r="CB138" s="319"/>
      <c r="CC138" s="319"/>
      <c r="CD138" s="319"/>
      <c r="CE138" s="319"/>
      <c r="CF138" s="319"/>
      <c r="CG138" s="319"/>
      <c r="CH138" s="319"/>
      <c r="CI138" s="319"/>
      <c r="CJ138" s="319"/>
      <c r="CK138" s="319"/>
      <c r="CL138" s="319"/>
      <c r="CM138" s="319"/>
      <c r="CN138" s="319"/>
      <c r="CO138" s="319"/>
      <c r="CP138" s="319"/>
      <c r="CQ138" s="319"/>
      <c r="CR138" s="319"/>
      <c r="CS138" s="319"/>
      <c r="CT138" s="319"/>
      <c r="CU138" s="319"/>
      <c r="CV138" s="319"/>
      <c r="CW138" s="319"/>
      <c r="CX138" s="319"/>
      <c r="CY138" s="319"/>
      <c r="CZ138" s="319"/>
      <c r="DA138" s="319"/>
      <c r="DB138" s="319"/>
      <c r="DC138" s="319"/>
      <c r="DD138" s="319"/>
      <c r="DE138" s="319"/>
      <c r="DF138" s="319"/>
      <c r="DG138" s="319"/>
      <c r="DH138" s="319"/>
      <c r="DI138" s="319"/>
      <c r="DJ138" s="319"/>
      <c r="DK138" s="319"/>
      <c r="DL138" s="319"/>
      <c r="DM138" s="319"/>
      <c r="DN138" s="319"/>
      <c r="DO138" s="319"/>
      <c r="DP138" s="319"/>
      <c r="DQ138" s="319"/>
      <c r="DR138" s="319"/>
      <c r="DS138" s="319"/>
      <c r="DT138" s="319"/>
      <c r="DU138" s="319"/>
      <c r="DV138" s="319"/>
      <c r="DW138" s="319"/>
      <c r="DX138" s="319"/>
      <c r="DY138" s="319"/>
      <c r="DZ138" s="319"/>
      <c r="EA138" s="319"/>
      <c r="EB138" s="319"/>
      <c r="EC138" s="319"/>
      <c r="ED138" s="319"/>
      <c r="EE138" s="319"/>
      <c r="EF138" s="319"/>
      <c r="EG138" s="319"/>
      <c r="EH138" s="319"/>
      <c r="EI138" s="319"/>
      <c r="EJ138" s="319"/>
      <c r="EK138" s="319"/>
      <c r="EL138" s="319"/>
      <c r="EM138" s="319"/>
      <c r="EN138" s="319"/>
      <c r="EO138" s="319"/>
      <c r="EP138" s="319"/>
      <c r="EQ138" s="319"/>
      <c r="ER138" s="319"/>
      <c r="ES138" s="319"/>
      <c r="ET138" s="319"/>
      <c r="EU138" s="319"/>
      <c r="EV138" s="319"/>
      <c r="EW138" s="319"/>
      <c r="EX138" s="319"/>
      <c r="EY138" s="319"/>
      <c r="EZ138" s="319"/>
      <c r="FA138" s="319"/>
      <c r="FB138" s="319"/>
      <c r="FC138" s="319"/>
      <c r="FD138" s="319"/>
      <c r="FE138" s="319"/>
      <c r="FF138" s="319"/>
      <c r="FG138" s="319"/>
      <c r="FH138" s="319"/>
      <c r="FI138" s="319"/>
      <c r="FJ138" s="319"/>
      <c r="FK138" s="319"/>
      <c r="FL138" s="319"/>
      <c r="FM138" s="319"/>
      <c r="FN138" s="319"/>
      <c r="FO138" s="319"/>
      <c r="FP138" s="319"/>
      <c r="FQ138" s="319"/>
      <c r="FR138" s="319"/>
      <c r="FS138" s="319"/>
      <c r="FT138" s="319"/>
      <c r="FU138" s="319"/>
      <c r="FV138" s="319"/>
      <c r="FW138" s="319"/>
      <c r="FX138" s="319"/>
      <c r="FY138" s="319"/>
      <c r="FZ138" s="319"/>
      <c r="GA138" s="319"/>
      <c r="GB138" s="319"/>
      <c r="GC138" s="319"/>
      <c r="GD138" s="319"/>
      <c r="GE138" s="319"/>
      <c r="GF138" s="319"/>
      <c r="GG138" s="319"/>
      <c r="GH138" s="319"/>
      <c r="GI138" s="319"/>
      <c r="GJ138" s="319"/>
      <c r="GK138" s="319"/>
      <c r="GL138" s="319"/>
      <c r="GM138" s="319"/>
      <c r="GN138" s="319"/>
      <c r="GO138" s="319"/>
      <c r="GP138" s="319"/>
      <c r="GQ138" s="319"/>
      <c r="GR138" s="319"/>
      <c r="GS138" s="319"/>
      <c r="GT138" s="319"/>
      <c r="GU138" s="319"/>
      <c r="GV138" s="319"/>
      <c r="GW138" s="319"/>
      <c r="GX138" s="319"/>
      <c r="GY138" s="319"/>
      <c r="GZ138" s="319"/>
      <c r="HA138" s="319"/>
      <c r="HB138" s="319"/>
      <c r="HC138" s="319"/>
      <c r="HD138" s="319"/>
      <c r="HE138" s="319"/>
      <c r="HF138" s="319"/>
      <c r="HG138" s="319"/>
      <c r="HH138" s="319"/>
      <c r="HI138" s="319"/>
      <c r="HJ138" s="319"/>
      <c r="HK138" s="319"/>
      <c r="HL138" s="319"/>
      <c r="HM138" s="319"/>
      <c r="HN138" s="319"/>
      <c r="HO138" s="319"/>
      <c r="HP138" s="319"/>
      <c r="HQ138" s="319"/>
      <c r="HR138" s="319"/>
      <c r="HS138" s="319"/>
      <c r="HT138" s="319"/>
      <c r="HU138" s="319"/>
      <c r="HV138" s="319"/>
      <c r="HW138" s="319"/>
      <c r="HX138" s="319"/>
      <c r="HY138" s="319"/>
      <c r="HZ138" s="319"/>
      <c r="IA138" s="319"/>
      <c r="IB138" s="319"/>
      <c r="IC138" s="319"/>
      <c r="ID138" s="319"/>
      <c r="IE138" s="319"/>
      <c r="IF138" s="319"/>
      <c r="IG138" s="319"/>
      <c r="IH138" s="319"/>
      <c r="II138" s="319"/>
      <c r="IJ138" s="319"/>
      <c r="IK138" s="319"/>
      <c r="IL138" s="319"/>
      <c r="IM138" s="319"/>
      <c r="IN138" s="319"/>
      <c r="IO138" s="319"/>
      <c r="IP138" s="319"/>
      <c r="IQ138" s="319"/>
      <c r="IR138" s="319"/>
      <c r="IS138" s="319"/>
      <c r="IT138" s="319"/>
    </row>
    <row r="139" spans="1:254" s="227" customFormat="1" ht="51" x14ac:dyDescent="0.2">
      <c r="A139" s="294" t="s">
        <v>502</v>
      </c>
      <c r="B139" s="295" t="s">
        <v>663</v>
      </c>
      <c r="C139" s="296" t="s">
        <v>402</v>
      </c>
      <c r="D139" s="296" t="s">
        <v>402</v>
      </c>
      <c r="E139" s="311" t="s">
        <v>503</v>
      </c>
      <c r="F139" s="311"/>
      <c r="G139" s="297">
        <f>SUM(G140)</f>
        <v>500</v>
      </c>
      <c r="H139" s="261"/>
      <c r="I139" s="261"/>
      <c r="J139" s="261"/>
      <c r="K139" s="261"/>
      <c r="L139" s="261"/>
      <c r="M139" s="261"/>
      <c r="N139" s="261"/>
      <c r="O139" s="261"/>
      <c r="P139" s="261"/>
      <c r="Q139" s="261"/>
      <c r="R139" s="261"/>
      <c r="S139" s="261"/>
      <c r="T139" s="261"/>
      <c r="U139" s="261"/>
      <c r="V139" s="261"/>
      <c r="W139" s="261"/>
      <c r="X139" s="261"/>
      <c r="Y139" s="261"/>
      <c r="Z139" s="261"/>
      <c r="AA139" s="261"/>
      <c r="AB139" s="261"/>
      <c r="AC139" s="261"/>
      <c r="AD139" s="261"/>
      <c r="AE139" s="261"/>
      <c r="AF139" s="261"/>
      <c r="AG139" s="261"/>
      <c r="AH139" s="261"/>
      <c r="AI139" s="261"/>
      <c r="AJ139" s="261"/>
      <c r="AK139" s="261"/>
      <c r="AL139" s="261"/>
      <c r="AM139" s="261"/>
      <c r="AN139" s="261"/>
      <c r="AO139" s="261"/>
      <c r="AP139" s="261"/>
      <c r="AQ139" s="261"/>
      <c r="AR139" s="261"/>
      <c r="AS139" s="261"/>
      <c r="AT139" s="261"/>
      <c r="AU139" s="261"/>
      <c r="AV139" s="261"/>
      <c r="AW139" s="261"/>
      <c r="AX139" s="261"/>
      <c r="AY139" s="261"/>
      <c r="AZ139" s="261"/>
      <c r="BA139" s="261"/>
      <c r="BB139" s="261"/>
      <c r="BC139" s="261"/>
      <c r="BD139" s="261"/>
      <c r="BE139" s="261"/>
      <c r="BF139" s="261"/>
      <c r="BG139" s="261"/>
      <c r="BH139" s="261"/>
      <c r="BI139" s="261"/>
      <c r="BJ139" s="261"/>
      <c r="BK139" s="261"/>
      <c r="BL139" s="261"/>
      <c r="BM139" s="261"/>
      <c r="BN139" s="261"/>
      <c r="BO139" s="261"/>
      <c r="BP139" s="261"/>
      <c r="BQ139" s="261"/>
      <c r="BR139" s="261"/>
      <c r="BS139" s="261"/>
      <c r="BT139" s="261"/>
      <c r="BU139" s="261"/>
      <c r="BV139" s="261"/>
      <c r="BW139" s="261"/>
      <c r="BX139" s="261"/>
      <c r="BY139" s="261"/>
      <c r="BZ139" s="261"/>
      <c r="CA139" s="261"/>
      <c r="CB139" s="261"/>
      <c r="CC139" s="261"/>
      <c r="CD139" s="261"/>
      <c r="CE139" s="261"/>
      <c r="CF139" s="261"/>
      <c r="CG139" s="261"/>
      <c r="CH139" s="261"/>
      <c r="CI139" s="261"/>
      <c r="CJ139" s="261"/>
      <c r="CK139" s="261"/>
      <c r="CL139" s="261"/>
      <c r="CM139" s="261"/>
      <c r="CN139" s="261"/>
      <c r="CO139" s="261"/>
      <c r="CP139" s="261"/>
      <c r="CQ139" s="261"/>
      <c r="CR139" s="261"/>
      <c r="CS139" s="261"/>
      <c r="CT139" s="261"/>
      <c r="CU139" s="261"/>
      <c r="CV139" s="261"/>
      <c r="CW139" s="261"/>
      <c r="CX139" s="261"/>
      <c r="CY139" s="261"/>
      <c r="CZ139" s="261"/>
      <c r="DA139" s="261"/>
      <c r="DB139" s="261"/>
      <c r="DC139" s="261"/>
      <c r="DD139" s="261"/>
      <c r="DE139" s="261"/>
      <c r="DF139" s="261"/>
      <c r="DG139" s="261"/>
      <c r="DH139" s="261"/>
      <c r="DI139" s="261"/>
      <c r="DJ139" s="261"/>
      <c r="DK139" s="261"/>
      <c r="DL139" s="261"/>
      <c r="DM139" s="261"/>
      <c r="DN139" s="261"/>
      <c r="DO139" s="261"/>
      <c r="DP139" s="261"/>
      <c r="DQ139" s="261"/>
      <c r="DR139" s="261"/>
      <c r="DS139" s="261"/>
      <c r="DT139" s="261"/>
      <c r="DU139" s="261"/>
      <c r="DV139" s="261"/>
      <c r="DW139" s="261"/>
      <c r="DX139" s="261"/>
      <c r="DY139" s="261"/>
      <c r="DZ139" s="261"/>
      <c r="EA139" s="261"/>
      <c r="EB139" s="261"/>
      <c r="EC139" s="261"/>
      <c r="ED139" s="261"/>
      <c r="EE139" s="261"/>
      <c r="EF139" s="261"/>
      <c r="EG139" s="261"/>
      <c r="EH139" s="261"/>
      <c r="EI139" s="261"/>
      <c r="EJ139" s="261"/>
      <c r="EK139" s="261"/>
      <c r="EL139" s="261"/>
      <c r="EM139" s="261"/>
      <c r="EN139" s="261"/>
      <c r="EO139" s="261"/>
      <c r="EP139" s="261"/>
      <c r="EQ139" s="261"/>
      <c r="ER139" s="261"/>
      <c r="ES139" s="261"/>
      <c r="ET139" s="261"/>
      <c r="EU139" s="261"/>
      <c r="EV139" s="261"/>
      <c r="EW139" s="261"/>
      <c r="EX139" s="261"/>
      <c r="EY139" s="261"/>
      <c r="EZ139" s="261"/>
      <c r="FA139" s="261"/>
      <c r="FB139" s="261"/>
      <c r="FC139" s="261"/>
      <c r="FD139" s="261"/>
      <c r="FE139" s="261"/>
      <c r="FF139" s="261"/>
      <c r="FG139" s="261"/>
      <c r="FH139" s="261"/>
      <c r="FI139" s="261"/>
      <c r="FJ139" s="261"/>
      <c r="FK139" s="261"/>
      <c r="FL139" s="261"/>
      <c r="FM139" s="261"/>
      <c r="FN139" s="261"/>
      <c r="FO139" s="261"/>
      <c r="FP139" s="261"/>
      <c r="FQ139" s="261"/>
      <c r="FR139" s="261"/>
      <c r="FS139" s="261"/>
      <c r="FT139" s="261"/>
      <c r="FU139" s="261"/>
      <c r="FV139" s="261"/>
      <c r="FW139" s="261"/>
      <c r="FX139" s="261"/>
      <c r="FY139" s="261"/>
      <c r="FZ139" s="261"/>
      <c r="GA139" s="261"/>
      <c r="GB139" s="261"/>
      <c r="GC139" s="261"/>
      <c r="GD139" s="261"/>
      <c r="GE139" s="261"/>
      <c r="GF139" s="261"/>
      <c r="GG139" s="261"/>
      <c r="GH139" s="261"/>
      <c r="GI139" s="261"/>
      <c r="GJ139" s="261"/>
      <c r="GK139" s="261"/>
      <c r="GL139" s="261"/>
      <c r="GM139" s="261"/>
      <c r="GN139" s="261"/>
      <c r="GO139" s="261"/>
      <c r="GP139" s="261"/>
      <c r="GQ139" s="261"/>
      <c r="GR139" s="261"/>
      <c r="GS139" s="261"/>
      <c r="GT139" s="261"/>
      <c r="GU139" s="261"/>
      <c r="GV139" s="261"/>
      <c r="GW139" s="261"/>
      <c r="GX139" s="261"/>
      <c r="GY139" s="261"/>
      <c r="GZ139" s="261"/>
      <c r="HA139" s="261"/>
      <c r="HB139" s="261"/>
      <c r="HC139" s="261"/>
      <c r="HD139" s="261"/>
      <c r="HE139" s="261"/>
      <c r="HF139" s="261"/>
      <c r="HG139" s="261"/>
      <c r="HH139" s="261"/>
      <c r="HI139" s="261"/>
      <c r="HJ139" s="261"/>
      <c r="HK139" s="261"/>
      <c r="HL139" s="261"/>
      <c r="HM139" s="261"/>
      <c r="HN139" s="261"/>
      <c r="HO139" s="261"/>
      <c r="HP139" s="261"/>
      <c r="HQ139" s="261"/>
      <c r="HR139" s="261"/>
      <c r="HS139" s="261"/>
      <c r="HT139" s="261"/>
      <c r="HU139" s="261"/>
      <c r="HV139" s="261"/>
      <c r="HW139" s="261"/>
      <c r="HX139" s="261"/>
      <c r="HY139" s="261"/>
      <c r="HZ139" s="261"/>
      <c r="IA139" s="261"/>
      <c r="IB139" s="261"/>
      <c r="IC139" s="261"/>
      <c r="ID139" s="261"/>
      <c r="IE139" s="261"/>
      <c r="IF139" s="261"/>
      <c r="IG139" s="261"/>
      <c r="IH139" s="261"/>
      <c r="II139" s="261"/>
      <c r="IJ139" s="261"/>
      <c r="IK139" s="261"/>
      <c r="IL139" s="261"/>
      <c r="IM139" s="261"/>
      <c r="IN139" s="261"/>
      <c r="IO139" s="261"/>
      <c r="IP139" s="261"/>
      <c r="IQ139" s="261"/>
      <c r="IR139" s="261"/>
      <c r="IS139" s="261"/>
      <c r="IT139" s="261"/>
    </row>
    <row r="140" spans="1:254" ht="25.5" x14ac:dyDescent="0.2">
      <c r="A140" s="289" t="s">
        <v>665</v>
      </c>
      <c r="B140" s="301" t="s">
        <v>663</v>
      </c>
      <c r="C140" s="291" t="s">
        <v>402</v>
      </c>
      <c r="D140" s="291" t="s">
        <v>402</v>
      </c>
      <c r="E140" s="301" t="s">
        <v>503</v>
      </c>
      <c r="F140" s="301" t="s">
        <v>389</v>
      </c>
      <c r="G140" s="292">
        <v>500</v>
      </c>
      <c r="H140" s="293"/>
      <c r="I140" s="293"/>
      <c r="J140" s="293"/>
      <c r="K140" s="293"/>
      <c r="L140" s="293"/>
      <c r="M140" s="293"/>
      <c r="N140" s="293"/>
      <c r="O140" s="293"/>
      <c r="P140" s="293"/>
      <c r="Q140" s="293"/>
      <c r="R140" s="293"/>
      <c r="S140" s="293"/>
      <c r="T140" s="293"/>
      <c r="U140" s="293"/>
      <c r="V140" s="293"/>
      <c r="W140" s="293"/>
      <c r="X140" s="293"/>
      <c r="Y140" s="293"/>
      <c r="Z140" s="293"/>
      <c r="AA140" s="293"/>
      <c r="AB140" s="293"/>
      <c r="AC140" s="293"/>
      <c r="AD140" s="293"/>
      <c r="AE140" s="293"/>
      <c r="AF140" s="293"/>
      <c r="AG140" s="293"/>
      <c r="AH140" s="293"/>
      <c r="AI140" s="293"/>
      <c r="AJ140" s="293"/>
      <c r="AK140" s="293"/>
      <c r="AL140" s="293"/>
      <c r="AM140" s="293"/>
      <c r="AN140" s="293"/>
      <c r="AO140" s="293"/>
      <c r="AP140" s="293"/>
      <c r="AQ140" s="293"/>
      <c r="AR140" s="293"/>
      <c r="AS140" s="293"/>
      <c r="AT140" s="293"/>
      <c r="AU140" s="293"/>
      <c r="AV140" s="293"/>
      <c r="AW140" s="293"/>
      <c r="AX140" s="293"/>
      <c r="AY140" s="293"/>
      <c r="AZ140" s="293"/>
      <c r="BA140" s="293"/>
      <c r="BB140" s="293"/>
      <c r="BC140" s="293"/>
      <c r="BD140" s="293"/>
      <c r="BE140" s="293"/>
      <c r="BF140" s="293"/>
      <c r="BG140" s="293"/>
      <c r="BH140" s="293"/>
      <c r="BI140" s="293"/>
      <c r="BJ140" s="293"/>
      <c r="BK140" s="293"/>
      <c r="BL140" s="293"/>
      <c r="BM140" s="293"/>
      <c r="BN140" s="293"/>
      <c r="BO140" s="293"/>
      <c r="BP140" s="293"/>
      <c r="BQ140" s="293"/>
      <c r="BR140" s="293"/>
      <c r="BS140" s="293"/>
      <c r="BT140" s="293"/>
      <c r="BU140" s="293"/>
      <c r="BV140" s="293"/>
      <c r="BW140" s="293"/>
      <c r="BX140" s="293"/>
      <c r="BY140" s="293"/>
      <c r="BZ140" s="293"/>
      <c r="CA140" s="293"/>
      <c r="CB140" s="293"/>
      <c r="CC140" s="293"/>
      <c r="CD140" s="293"/>
      <c r="CE140" s="293"/>
      <c r="CF140" s="293"/>
      <c r="CG140" s="293"/>
      <c r="CH140" s="293"/>
      <c r="CI140" s="293"/>
      <c r="CJ140" s="293"/>
      <c r="CK140" s="293"/>
      <c r="CL140" s="293"/>
      <c r="CM140" s="293"/>
      <c r="CN140" s="293"/>
      <c r="CO140" s="293"/>
      <c r="CP140" s="293"/>
      <c r="CQ140" s="293"/>
      <c r="CR140" s="293"/>
      <c r="CS140" s="293"/>
      <c r="CT140" s="293"/>
      <c r="CU140" s="293"/>
      <c r="CV140" s="293"/>
      <c r="CW140" s="293"/>
      <c r="CX140" s="293"/>
      <c r="CY140" s="293"/>
      <c r="CZ140" s="293"/>
      <c r="DA140" s="293"/>
      <c r="DB140" s="293"/>
      <c r="DC140" s="293"/>
      <c r="DD140" s="293"/>
      <c r="DE140" s="293"/>
      <c r="DF140" s="293"/>
      <c r="DG140" s="293"/>
      <c r="DH140" s="293"/>
      <c r="DI140" s="293"/>
      <c r="DJ140" s="293"/>
      <c r="DK140" s="293"/>
      <c r="DL140" s="293"/>
      <c r="DM140" s="293"/>
      <c r="DN140" s="293"/>
      <c r="DO140" s="293"/>
      <c r="DP140" s="293"/>
      <c r="DQ140" s="293"/>
      <c r="DR140" s="293"/>
      <c r="DS140" s="293"/>
      <c r="DT140" s="293"/>
      <c r="DU140" s="293"/>
      <c r="DV140" s="293"/>
      <c r="DW140" s="293"/>
      <c r="DX140" s="293"/>
      <c r="DY140" s="293"/>
      <c r="DZ140" s="293"/>
      <c r="EA140" s="293"/>
      <c r="EB140" s="293"/>
      <c r="EC140" s="293"/>
      <c r="ED140" s="293"/>
      <c r="EE140" s="293"/>
      <c r="EF140" s="293"/>
      <c r="EG140" s="293"/>
      <c r="EH140" s="293"/>
      <c r="EI140" s="293"/>
      <c r="EJ140" s="293"/>
      <c r="EK140" s="293"/>
      <c r="EL140" s="293"/>
      <c r="EM140" s="293"/>
      <c r="EN140" s="293"/>
      <c r="EO140" s="293"/>
      <c r="EP140" s="293"/>
      <c r="EQ140" s="293"/>
      <c r="ER140" s="293"/>
      <c r="ES140" s="293"/>
      <c r="ET140" s="293"/>
      <c r="EU140" s="293"/>
      <c r="EV140" s="293"/>
      <c r="EW140" s="293"/>
      <c r="EX140" s="293"/>
      <c r="EY140" s="293"/>
      <c r="EZ140" s="293"/>
      <c r="FA140" s="293"/>
      <c r="FB140" s="293"/>
      <c r="FC140" s="293"/>
      <c r="FD140" s="293"/>
      <c r="FE140" s="293"/>
      <c r="FF140" s="293"/>
      <c r="FG140" s="293"/>
      <c r="FH140" s="293"/>
      <c r="FI140" s="293"/>
      <c r="FJ140" s="293"/>
      <c r="FK140" s="293"/>
      <c r="FL140" s="293"/>
      <c r="FM140" s="293"/>
      <c r="FN140" s="293"/>
      <c r="FO140" s="293"/>
      <c r="FP140" s="293"/>
      <c r="FQ140" s="293"/>
      <c r="FR140" s="293"/>
      <c r="FS140" s="293"/>
      <c r="FT140" s="293"/>
      <c r="FU140" s="293"/>
      <c r="FV140" s="293"/>
      <c r="FW140" s="293"/>
      <c r="FX140" s="293"/>
      <c r="FY140" s="293"/>
      <c r="FZ140" s="293"/>
      <c r="GA140" s="293"/>
      <c r="GB140" s="293"/>
      <c r="GC140" s="293"/>
      <c r="GD140" s="293"/>
      <c r="GE140" s="293"/>
      <c r="GF140" s="293"/>
      <c r="GG140" s="293"/>
      <c r="GH140" s="293"/>
      <c r="GI140" s="293"/>
      <c r="GJ140" s="293"/>
      <c r="GK140" s="293"/>
      <c r="GL140" s="293"/>
      <c r="GM140" s="293"/>
      <c r="GN140" s="293"/>
      <c r="GO140" s="293"/>
      <c r="GP140" s="293"/>
      <c r="GQ140" s="293"/>
      <c r="GR140" s="293"/>
      <c r="GS140" s="293"/>
      <c r="GT140" s="293"/>
      <c r="GU140" s="293"/>
      <c r="GV140" s="293"/>
      <c r="GW140" s="293"/>
      <c r="GX140" s="293"/>
      <c r="GY140" s="293"/>
      <c r="GZ140" s="293"/>
      <c r="HA140" s="293"/>
      <c r="HB140" s="293"/>
      <c r="HC140" s="293"/>
      <c r="HD140" s="293"/>
      <c r="HE140" s="293"/>
      <c r="HF140" s="293"/>
      <c r="HG140" s="293"/>
      <c r="HH140" s="293"/>
      <c r="HI140" s="293"/>
      <c r="HJ140" s="293"/>
      <c r="HK140" s="293"/>
      <c r="HL140" s="293"/>
      <c r="HM140" s="293"/>
      <c r="HN140" s="293"/>
      <c r="HO140" s="293"/>
      <c r="HP140" s="293"/>
      <c r="HQ140" s="293"/>
      <c r="HR140" s="293"/>
      <c r="HS140" s="293"/>
      <c r="HT140" s="293"/>
      <c r="HU140" s="293"/>
      <c r="HV140" s="293"/>
      <c r="HW140" s="293"/>
      <c r="HX140" s="293"/>
      <c r="HY140" s="293"/>
      <c r="HZ140" s="293"/>
      <c r="IA140" s="293"/>
      <c r="IB140" s="293"/>
      <c r="IC140" s="293"/>
      <c r="ID140" s="293"/>
      <c r="IE140" s="293"/>
      <c r="IF140" s="293"/>
      <c r="IG140" s="293"/>
      <c r="IH140" s="293"/>
      <c r="II140" s="293"/>
      <c r="IJ140" s="293"/>
      <c r="IK140" s="293"/>
      <c r="IL140" s="293"/>
      <c r="IM140" s="293"/>
      <c r="IN140" s="293"/>
      <c r="IO140" s="293"/>
      <c r="IP140" s="293"/>
      <c r="IQ140" s="293"/>
      <c r="IR140" s="293"/>
      <c r="IS140" s="293"/>
      <c r="IT140" s="293"/>
    </row>
    <row r="141" spans="1:254" ht="38.25" x14ac:dyDescent="0.2">
      <c r="A141" s="294" t="s">
        <v>688</v>
      </c>
      <c r="B141" s="296" t="s">
        <v>663</v>
      </c>
      <c r="C141" s="296" t="s">
        <v>402</v>
      </c>
      <c r="D141" s="296" t="s">
        <v>402</v>
      </c>
      <c r="E141" s="311" t="s">
        <v>505</v>
      </c>
      <c r="F141" s="311"/>
      <c r="G141" s="297">
        <f>SUM(G142)</f>
        <v>4261.2</v>
      </c>
      <c r="H141" s="227"/>
      <c r="I141" s="227"/>
      <c r="J141" s="227"/>
      <c r="K141" s="227"/>
      <c r="L141" s="227"/>
      <c r="M141" s="227"/>
      <c r="N141" s="227"/>
      <c r="O141" s="227"/>
      <c r="P141" s="227"/>
      <c r="Q141" s="227"/>
      <c r="R141" s="227"/>
      <c r="S141" s="227"/>
      <c r="T141" s="227"/>
      <c r="U141" s="227"/>
      <c r="V141" s="227"/>
      <c r="W141" s="227"/>
      <c r="X141" s="227"/>
      <c r="Y141" s="227"/>
      <c r="Z141" s="227"/>
      <c r="AA141" s="227"/>
      <c r="AB141" s="227"/>
      <c r="AC141" s="227"/>
      <c r="AD141" s="227"/>
      <c r="AE141" s="227"/>
      <c r="AF141" s="227"/>
      <c r="AG141" s="227"/>
      <c r="AH141" s="227"/>
      <c r="AI141" s="227"/>
      <c r="AJ141" s="227"/>
      <c r="AK141" s="227"/>
      <c r="AL141" s="227"/>
      <c r="AM141" s="227"/>
      <c r="AN141" s="227"/>
      <c r="AO141" s="227"/>
      <c r="AP141" s="227"/>
      <c r="AQ141" s="227"/>
      <c r="AR141" s="227"/>
      <c r="AS141" s="227"/>
      <c r="AT141" s="227"/>
      <c r="AU141" s="227"/>
      <c r="AV141" s="227"/>
      <c r="AW141" s="227"/>
      <c r="AX141" s="227"/>
      <c r="AY141" s="227"/>
      <c r="AZ141" s="227"/>
      <c r="BA141" s="227"/>
      <c r="BB141" s="227"/>
      <c r="BC141" s="227"/>
      <c r="BD141" s="227"/>
      <c r="BE141" s="227"/>
      <c r="BF141" s="227"/>
      <c r="BG141" s="227"/>
      <c r="BH141" s="227"/>
      <c r="BI141" s="227"/>
      <c r="BJ141" s="227"/>
      <c r="BK141" s="227"/>
      <c r="BL141" s="227"/>
      <c r="BM141" s="227"/>
      <c r="BN141" s="227"/>
      <c r="BO141" s="227"/>
      <c r="BP141" s="227"/>
      <c r="BQ141" s="227"/>
      <c r="BR141" s="227"/>
      <c r="BS141" s="227"/>
      <c r="BT141" s="227"/>
      <c r="BU141" s="227"/>
      <c r="BV141" s="227"/>
      <c r="BW141" s="227"/>
      <c r="BX141" s="227"/>
      <c r="BY141" s="227"/>
      <c r="BZ141" s="227"/>
      <c r="CA141" s="227"/>
      <c r="CB141" s="227"/>
      <c r="CC141" s="227"/>
      <c r="CD141" s="227"/>
      <c r="CE141" s="227"/>
      <c r="CF141" s="227"/>
      <c r="CG141" s="227"/>
      <c r="CH141" s="227"/>
      <c r="CI141" s="227"/>
      <c r="CJ141" s="227"/>
      <c r="CK141" s="227"/>
      <c r="CL141" s="227"/>
      <c r="CM141" s="227"/>
      <c r="CN141" s="227"/>
      <c r="CO141" s="227"/>
      <c r="CP141" s="227"/>
      <c r="CQ141" s="227"/>
      <c r="CR141" s="227"/>
      <c r="CS141" s="227"/>
      <c r="CT141" s="227"/>
      <c r="CU141" s="227"/>
      <c r="CV141" s="227"/>
      <c r="CW141" s="227"/>
      <c r="CX141" s="227"/>
      <c r="CY141" s="227"/>
      <c r="CZ141" s="227"/>
      <c r="DA141" s="227"/>
      <c r="DB141" s="227"/>
      <c r="DC141" s="227"/>
      <c r="DD141" s="227"/>
      <c r="DE141" s="227"/>
      <c r="DF141" s="227"/>
      <c r="DG141" s="227"/>
      <c r="DH141" s="227"/>
      <c r="DI141" s="227"/>
      <c r="DJ141" s="227"/>
      <c r="DK141" s="227"/>
      <c r="DL141" s="227"/>
      <c r="DM141" s="227"/>
      <c r="DN141" s="227"/>
      <c r="DO141" s="227"/>
      <c r="DP141" s="227"/>
      <c r="DQ141" s="227"/>
      <c r="DR141" s="227"/>
      <c r="DS141" s="227"/>
      <c r="DT141" s="227"/>
      <c r="DU141" s="227"/>
      <c r="DV141" s="227"/>
      <c r="DW141" s="227"/>
      <c r="DX141" s="227"/>
      <c r="DY141" s="227"/>
      <c r="DZ141" s="227"/>
      <c r="EA141" s="227"/>
      <c r="EB141" s="227"/>
      <c r="EC141" s="227"/>
      <c r="ED141" s="227"/>
      <c r="EE141" s="227"/>
      <c r="EF141" s="227"/>
      <c r="EG141" s="227"/>
      <c r="EH141" s="227"/>
      <c r="EI141" s="227"/>
      <c r="EJ141" s="227"/>
      <c r="EK141" s="227"/>
      <c r="EL141" s="227"/>
      <c r="EM141" s="227"/>
      <c r="EN141" s="227"/>
      <c r="EO141" s="227"/>
      <c r="EP141" s="227"/>
      <c r="EQ141" s="227"/>
      <c r="ER141" s="227"/>
      <c r="ES141" s="227"/>
      <c r="ET141" s="227"/>
      <c r="EU141" s="227"/>
      <c r="EV141" s="227"/>
      <c r="EW141" s="227"/>
      <c r="EX141" s="227"/>
      <c r="EY141" s="227"/>
      <c r="EZ141" s="227"/>
      <c r="FA141" s="227"/>
      <c r="FB141" s="227"/>
      <c r="FC141" s="227"/>
      <c r="FD141" s="227"/>
      <c r="FE141" s="227"/>
      <c r="FF141" s="227"/>
      <c r="FG141" s="227"/>
      <c r="FH141" s="227"/>
      <c r="FI141" s="227"/>
      <c r="FJ141" s="227"/>
      <c r="FK141" s="227"/>
      <c r="FL141" s="227"/>
      <c r="FM141" s="227"/>
      <c r="FN141" s="227"/>
      <c r="FO141" s="227"/>
      <c r="FP141" s="227"/>
      <c r="FQ141" s="227"/>
      <c r="FR141" s="227"/>
      <c r="FS141" s="227"/>
      <c r="FT141" s="227"/>
      <c r="FU141" s="227"/>
      <c r="FV141" s="227"/>
      <c r="FW141" s="227"/>
      <c r="FX141" s="227"/>
      <c r="FY141" s="227"/>
      <c r="FZ141" s="227"/>
      <c r="GA141" s="227"/>
      <c r="GB141" s="227"/>
      <c r="GC141" s="227"/>
      <c r="GD141" s="227"/>
      <c r="GE141" s="227"/>
      <c r="GF141" s="227"/>
      <c r="GG141" s="227"/>
      <c r="GH141" s="227"/>
      <c r="GI141" s="227"/>
      <c r="GJ141" s="227"/>
      <c r="GK141" s="227"/>
      <c r="GL141" s="227"/>
      <c r="GM141" s="227"/>
      <c r="GN141" s="227"/>
      <c r="GO141" s="227"/>
      <c r="GP141" s="227"/>
      <c r="GQ141" s="227"/>
      <c r="GR141" s="227"/>
      <c r="GS141" s="227"/>
      <c r="GT141" s="227"/>
      <c r="GU141" s="227"/>
      <c r="GV141" s="227"/>
      <c r="GW141" s="227"/>
      <c r="GX141" s="227"/>
      <c r="GY141" s="227"/>
      <c r="GZ141" s="227"/>
      <c r="HA141" s="227"/>
      <c r="HB141" s="227"/>
      <c r="HC141" s="227"/>
      <c r="HD141" s="227"/>
      <c r="HE141" s="227"/>
      <c r="HF141" s="227"/>
      <c r="HG141" s="227"/>
      <c r="HH141" s="227"/>
      <c r="HI141" s="227"/>
      <c r="HJ141" s="227"/>
      <c r="HK141" s="227"/>
      <c r="HL141" s="227"/>
      <c r="HM141" s="227"/>
      <c r="HN141" s="227"/>
      <c r="HO141" s="227"/>
      <c r="HP141" s="227"/>
      <c r="HQ141" s="227"/>
      <c r="HR141" s="227"/>
      <c r="HS141" s="227"/>
      <c r="HT141" s="227"/>
      <c r="HU141" s="227"/>
      <c r="HV141" s="227"/>
      <c r="HW141" s="227"/>
      <c r="HX141" s="227"/>
      <c r="HY141" s="227"/>
      <c r="HZ141" s="227"/>
      <c r="IA141" s="227"/>
      <c r="IB141" s="227"/>
      <c r="IC141" s="227"/>
      <c r="ID141" s="227"/>
      <c r="IE141" s="227"/>
      <c r="IF141" s="227"/>
      <c r="IG141" s="227"/>
      <c r="IH141" s="227"/>
      <c r="II141" s="227"/>
      <c r="IJ141" s="227"/>
      <c r="IK141" s="227"/>
      <c r="IL141" s="227"/>
      <c r="IM141" s="227"/>
      <c r="IN141" s="227"/>
      <c r="IO141" s="227"/>
      <c r="IP141" s="227"/>
      <c r="IQ141" s="227"/>
      <c r="IR141" s="227"/>
      <c r="IS141" s="227"/>
      <c r="IT141" s="227"/>
    </row>
    <row r="142" spans="1:254" ht="25.5" x14ac:dyDescent="0.2">
      <c r="A142" s="289" t="s">
        <v>665</v>
      </c>
      <c r="B142" s="291" t="s">
        <v>663</v>
      </c>
      <c r="C142" s="291" t="s">
        <v>402</v>
      </c>
      <c r="D142" s="291" t="s">
        <v>402</v>
      </c>
      <c r="E142" s="301" t="s">
        <v>505</v>
      </c>
      <c r="F142" s="301" t="s">
        <v>389</v>
      </c>
      <c r="G142" s="292">
        <v>4261.2</v>
      </c>
      <c r="H142" s="227"/>
      <c r="I142" s="227"/>
      <c r="J142" s="227"/>
      <c r="K142" s="227"/>
      <c r="L142" s="227"/>
      <c r="M142" s="227"/>
      <c r="N142" s="227"/>
      <c r="O142" s="227"/>
      <c r="P142" s="227"/>
      <c r="Q142" s="227"/>
      <c r="R142" s="227"/>
      <c r="S142" s="227"/>
      <c r="T142" s="227"/>
      <c r="U142" s="227"/>
      <c r="V142" s="227"/>
      <c r="W142" s="227"/>
      <c r="X142" s="227"/>
      <c r="Y142" s="227"/>
      <c r="Z142" s="227"/>
      <c r="AA142" s="227"/>
      <c r="AB142" s="227"/>
      <c r="AC142" s="227"/>
      <c r="AD142" s="227"/>
      <c r="AE142" s="227"/>
      <c r="AF142" s="227"/>
      <c r="AG142" s="227"/>
      <c r="AH142" s="227"/>
      <c r="AI142" s="227"/>
      <c r="AJ142" s="227"/>
      <c r="AK142" s="227"/>
      <c r="AL142" s="227"/>
      <c r="AM142" s="227"/>
      <c r="AN142" s="227"/>
      <c r="AO142" s="227"/>
      <c r="AP142" s="227"/>
      <c r="AQ142" s="227"/>
      <c r="AR142" s="227"/>
      <c r="AS142" s="227"/>
      <c r="AT142" s="227"/>
      <c r="AU142" s="227"/>
      <c r="AV142" s="227"/>
      <c r="AW142" s="227"/>
      <c r="AX142" s="227"/>
      <c r="AY142" s="227"/>
      <c r="AZ142" s="227"/>
      <c r="BA142" s="227"/>
      <c r="BB142" s="227"/>
      <c r="BC142" s="227"/>
      <c r="BD142" s="227"/>
      <c r="BE142" s="227"/>
      <c r="BF142" s="227"/>
      <c r="BG142" s="227"/>
      <c r="BH142" s="227"/>
      <c r="BI142" s="227"/>
      <c r="BJ142" s="227"/>
      <c r="BK142" s="227"/>
      <c r="BL142" s="227"/>
      <c r="BM142" s="227"/>
      <c r="BN142" s="227"/>
      <c r="BO142" s="227"/>
      <c r="BP142" s="227"/>
      <c r="BQ142" s="227"/>
      <c r="BR142" s="227"/>
      <c r="BS142" s="227"/>
      <c r="BT142" s="227"/>
      <c r="BU142" s="227"/>
      <c r="BV142" s="227"/>
      <c r="BW142" s="227"/>
      <c r="BX142" s="227"/>
      <c r="BY142" s="227"/>
      <c r="BZ142" s="227"/>
      <c r="CA142" s="227"/>
      <c r="CB142" s="227"/>
      <c r="CC142" s="227"/>
      <c r="CD142" s="227"/>
      <c r="CE142" s="227"/>
      <c r="CF142" s="227"/>
      <c r="CG142" s="227"/>
      <c r="CH142" s="227"/>
      <c r="CI142" s="227"/>
      <c r="CJ142" s="227"/>
      <c r="CK142" s="227"/>
      <c r="CL142" s="227"/>
      <c r="CM142" s="227"/>
      <c r="CN142" s="227"/>
      <c r="CO142" s="227"/>
      <c r="CP142" s="227"/>
      <c r="CQ142" s="227"/>
      <c r="CR142" s="227"/>
      <c r="CS142" s="227"/>
      <c r="CT142" s="227"/>
      <c r="CU142" s="227"/>
      <c r="CV142" s="227"/>
      <c r="CW142" s="227"/>
      <c r="CX142" s="227"/>
      <c r="CY142" s="227"/>
      <c r="CZ142" s="227"/>
      <c r="DA142" s="227"/>
      <c r="DB142" s="227"/>
      <c r="DC142" s="227"/>
      <c r="DD142" s="227"/>
      <c r="DE142" s="227"/>
      <c r="DF142" s="227"/>
      <c r="DG142" s="227"/>
      <c r="DH142" s="227"/>
      <c r="DI142" s="227"/>
      <c r="DJ142" s="227"/>
      <c r="DK142" s="227"/>
      <c r="DL142" s="227"/>
      <c r="DM142" s="227"/>
      <c r="DN142" s="227"/>
      <c r="DO142" s="227"/>
      <c r="DP142" s="227"/>
      <c r="DQ142" s="227"/>
      <c r="DR142" s="227"/>
      <c r="DS142" s="227"/>
      <c r="DT142" s="227"/>
      <c r="DU142" s="227"/>
      <c r="DV142" s="227"/>
      <c r="DW142" s="227"/>
      <c r="DX142" s="227"/>
      <c r="DY142" s="227"/>
      <c r="DZ142" s="227"/>
      <c r="EA142" s="227"/>
      <c r="EB142" s="227"/>
      <c r="EC142" s="227"/>
      <c r="ED142" s="227"/>
      <c r="EE142" s="227"/>
      <c r="EF142" s="227"/>
      <c r="EG142" s="227"/>
      <c r="EH142" s="227"/>
      <c r="EI142" s="227"/>
      <c r="EJ142" s="227"/>
      <c r="EK142" s="227"/>
      <c r="EL142" s="227"/>
      <c r="EM142" s="227"/>
      <c r="EN142" s="227"/>
      <c r="EO142" s="227"/>
      <c r="EP142" s="227"/>
      <c r="EQ142" s="227"/>
      <c r="ER142" s="227"/>
      <c r="ES142" s="227"/>
      <c r="ET142" s="227"/>
      <c r="EU142" s="227"/>
      <c r="EV142" s="227"/>
      <c r="EW142" s="227"/>
      <c r="EX142" s="227"/>
      <c r="EY142" s="227"/>
      <c r="EZ142" s="227"/>
      <c r="FA142" s="227"/>
      <c r="FB142" s="227"/>
      <c r="FC142" s="227"/>
      <c r="FD142" s="227"/>
      <c r="FE142" s="227"/>
      <c r="FF142" s="227"/>
      <c r="FG142" s="227"/>
      <c r="FH142" s="227"/>
      <c r="FI142" s="227"/>
      <c r="FJ142" s="227"/>
      <c r="FK142" s="227"/>
      <c r="FL142" s="227"/>
      <c r="FM142" s="227"/>
      <c r="FN142" s="227"/>
      <c r="FO142" s="227"/>
      <c r="FP142" s="227"/>
      <c r="FQ142" s="227"/>
      <c r="FR142" s="227"/>
      <c r="FS142" s="227"/>
      <c r="FT142" s="227"/>
      <c r="FU142" s="227"/>
      <c r="FV142" s="227"/>
      <c r="FW142" s="227"/>
      <c r="FX142" s="227"/>
      <c r="FY142" s="227"/>
      <c r="FZ142" s="227"/>
      <c r="GA142" s="227"/>
      <c r="GB142" s="227"/>
      <c r="GC142" s="227"/>
      <c r="GD142" s="227"/>
      <c r="GE142" s="227"/>
      <c r="GF142" s="227"/>
      <c r="GG142" s="227"/>
      <c r="GH142" s="227"/>
      <c r="GI142" s="227"/>
      <c r="GJ142" s="227"/>
      <c r="GK142" s="227"/>
      <c r="GL142" s="227"/>
      <c r="GM142" s="227"/>
      <c r="GN142" s="227"/>
      <c r="GO142" s="227"/>
      <c r="GP142" s="227"/>
      <c r="GQ142" s="227"/>
      <c r="GR142" s="227"/>
      <c r="GS142" s="227"/>
      <c r="GT142" s="227"/>
      <c r="GU142" s="227"/>
      <c r="GV142" s="227"/>
      <c r="GW142" s="227"/>
      <c r="GX142" s="227"/>
      <c r="GY142" s="227"/>
      <c r="GZ142" s="227"/>
      <c r="HA142" s="227"/>
      <c r="HB142" s="227"/>
      <c r="HC142" s="227"/>
      <c r="HD142" s="227"/>
      <c r="HE142" s="227"/>
      <c r="HF142" s="227"/>
      <c r="HG142" s="227"/>
      <c r="HH142" s="227"/>
      <c r="HI142" s="227"/>
      <c r="HJ142" s="227"/>
      <c r="HK142" s="227"/>
      <c r="HL142" s="227"/>
      <c r="HM142" s="227"/>
      <c r="HN142" s="227"/>
      <c r="HO142" s="227"/>
      <c r="HP142" s="227"/>
      <c r="HQ142" s="227"/>
      <c r="HR142" s="227"/>
      <c r="HS142" s="227"/>
      <c r="HT142" s="227"/>
      <c r="HU142" s="227"/>
      <c r="HV142" s="227"/>
      <c r="HW142" s="227"/>
      <c r="HX142" s="227"/>
      <c r="HY142" s="227"/>
      <c r="HZ142" s="227"/>
      <c r="IA142" s="227"/>
      <c r="IB142" s="227"/>
      <c r="IC142" s="227"/>
      <c r="ID142" s="227"/>
      <c r="IE142" s="227"/>
      <c r="IF142" s="227"/>
      <c r="IG142" s="227"/>
      <c r="IH142" s="227"/>
      <c r="II142" s="227"/>
      <c r="IJ142" s="227"/>
      <c r="IK142" s="227"/>
      <c r="IL142" s="227"/>
      <c r="IM142" s="227"/>
      <c r="IN142" s="227"/>
      <c r="IO142" s="227"/>
      <c r="IP142" s="227"/>
      <c r="IQ142" s="227"/>
      <c r="IR142" s="227"/>
      <c r="IS142" s="227"/>
      <c r="IT142" s="227"/>
    </row>
    <row r="143" spans="1:254" ht="14.25" x14ac:dyDescent="0.2">
      <c r="A143" s="304" t="s">
        <v>506</v>
      </c>
      <c r="B143" s="305" t="s">
        <v>663</v>
      </c>
      <c r="C143" s="277" t="s">
        <v>507</v>
      </c>
      <c r="D143" s="277"/>
      <c r="E143" s="277"/>
      <c r="F143" s="277"/>
      <c r="G143" s="278">
        <f>SUM(G144)</f>
        <v>1000</v>
      </c>
    </row>
    <row r="144" spans="1:254" x14ac:dyDescent="0.2">
      <c r="A144" s="279" t="s">
        <v>508</v>
      </c>
      <c r="B144" s="341">
        <v>510</v>
      </c>
      <c r="C144" s="281" t="s">
        <v>507</v>
      </c>
      <c r="D144" s="281" t="s">
        <v>402</v>
      </c>
      <c r="E144" s="281"/>
      <c r="F144" s="281"/>
      <c r="G144" s="282">
        <f>SUM(G145)</f>
        <v>1000</v>
      </c>
    </row>
    <row r="145" spans="1:254" ht="13.5" x14ac:dyDescent="0.25">
      <c r="A145" s="284" t="s">
        <v>436</v>
      </c>
      <c r="B145" s="342">
        <v>510</v>
      </c>
      <c r="C145" s="286" t="s">
        <v>507</v>
      </c>
      <c r="D145" s="286" t="s">
        <v>402</v>
      </c>
      <c r="E145" s="281"/>
      <c r="F145" s="281"/>
      <c r="G145" s="287">
        <f>SUM(G146)</f>
        <v>1000</v>
      </c>
    </row>
    <row r="146" spans="1:254" ht="38.25" x14ac:dyDescent="0.2">
      <c r="A146" s="294" t="s">
        <v>689</v>
      </c>
      <c r="B146" s="295" t="s">
        <v>663</v>
      </c>
      <c r="C146" s="311" t="s">
        <v>507</v>
      </c>
      <c r="D146" s="311" t="s">
        <v>402</v>
      </c>
      <c r="E146" s="311" t="s">
        <v>510</v>
      </c>
      <c r="F146" s="311"/>
      <c r="G146" s="297">
        <f>SUM(G147)</f>
        <v>1000</v>
      </c>
    </row>
    <row r="147" spans="1:254" ht="25.5" x14ac:dyDescent="0.2">
      <c r="A147" s="289" t="s">
        <v>665</v>
      </c>
      <c r="B147" s="301" t="s">
        <v>663</v>
      </c>
      <c r="C147" s="301" t="s">
        <v>507</v>
      </c>
      <c r="D147" s="301" t="s">
        <v>402</v>
      </c>
      <c r="E147" s="301" t="s">
        <v>510</v>
      </c>
      <c r="F147" s="301" t="s">
        <v>389</v>
      </c>
      <c r="G147" s="292">
        <v>1000</v>
      </c>
    </row>
    <row r="148" spans="1:254" ht="15.75" x14ac:dyDescent="0.25">
      <c r="A148" s="275" t="s">
        <v>511</v>
      </c>
      <c r="B148" s="343" t="s">
        <v>663</v>
      </c>
      <c r="C148" s="322" t="s">
        <v>407</v>
      </c>
      <c r="D148" s="322"/>
      <c r="E148" s="322"/>
      <c r="F148" s="322"/>
      <c r="G148" s="323">
        <f>SUM(G149+G156+G180+G190+G173)</f>
        <v>470791.20999999996</v>
      </c>
    </row>
    <row r="149" spans="1:254" x14ac:dyDescent="0.2">
      <c r="A149" s="344" t="s">
        <v>512</v>
      </c>
      <c r="B149" s="281" t="s">
        <v>663</v>
      </c>
      <c r="C149" s="280" t="s">
        <v>407</v>
      </c>
      <c r="D149" s="280" t="s">
        <v>376</v>
      </c>
      <c r="E149" s="280"/>
      <c r="F149" s="280"/>
      <c r="G149" s="282">
        <f>SUM(G150+G152+G154)</f>
        <v>160561.59</v>
      </c>
    </row>
    <row r="150" spans="1:254" ht="25.5" x14ac:dyDescent="0.2">
      <c r="A150" s="294" t="s">
        <v>690</v>
      </c>
      <c r="B150" s="315" t="s">
        <v>663</v>
      </c>
      <c r="C150" s="311" t="s">
        <v>407</v>
      </c>
      <c r="D150" s="311" t="s">
        <v>376</v>
      </c>
      <c r="E150" s="311" t="s">
        <v>514</v>
      </c>
      <c r="F150" s="311"/>
      <c r="G150" s="297">
        <f>SUM(G151)</f>
        <v>34935</v>
      </c>
    </row>
    <row r="151" spans="1:254" s="227" customFormat="1" ht="25.5" x14ac:dyDescent="0.2">
      <c r="A151" s="289" t="s">
        <v>445</v>
      </c>
      <c r="B151" s="301" t="s">
        <v>663</v>
      </c>
      <c r="C151" s="301" t="s">
        <v>407</v>
      </c>
      <c r="D151" s="301" t="s">
        <v>376</v>
      </c>
      <c r="E151" s="301" t="s">
        <v>514</v>
      </c>
      <c r="F151" s="301" t="s">
        <v>446</v>
      </c>
      <c r="G151" s="292">
        <v>34935</v>
      </c>
      <c r="H151" s="261"/>
      <c r="I151" s="261"/>
      <c r="J151" s="261"/>
      <c r="K151" s="261"/>
      <c r="L151" s="261"/>
      <c r="M151" s="261"/>
      <c r="N151" s="261"/>
      <c r="O151" s="261"/>
      <c r="P151" s="261"/>
      <c r="Q151" s="261"/>
      <c r="R151" s="261"/>
      <c r="S151" s="261"/>
      <c r="T151" s="261"/>
      <c r="U151" s="261"/>
      <c r="V151" s="261"/>
      <c r="W151" s="261"/>
      <c r="X151" s="261"/>
      <c r="Y151" s="261"/>
      <c r="Z151" s="261"/>
      <c r="AA151" s="261"/>
      <c r="AB151" s="261"/>
      <c r="AC151" s="261"/>
      <c r="AD151" s="261"/>
      <c r="AE151" s="261"/>
      <c r="AF151" s="261"/>
      <c r="AG151" s="261"/>
      <c r="AH151" s="261"/>
      <c r="AI151" s="261"/>
      <c r="AJ151" s="261"/>
      <c r="AK151" s="261"/>
      <c r="AL151" s="261"/>
      <c r="AM151" s="261"/>
      <c r="AN151" s="261"/>
      <c r="AO151" s="261"/>
      <c r="AP151" s="261"/>
      <c r="AQ151" s="261"/>
      <c r="AR151" s="261"/>
      <c r="AS151" s="261"/>
      <c r="AT151" s="261"/>
      <c r="AU151" s="261"/>
      <c r="AV151" s="261"/>
      <c r="AW151" s="261"/>
      <c r="AX151" s="261"/>
      <c r="AY151" s="261"/>
      <c r="AZ151" s="261"/>
      <c r="BA151" s="261"/>
      <c r="BB151" s="261"/>
      <c r="BC151" s="261"/>
      <c r="BD151" s="261"/>
      <c r="BE151" s="261"/>
      <c r="BF151" s="261"/>
      <c r="BG151" s="261"/>
      <c r="BH151" s="261"/>
      <c r="BI151" s="261"/>
      <c r="BJ151" s="261"/>
      <c r="BK151" s="261"/>
      <c r="BL151" s="261"/>
      <c r="BM151" s="261"/>
      <c r="BN151" s="261"/>
      <c r="BO151" s="261"/>
      <c r="BP151" s="261"/>
      <c r="BQ151" s="261"/>
      <c r="BR151" s="261"/>
      <c r="BS151" s="261"/>
      <c r="BT151" s="261"/>
      <c r="BU151" s="261"/>
      <c r="BV151" s="261"/>
      <c r="BW151" s="261"/>
      <c r="BX151" s="261"/>
      <c r="BY151" s="261"/>
      <c r="BZ151" s="261"/>
      <c r="CA151" s="261"/>
      <c r="CB151" s="261"/>
      <c r="CC151" s="261"/>
      <c r="CD151" s="261"/>
      <c r="CE151" s="261"/>
      <c r="CF151" s="261"/>
      <c r="CG151" s="261"/>
      <c r="CH151" s="261"/>
      <c r="CI151" s="261"/>
      <c r="CJ151" s="261"/>
      <c r="CK151" s="261"/>
      <c r="CL151" s="261"/>
      <c r="CM151" s="261"/>
      <c r="CN151" s="261"/>
      <c r="CO151" s="261"/>
      <c r="CP151" s="261"/>
      <c r="CQ151" s="261"/>
      <c r="CR151" s="261"/>
      <c r="CS151" s="261"/>
      <c r="CT151" s="261"/>
      <c r="CU151" s="261"/>
      <c r="CV151" s="261"/>
      <c r="CW151" s="261"/>
      <c r="CX151" s="261"/>
      <c r="CY151" s="261"/>
      <c r="CZ151" s="261"/>
      <c r="DA151" s="261"/>
      <c r="DB151" s="261"/>
      <c r="DC151" s="261"/>
      <c r="DD151" s="261"/>
      <c r="DE151" s="261"/>
      <c r="DF151" s="261"/>
      <c r="DG151" s="261"/>
      <c r="DH151" s="261"/>
      <c r="DI151" s="261"/>
      <c r="DJ151" s="261"/>
      <c r="DK151" s="261"/>
      <c r="DL151" s="261"/>
      <c r="DM151" s="261"/>
      <c r="DN151" s="261"/>
      <c r="DO151" s="261"/>
      <c r="DP151" s="261"/>
      <c r="DQ151" s="261"/>
      <c r="DR151" s="261"/>
      <c r="DS151" s="261"/>
      <c r="DT151" s="261"/>
      <c r="DU151" s="261"/>
      <c r="DV151" s="261"/>
      <c r="DW151" s="261"/>
      <c r="DX151" s="261"/>
      <c r="DY151" s="261"/>
      <c r="DZ151" s="261"/>
      <c r="EA151" s="261"/>
      <c r="EB151" s="261"/>
      <c r="EC151" s="261"/>
      <c r="ED151" s="261"/>
      <c r="EE151" s="261"/>
      <c r="EF151" s="261"/>
      <c r="EG151" s="261"/>
      <c r="EH151" s="261"/>
      <c r="EI151" s="261"/>
      <c r="EJ151" s="261"/>
      <c r="EK151" s="261"/>
      <c r="EL151" s="261"/>
      <c r="EM151" s="261"/>
      <c r="EN151" s="261"/>
      <c r="EO151" s="261"/>
      <c r="EP151" s="261"/>
      <c r="EQ151" s="261"/>
      <c r="ER151" s="261"/>
      <c r="ES151" s="261"/>
      <c r="ET151" s="261"/>
      <c r="EU151" s="261"/>
      <c r="EV151" s="261"/>
      <c r="EW151" s="261"/>
      <c r="EX151" s="261"/>
      <c r="EY151" s="261"/>
      <c r="EZ151" s="261"/>
      <c r="FA151" s="261"/>
      <c r="FB151" s="261"/>
      <c r="FC151" s="261"/>
      <c r="FD151" s="261"/>
      <c r="FE151" s="261"/>
      <c r="FF151" s="261"/>
      <c r="FG151" s="261"/>
      <c r="FH151" s="261"/>
      <c r="FI151" s="261"/>
      <c r="FJ151" s="261"/>
      <c r="FK151" s="261"/>
      <c r="FL151" s="261"/>
      <c r="FM151" s="261"/>
      <c r="FN151" s="261"/>
      <c r="FO151" s="261"/>
      <c r="FP151" s="261"/>
      <c r="FQ151" s="261"/>
      <c r="FR151" s="261"/>
      <c r="FS151" s="261"/>
      <c r="FT151" s="261"/>
      <c r="FU151" s="261"/>
      <c r="FV151" s="261"/>
      <c r="FW151" s="261"/>
      <c r="FX151" s="261"/>
      <c r="FY151" s="261"/>
      <c r="FZ151" s="261"/>
      <c r="GA151" s="261"/>
      <c r="GB151" s="261"/>
      <c r="GC151" s="261"/>
      <c r="GD151" s="261"/>
      <c r="GE151" s="261"/>
      <c r="GF151" s="261"/>
      <c r="GG151" s="261"/>
      <c r="GH151" s="261"/>
      <c r="GI151" s="261"/>
      <c r="GJ151" s="261"/>
      <c r="GK151" s="261"/>
      <c r="GL151" s="261"/>
      <c r="GM151" s="261"/>
      <c r="GN151" s="261"/>
      <c r="GO151" s="261"/>
      <c r="GP151" s="261"/>
      <c r="GQ151" s="261"/>
      <c r="GR151" s="261"/>
      <c r="GS151" s="261"/>
      <c r="GT151" s="261"/>
      <c r="GU151" s="261"/>
      <c r="GV151" s="261"/>
      <c r="GW151" s="261"/>
      <c r="GX151" s="261"/>
      <c r="GY151" s="261"/>
      <c r="GZ151" s="261"/>
      <c r="HA151" s="261"/>
      <c r="HB151" s="261"/>
      <c r="HC151" s="261"/>
      <c r="HD151" s="261"/>
      <c r="HE151" s="261"/>
      <c r="HF151" s="261"/>
      <c r="HG151" s="261"/>
      <c r="HH151" s="261"/>
      <c r="HI151" s="261"/>
      <c r="HJ151" s="261"/>
      <c r="HK151" s="261"/>
      <c r="HL151" s="261"/>
      <c r="HM151" s="261"/>
      <c r="HN151" s="261"/>
      <c r="HO151" s="261"/>
      <c r="HP151" s="261"/>
      <c r="HQ151" s="261"/>
      <c r="HR151" s="261"/>
      <c r="HS151" s="261"/>
      <c r="HT151" s="261"/>
      <c r="HU151" s="261"/>
      <c r="HV151" s="261"/>
      <c r="HW151" s="261"/>
      <c r="HX151" s="261"/>
      <c r="HY151" s="261"/>
      <c r="HZ151" s="261"/>
      <c r="IA151" s="261"/>
      <c r="IB151" s="261"/>
      <c r="IC151" s="261"/>
      <c r="ID151" s="261"/>
      <c r="IE151" s="261"/>
      <c r="IF151" s="261"/>
      <c r="IG151" s="261"/>
      <c r="IH151" s="261"/>
      <c r="II151" s="261"/>
      <c r="IJ151" s="261"/>
      <c r="IK151" s="261"/>
      <c r="IL151" s="261"/>
      <c r="IM151" s="261"/>
      <c r="IN151" s="261"/>
      <c r="IO151" s="261"/>
      <c r="IP151" s="261"/>
      <c r="IQ151" s="261"/>
      <c r="IR151" s="261"/>
      <c r="IS151" s="261"/>
      <c r="IT151" s="261"/>
    </row>
    <row r="152" spans="1:254" s="293" customFormat="1" ht="114.75" customHeight="1" x14ac:dyDescent="0.2">
      <c r="A152" s="320" t="s">
        <v>691</v>
      </c>
      <c r="B152" s="296" t="s">
        <v>663</v>
      </c>
      <c r="C152" s="311" t="s">
        <v>407</v>
      </c>
      <c r="D152" s="311" t="s">
        <v>376</v>
      </c>
      <c r="E152" s="311" t="s">
        <v>516</v>
      </c>
      <c r="F152" s="311"/>
      <c r="G152" s="297">
        <f>SUM(G153)</f>
        <v>124580.59</v>
      </c>
      <c r="H152" s="261"/>
      <c r="I152" s="261"/>
      <c r="J152" s="261"/>
      <c r="K152" s="261"/>
      <c r="L152" s="261"/>
      <c r="M152" s="261"/>
      <c r="N152" s="261"/>
      <c r="O152" s="261"/>
      <c r="P152" s="261"/>
      <c r="Q152" s="261"/>
      <c r="R152" s="261"/>
      <c r="S152" s="261"/>
      <c r="T152" s="261"/>
      <c r="U152" s="261"/>
      <c r="V152" s="261"/>
      <c r="W152" s="261"/>
      <c r="X152" s="261"/>
      <c r="Y152" s="261"/>
      <c r="Z152" s="261"/>
      <c r="AA152" s="261"/>
      <c r="AB152" s="261"/>
      <c r="AC152" s="261"/>
      <c r="AD152" s="261"/>
      <c r="AE152" s="261"/>
      <c r="AF152" s="261"/>
      <c r="AG152" s="261"/>
      <c r="AH152" s="261"/>
      <c r="AI152" s="261"/>
      <c r="AJ152" s="261"/>
      <c r="AK152" s="261"/>
      <c r="AL152" s="261"/>
      <c r="AM152" s="261"/>
      <c r="AN152" s="261"/>
      <c r="AO152" s="261"/>
      <c r="AP152" s="261"/>
      <c r="AQ152" s="261"/>
      <c r="AR152" s="261"/>
      <c r="AS152" s="261"/>
      <c r="AT152" s="261"/>
      <c r="AU152" s="261"/>
      <c r="AV152" s="261"/>
      <c r="AW152" s="261"/>
      <c r="AX152" s="261"/>
      <c r="AY152" s="261"/>
      <c r="AZ152" s="261"/>
      <c r="BA152" s="261"/>
      <c r="BB152" s="261"/>
      <c r="BC152" s="261"/>
      <c r="BD152" s="261"/>
      <c r="BE152" s="261"/>
      <c r="BF152" s="261"/>
      <c r="BG152" s="261"/>
      <c r="BH152" s="261"/>
      <c r="BI152" s="261"/>
      <c r="BJ152" s="261"/>
      <c r="BK152" s="261"/>
      <c r="BL152" s="261"/>
      <c r="BM152" s="261"/>
      <c r="BN152" s="261"/>
      <c r="BO152" s="261"/>
      <c r="BP152" s="261"/>
      <c r="BQ152" s="261"/>
      <c r="BR152" s="261"/>
      <c r="BS152" s="261"/>
      <c r="BT152" s="261"/>
      <c r="BU152" s="261"/>
      <c r="BV152" s="261"/>
      <c r="BW152" s="261"/>
      <c r="BX152" s="261"/>
      <c r="BY152" s="261"/>
      <c r="BZ152" s="261"/>
      <c r="CA152" s="261"/>
      <c r="CB152" s="261"/>
      <c r="CC152" s="261"/>
      <c r="CD152" s="261"/>
      <c r="CE152" s="261"/>
      <c r="CF152" s="261"/>
      <c r="CG152" s="261"/>
      <c r="CH152" s="261"/>
      <c r="CI152" s="261"/>
      <c r="CJ152" s="261"/>
      <c r="CK152" s="261"/>
      <c r="CL152" s="261"/>
      <c r="CM152" s="261"/>
      <c r="CN152" s="261"/>
      <c r="CO152" s="261"/>
      <c r="CP152" s="261"/>
      <c r="CQ152" s="261"/>
      <c r="CR152" s="261"/>
      <c r="CS152" s="261"/>
      <c r="CT152" s="261"/>
      <c r="CU152" s="261"/>
      <c r="CV152" s="261"/>
      <c r="CW152" s="261"/>
      <c r="CX152" s="261"/>
      <c r="CY152" s="261"/>
      <c r="CZ152" s="261"/>
      <c r="DA152" s="261"/>
      <c r="DB152" s="261"/>
      <c r="DC152" s="261"/>
      <c r="DD152" s="261"/>
      <c r="DE152" s="261"/>
      <c r="DF152" s="261"/>
      <c r="DG152" s="261"/>
      <c r="DH152" s="261"/>
      <c r="DI152" s="261"/>
      <c r="DJ152" s="261"/>
      <c r="DK152" s="261"/>
      <c r="DL152" s="261"/>
      <c r="DM152" s="261"/>
      <c r="DN152" s="261"/>
      <c r="DO152" s="261"/>
      <c r="DP152" s="261"/>
      <c r="DQ152" s="261"/>
      <c r="DR152" s="261"/>
      <c r="DS152" s="261"/>
      <c r="DT152" s="261"/>
      <c r="DU152" s="261"/>
      <c r="DV152" s="261"/>
      <c r="DW152" s="261"/>
      <c r="DX152" s="261"/>
      <c r="DY152" s="261"/>
      <c r="DZ152" s="261"/>
      <c r="EA152" s="261"/>
      <c r="EB152" s="261"/>
      <c r="EC152" s="261"/>
      <c r="ED152" s="261"/>
      <c r="EE152" s="261"/>
      <c r="EF152" s="261"/>
      <c r="EG152" s="261"/>
      <c r="EH152" s="261"/>
      <c r="EI152" s="261"/>
      <c r="EJ152" s="261"/>
      <c r="EK152" s="261"/>
      <c r="EL152" s="261"/>
      <c r="EM152" s="261"/>
      <c r="EN152" s="261"/>
      <c r="EO152" s="261"/>
      <c r="EP152" s="261"/>
      <c r="EQ152" s="261"/>
      <c r="ER152" s="261"/>
      <c r="ES152" s="261"/>
      <c r="ET152" s="261"/>
      <c r="EU152" s="261"/>
      <c r="EV152" s="261"/>
      <c r="EW152" s="261"/>
      <c r="EX152" s="261"/>
      <c r="EY152" s="261"/>
      <c r="EZ152" s="261"/>
      <c r="FA152" s="261"/>
      <c r="FB152" s="261"/>
      <c r="FC152" s="261"/>
      <c r="FD152" s="261"/>
      <c r="FE152" s="261"/>
      <c r="FF152" s="261"/>
      <c r="FG152" s="261"/>
      <c r="FH152" s="261"/>
      <c r="FI152" s="261"/>
      <c r="FJ152" s="261"/>
      <c r="FK152" s="261"/>
      <c r="FL152" s="261"/>
      <c r="FM152" s="261"/>
      <c r="FN152" s="261"/>
      <c r="FO152" s="261"/>
      <c r="FP152" s="261"/>
      <c r="FQ152" s="261"/>
      <c r="FR152" s="261"/>
      <c r="FS152" s="261"/>
      <c r="FT152" s="261"/>
      <c r="FU152" s="261"/>
      <c r="FV152" s="261"/>
      <c r="FW152" s="261"/>
      <c r="FX152" s="261"/>
      <c r="FY152" s="261"/>
      <c r="FZ152" s="261"/>
      <c r="GA152" s="261"/>
      <c r="GB152" s="261"/>
      <c r="GC152" s="261"/>
      <c r="GD152" s="261"/>
      <c r="GE152" s="261"/>
      <c r="GF152" s="261"/>
      <c r="GG152" s="261"/>
      <c r="GH152" s="261"/>
      <c r="GI152" s="261"/>
      <c r="GJ152" s="261"/>
      <c r="GK152" s="261"/>
      <c r="GL152" s="261"/>
      <c r="GM152" s="261"/>
      <c r="GN152" s="261"/>
      <c r="GO152" s="261"/>
      <c r="GP152" s="261"/>
      <c r="GQ152" s="261"/>
      <c r="GR152" s="261"/>
      <c r="GS152" s="261"/>
      <c r="GT152" s="261"/>
      <c r="GU152" s="261"/>
      <c r="GV152" s="261"/>
      <c r="GW152" s="261"/>
      <c r="GX152" s="261"/>
      <c r="GY152" s="261"/>
      <c r="GZ152" s="261"/>
      <c r="HA152" s="261"/>
      <c r="HB152" s="261"/>
      <c r="HC152" s="261"/>
      <c r="HD152" s="261"/>
      <c r="HE152" s="261"/>
      <c r="HF152" s="261"/>
      <c r="HG152" s="261"/>
      <c r="HH152" s="261"/>
      <c r="HI152" s="261"/>
      <c r="HJ152" s="261"/>
      <c r="HK152" s="261"/>
      <c r="HL152" s="261"/>
      <c r="HM152" s="261"/>
      <c r="HN152" s="261"/>
      <c r="HO152" s="261"/>
      <c r="HP152" s="261"/>
      <c r="HQ152" s="261"/>
      <c r="HR152" s="261"/>
      <c r="HS152" s="261"/>
      <c r="HT152" s="261"/>
      <c r="HU152" s="261"/>
      <c r="HV152" s="261"/>
      <c r="HW152" s="261"/>
      <c r="HX152" s="261"/>
      <c r="HY152" s="261"/>
      <c r="HZ152" s="261"/>
      <c r="IA152" s="261"/>
      <c r="IB152" s="261"/>
      <c r="IC152" s="261"/>
      <c r="ID152" s="261"/>
      <c r="IE152" s="261"/>
      <c r="IF152" s="261"/>
      <c r="IG152" s="261"/>
      <c r="IH152" s="261"/>
      <c r="II152" s="261"/>
      <c r="IJ152" s="261"/>
      <c r="IK152" s="261"/>
      <c r="IL152" s="261"/>
      <c r="IM152" s="261"/>
      <c r="IN152" s="261"/>
      <c r="IO152" s="261"/>
      <c r="IP152" s="261"/>
      <c r="IQ152" s="261"/>
      <c r="IR152" s="261"/>
      <c r="IS152" s="261"/>
      <c r="IT152" s="261"/>
    </row>
    <row r="153" spans="1:254" s="293" customFormat="1" ht="25.5" x14ac:dyDescent="0.2">
      <c r="A153" s="289" t="s">
        <v>445</v>
      </c>
      <c r="B153" s="291" t="s">
        <v>663</v>
      </c>
      <c r="C153" s="301" t="s">
        <v>407</v>
      </c>
      <c r="D153" s="301" t="s">
        <v>376</v>
      </c>
      <c r="E153" s="301" t="s">
        <v>516</v>
      </c>
      <c r="F153" s="301" t="s">
        <v>446</v>
      </c>
      <c r="G153" s="292">
        <v>124580.59</v>
      </c>
      <c r="H153" s="261"/>
      <c r="I153" s="261"/>
      <c r="J153" s="261"/>
      <c r="K153" s="261"/>
      <c r="L153" s="261"/>
      <c r="M153" s="261"/>
      <c r="N153" s="261"/>
      <c r="O153" s="261"/>
      <c r="P153" s="261"/>
      <c r="Q153" s="261"/>
      <c r="R153" s="261"/>
      <c r="S153" s="261"/>
      <c r="T153" s="261"/>
      <c r="U153" s="261"/>
      <c r="V153" s="261"/>
      <c r="W153" s="261"/>
      <c r="X153" s="261"/>
      <c r="Y153" s="261"/>
      <c r="Z153" s="261"/>
      <c r="AA153" s="261"/>
      <c r="AB153" s="261"/>
      <c r="AC153" s="261"/>
      <c r="AD153" s="261"/>
      <c r="AE153" s="261"/>
      <c r="AF153" s="261"/>
      <c r="AG153" s="261"/>
      <c r="AH153" s="261"/>
      <c r="AI153" s="261"/>
      <c r="AJ153" s="261"/>
      <c r="AK153" s="261"/>
      <c r="AL153" s="261"/>
      <c r="AM153" s="261"/>
      <c r="AN153" s="261"/>
      <c r="AO153" s="261"/>
      <c r="AP153" s="261"/>
      <c r="AQ153" s="261"/>
      <c r="AR153" s="261"/>
      <c r="AS153" s="261"/>
      <c r="AT153" s="261"/>
      <c r="AU153" s="261"/>
      <c r="AV153" s="261"/>
      <c r="AW153" s="261"/>
      <c r="AX153" s="261"/>
      <c r="AY153" s="261"/>
      <c r="AZ153" s="261"/>
      <c r="BA153" s="261"/>
      <c r="BB153" s="261"/>
      <c r="BC153" s="261"/>
      <c r="BD153" s="261"/>
      <c r="BE153" s="261"/>
      <c r="BF153" s="261"/>
      <c r="BG153" s="261"/>
      <c r="BH153" s="261"/>
      <c r="BI153" s="261"/>
      <c r="BJ153" s="261"/>
      <c r="BK153" s="261"/>
      <c r="BL153" s="261"/>
      <c r="BM153" s="261"/>
      <c r="BN153" s="261"/>
      <c r="BO153" s="261"/>
      <c r="BP153" s="261"/>
      <c r="BQ153" s="261"/>
      <c r="BR153" s="261"/>
      <c r="BS153" s="261"/>
      <c r="BT153" s="261"/>
      <c r="BU153" s="261"/>
      <c r="BV153" s="261"/>
      <c r="BW153" s="261"/>
      <c r="BX153" s="261"/>
      <c r="BY153" s="261"/>
      <c r="BZ153" s="261"/>
      <c r="CA153" s="261"/>
      <c r="CB153" s="261"/>
      <c r="CC153" s="261"/>
      <c r="CD153" s="261"/>
      <c r="CE153" s="261"/>
      <c r="CF153" s="261"/>
      <c r="CG153" s="261"/>
      <c r="CH153" s="261"/>
      <c r="CI153" s="261"/>
      <c r="CJ153" s="261"/>
      <c r="CK153" s="261"/>
      <c r="CL153" s="261"/>
      <c r="CM153" s="261"/>
      <c r="CN153" s="261"/>
      <c r="CO153" s="261"/>
      <c r="CP153" s="261"/>
      <c r="CQ153" s="261"/>
      <c r="CR153" s="261"/>
      <c r="CS153" s="261"/>
      <c r="CT153" s="261"/>
      <c r="CU153" s="261"/>
      <c r="CV153" s="261"/>
      <c r="CW153" s="261"/>
      <c r="CX153" s="261"/>
      <c r="CY153" s="261"/>
      <c r="CZ153" s="261"/>
      <c r="DA153" s="261"/>
      <c r="DB153" s="261"/>
      <c r="DC153" s="261"/>
      <c r="DD153" s="261"/>
      <c r="DE153" s="261"/>
      <c r="DF153" s="261"/>
      <c r="DG153" s="261"/>
      <c r="DH153" s="261"/>
      <c r="DI153" s="261"/>
      <c r="DJ153" s="261"/>
      <c r="DK153" s="261"/>
      <c r="DL153" s="261"/>
      <c r="DM153" s="261"/>
      <c r="DN153" s="261"/>
      <c r="DO153" s="261"/>
      <c r="DP153" s="261"/>
      <c r="DQ153" s="261"/>
      <c r="DR153" s="261"/>
      <c r="DS153" s="261"/>
      <c r="DT153" s="261"/>
      <c r="DU153" s="261"/>
      <c r="DV153" s="261"/>
      <c r="DW153" s="261"/>
      <c r="DX153" s="261"/>
      <c r="DY153" s="261"/>
      <c r="DZ153" s="261"/>
      <c r="EA153" s="261"/>
      <c r="EB153" s="261"/>
      <c r="EC153" s="261"/>
      <c r="ED153" s="261"/>
      <c r="EE153" s="261"/>
      <c r="EF153" s="261"/>
      <c r="EG153" s="261"/>
      <c r="EH153" s="261"/>
      <c r="EI153" s="261"/>
      <c r="EJ153" s="261"/>
      <c r="EK153" s="261"/>
      <c r="EL153" s="261"/>
      <c r="EM153" s="261"/>
      <c r="EN153" s="261"/>
      <c r="EO153" s="261"/>
      <c r="EP153" s="261"/>
      <c r="EQ153" s="261"/>
      <c r="ER153" s="261"/>
      <c r="ES153" s="261"/>
      <c r="ET153" s="261"/>
      <c r="EU153" s="261"/>
      <c r="EV153" s="261"/>
      <c r="EW153" s="261"/>
      <c r="EX153" s="261"/>
      <c r="EY153" s="261"/>
      <c r="EZ153" s="261"/>
      <c r="FA153" s="261"/>
      <c r="FB153" s="261"/>
      <c r="FC153" s="261"/>
      <c r="FD153" s="261"/>
      <c r="FE153" s="261"/>
      <c r="FF153" s="261"/>
      <c r="FG153" s="261"/>
      <c r="FH153" s="261"/>
      <c r="FI153" s="261"/>
      <c r="FJ153" s="261"/>
      <c r="FK153" s="261"/>
      <c r="FL153" s="261"/>
      <c r="FM153" s="261"/>
      <c r="FN153" s="261"/>
      <c r="FO153" s="261"/>
      <c r="FP153" s="261"/>
      <c r="FQ153" s="261"/>
      <c r="FR153" s="261"/>
      <c r="FS153" s="261"/>
      <c r="FT153" s="261"/>
      <c r="FU153" s="261"/>
      <c r="FV153" s="261"/>
      <c r="FW153" s="261"/>
      <c r="FX153" s="261"/>
      <c r="FY153" s="261"/>
      <c r="FZ153" s="261"/>
      <c r="GA153" s="261"/>
      <c r="GB153" s="261"/>
      <c r="GC153" s="261"/>
      <c r="GD153" s="261"/>
      <c r="GE153" s="261"/>
      <c r="GF153" s="261"/>
      <c r="GG153" s="261"/>
      <c r="GH153" s="261"/>
      <c r="GI153" s="261"/>
      <c r="GJ153" s="261"/>
      <c r="GK153" s="261"/>
      <c r="GL153" s="261"/>
      <c r="GM153" s="261"/>
      <c r="GN153" s="261"/>
      <c r="GO153" s="261"/>
      <c r="GP153" s="261"/>
      <c r="GQ153" s="261"/>
      <c r="GR153" s="261"/>
      <c r="GS153" s="261"/>
      <c r="GT153" s="261"/>
      <c r="GU153" s="261"/>
      <c r="GV153" s="261"/>
      <c r="GW153" s="261"/>
      <c r="GX153" s="261"/>
      <c r="GY153" s="261"/>
      <c r="GZ153" s="261"/>
      <c r="HA153" s="261"/>
      <c r="HB153" s="261"/>
      <c r="HC153" s="261"/>
      <c r="HD153" s="261"/>
      <c r="HE153" s="261"/>
      <c r="HF153" s="261"/>
      <c r="HG153" s="261"/>
      <c r="HH153" s="261"/>
      <c r="HI153" s="261"/>
      <c r="HJ153" s="261"/>
      <c r="HK153" s="261"/>
      <c r="HL153" s="261"/>
      <c r="HM153" s="261"/>
      <c r="HN153" s="261"/>
      <c r="HO153" s="261"/>
      <c r="HP153" s="261"/>
      <c r="HQ153" s="261"/>
      <c r="HR153" s="261"/>
      <c r="HS153" s="261"/>
      <c r="HT153" s="261"/>
      <c r="HU153" s="261"/>
      <c r="HV153" s="261"/>
      <c r="HW153" s="261"/>
      <c r="HX153" s="261"/>
      <c r="HY153" s="261"/>
      <c r="HZ153" s="261"/>
      <c r="IA153" s="261"/>
      <c r="IB153" s="261"/>
      <c r="IC153" s="261"/>
      <c r="ID153" s="261"/>
      <c r="IE153" s="261"/>
      <c r="IF153" s="261"/>
      <c r="IG153" s="261"/>
      <c r="IH153" s="261"/>
      <c r="II153" s="261"/>
      <c r="IJ153" s="261"/>
      <c r="IK153" s="261"/>
      <c r="IL153" s="261"/>
      <c r="IM153" s="261"/>
      <c r="IN153" s="261"/>
      <c r="IO153" s="261"/>
      <c r="IP153" s="261"/>
      <c r="IQ153" s="261"/>
      <c r="IR153" s="261"/>
      <c r="IS153" s="261"/>
      <c r="IT153" s="261"/>
    </row>
    <row r="154" spans="1:254" s="293" customFormat="1" ht="27" customHeight="1" x14ac:dyDescent="0.2">
      <c r="A154" s="294" t="s">
        <v>673</v>
      </c>
      <c r="B154" s="296" t="s">
        <v>663</v>
      </c>
      <c r="C154" s="311" t="s">
        <v>407</v>
      </c>
      <c r="D154" s="311" t="s">
        <v>376</v>
      </c>
      <c r="E154" s="311" t="s">
        <v>439</v>
      </c>
      <c r="F154" s="311"/>
      <c r="G154" s="297">
        <f>SUM(G155)</f>
        <v>1046</v>
      </c>
      <c r="H154" s="261"/>
      <c r="I154" s="261"/>
      <c r="J154" s="261"/>
      <c r="K154" s="261"/>
      <c r="L154" s="261"/>
      <c r="M154" s="261"/>
      <c r="N154" s="261"/>
      <c r="O154" s="261"/>
      <c r="P154" s="261"/>
      <c r="Q154" s="261"/>
      <c r="R154" s="261"/>
      <c r="S154" s="261"/>
      <c r="T154" s="261"/>
      <c r="U154" s="261"/>
      <c r="V154" s="261"/>
      <c r="W154" s="261"/>
      <c r="X154" s="261"/>
      <c r="Y154" s="261"/>
      <c r="Z154" s="261"/>
      <c r="AA154" s="261"/>
      <c r="AB154" s="261"/>
      <c r="AC154" s="261"/>
      <c r="AD154" s="261"/>
      <c r="AE154" s="261"/>
      <c r="AF154" s="261"/>
      <c r="AG154" s="261"/>
      <c r="AH154" s="261"/>
      <c r="AI154" s="261"/>
      <c r="AJ154" s="261"/>
      <c r="AK154" s="261"/>
      <c r="AL154" s="261"/>
      <c r="AM154" s="261"/>
      <c r="AN154" s="261"/>
      <c r="AO154" s="261"/>
      <c r="AP154" s="261"/>
      <c r="AQ154" s="261"/>
      <c r="AR154" s="261"/>
      <c r="AS154" s="261"/>
      <c r="AT154" s="261"/>
      <c r="AU154" s="261"/>
      <c r="AV154" s="261"/>
      <c r="AW154" s="261"/>
      <c r="AX154" s="261"/>
      <c r="AY154" s="261"/>
      <c r="AZ154" s="261"/>
      <c r="BA154" s="261"/>
      <c r="BB154" s="261"/>
      <c r="BC154" s="261"/>
      <c r="BD154" s="261"/>
      <c r="BE154" s="261"/>
      <c r="BF154" s="261"/>
      <c r="BG154" s="261"/>
      <c r="BH154" s="261"/>
      <c r="BI154" s="261"/>
      <c r="BJ154" s="261"/>
      <c r="BK154" s="261"/>
      <c r="BL154" s="261"/>
      <c r="BM154" s="261"/>
      <c r="BN154" s="261"/>
      <c r="BO154" s="261"/>
      <c r="BP154" s="261"/>
      <c r="BQ154" s="261"/>
      <c r="BR154" s="261"/>
      <c r="BS154" s="261"/>
      <c r="BT154" s="261"/>
      <c r="BU154" s="261"/>
      <c r="BV154" s="261"/>
      <c r="BW154" s="261"/>
      <c r="BX154" s="261"/>
      <c r="BY154" s="261"/>
      <c r="BZ154" s="261"/>
      <c r="CA154" s="261"/>
      <c r="CB154" s="261"/>
      <c r="CC154" s="261"/>
      <c r="CD154" s="261"/>
      <c r="CE154" s="261"/>
      <c r="CF154" s="261"/>
      <c r="CG154" s="261"/>
      <c r="CH154" s="261"/>
      <c r="CI154" s="261"/>
      <c r="CJ154" s="261"/>
      <c r="CK154" s="261"/>
      <c r="CL154" s="261"/>
      <c r="CM154" s="261"/>
      <c r="CN154" s="261"/>
      <c r="CO154" s="261"/>
      <c r="CP154" s="261"/>
      <c r="CQ154" s="261"/>
      <c r="CR154" s="261"/>
      <c r="CS154" s="261"/>
      <c r="CT154" s="261"/>
      <c r="CU154" s="261"/>
      <c r="CV154" s="261"/>
      <c r="CW154" s="261"/>
      <c r="CX154" s="261"/>
      <c r="CY154" s="261"/>
      <c r="CZ154" s="261"/>
      <c r="DA154" s="261"/>
      <c r="DB154" s="261"/>
      <c r="DC154" s="261"/>
      <c r="DD154" s="261"/>
      <c r="DE154" s="261"/>
      <c r="DF154" s="261"/>
      <c r="DG154" s="261"/>
      <c r="DH154" s="261"/>
      <c r="DI154" s="261"/>
      <c r="DJ154" s="261"/>
      <c r="DK154" s="261"/>
      <c r="DL154" s="261"/>
      <c r="DM154" s="261"/>
      <c r="DN154" s="261"/>
      <c r="DO154" s="261"/>
      <c r="DP154" s="261"/>
      <c r="DQ154" s="261"/>
      <c r="DR154" s="261"/>
      <c r="DS154" s="261"/>
      <c r="DT154" s="261"/>
      <c r="DU154" s="261"/>
      <c r="DV154" s="261"/>
      <c r="DW154" s="261"/>
      <c r="DX154" s="261"/>
      <c r="DY154" s="261"/>
      <c r="DZ154" s="261"/>
      <c r="EA154" s="261"/>
      <c r="EB154" s="261"/>
      <c r="EC154" s="261"/>
      <c r="ED154" s="261"/>
      <c r="EE154" s="261"/>
      <c r="EF154" s="261"/>
      <c r="EG154" s="261"/>
      <c r="EH154" s="261"/>
      <c r="EI154" s="261"/>
      <c r="EJ154" s="261"/>
      <c r="EK154" s="261"/>
      <c r="EL154" s="261"/>
      <c r="EM154" s="261"/>
      <c r="EN154" s="261"/>
      <c r="EO154" s="261"/>
      <c r="EP154" s="261"/>
      <c r="EQ154" s="261"/>
      <c r="ER154" s="261"/>
      <c r="ES154" s="261"/>
      <c r="ET154" s="261"/>
      <c r="EU154" s="261"/>
      <c r="EV154" s="261"/>
      <c r="EW154" s="261"/>
      <c r="EX154" s="261"/>
      <c r="EY154" s="261"/>
      <c r="EZ154" s="261"/>
      <c r="FA154" s="261"/>
      <c r="FB154" s="261"/>
      <c r="FC154" s="261"/>
      <c r="FD154" s="261"/>
      <c r="FE154" s="261"/>
      <c r="FF154" s="261"/>
      <c r="FG154" s="261"/>
      <c r="FH154" s="261"/>
      <c r="FI154" s="261"/>
      <c r="FJ154" s="261"/>
      <c r="FK154" s="261"/>
      <c r="FL154" s="261"/>
      <c r="FM154" s="261"/>
      <c r="FN154" s="261"/>
      <c r="FO154" s="261"/>
      <c r="FP154" s="261"/>
      <c r="FQ154" s="261"/>
      <c r="FR154" s="261"/>
      <c r="FS154" s="261"/>
      <c r="FT154" s="261"/>
      <c r="FU154" s="261"/>
      <c r="FV154" s="261"/>
      <c r="FW154" s="261"/>
      <c r="FX154" s="261"/>
      <c r="FY154" s="261"/>
      <c r="FZ154" s="261"/>
      <c r="GA154" s="261"/>
      <c r="GB154" s="261"/>
      <c r="GC154" s="261"/>
      <c r="GD154" s="261"/>
      <c r="GE154" s="261"/>
      <c r="GF154" s="261"/>
      <c r="GG154" s="261"/>
      <c r="GH154" s="261"/>
      <c r="GI154" s="261"/>
      <c r="GJ154" s="261"/>
      <c r="GK154" s="261"/>
      <c r="GL154" s="261"/>
      <c r="GM154" s="261"/>
      <c r="GN154" s="261"/>
      <c r="GO154" s="261"/>
      <c r="GP154" s="261"/>
      <c r="GQ154" s="261"/>
      <c r="GR154" s="261"/>
      <c r="GS154" s="261"/>
      <c r="GT154" s="261"/>
      <c r="GU154" s="261"/>
      <c r="GV154" s="261"/>
      <c r="GW154" s="261"/>
      <c r="GX154" s="261"/>
      <c r="GY154" s="261"/>
      <c r="GZ154" s="261"/>
      <c r="HA154" s="261"/>
      <c r="HB154" s="261"/>
      <c r="HC154" s="261"/>
      <c r="HD154" s="261"/>
      <c r="HE154" s="261"/>
      <c r="HF154" s="261"/>
      <c r="HG154" s="261"/>
      <c r="HH154" s="261"/>
      <c r="HI154" s="261"/>
      <c r="HJ154" s="261"/>
      <c r="HK154" s="261"/>
      <c r="HL154" s="261"/>
      <c r="HM154" s="261"/>
      <c r="HN154" s="261"/>
      <c r="HO154" s="261"/>
      <c r="HP154" s="261"/>
      <c r="HQ154" s="261"/>
      <c r="HR154" s="261"/>
      <c r="HS154" s="261"/>
      <c r="HT154" s="261"/>
      <c r="HU154" s="261"/>
      <c r="HV154" s="261"/>
      <c r="HW154" s="261"/>
      <c r="HX154" s="261"/>
      <c r="HY154" s="261"/>
      <c r="HZ154" s="261"/>
      <c r="IA154" s="261"/>
      <c r="IB154" s="261"/>
      <c r="IC154" s="261"/>
      <c r="ID154" s="261"/>
      <c r="IE154" s="261"/>
      <c r="IF154" s="261"/>
      <c r="IG154" s="261"/>
      <c r="IH154" s="261"/>
      <c r="II154" s="261"/>
      <c r="IJ154" s="261"/>
      <c r="IK154" s="261"/>
      <c r="IL154" s="261"/>
      <c r="IM154" s="261"/>
      <c r="IN154" s="261"/>
      <c r="IO154" s="261"/>
      <c r="IP154" s="261"/>
      <c r="IQ154" s="261"/>
      <c r="IR154" s="261"/>
      <c r="IS154" s="261"/>
      <c r="IT154" s="261"/>
    </row>
    <row r="155" spans="1:254" ht="25.5" x14ac:dyDescent="0.2">
      <c r="A155" s="289" t="s">
        <v>445</v>
      </c>
      <c r="B155" s="291" t="s">
        <v>663</v>
      </c>
      <c r="C155" s="301" t="s">
        <v>407</v>
      </c>
      <c r="D155" s="301" t="s">
        <v>376</v>
      </c>
      <c r="E155" s="301" t="s">
        <v>439</v>
      </c>
      <c r="F155" s="301" t="s">
        <v>446</v>
      </c>
      <c r="G155" s="292">
        <v>1046</v>
      </c>
    </row>
    <row r="156" spans="1:254" s="293" customFormat="1" x14ac:dyDescent="0.2">
      <c r="A156" s="344" t="s">
        <v>517</v>
      </c>
      <c r="B156" s="281" t="s">
        <v>663</v>
      </c>
      <c r="C156" s="280" t="s">
        <v>407</v>
      </c>
      <c r="D156" s="280" t="s">
        <v>378</v>
      </c>
      <c r="E156" s="280"/>
      <c r="F156" s="280"/>
      <c r="G156" s="282">
        <f>SUM(G161+G163+G167+G169+G171+G165+G157+G159)</f>
        <v>263401.37</v>
      </c>
      <c r="H156" s="261"/>
      <c r="I156" s="261"/>
      <c r="J156" s="261"/>
      <c r="K156" s="261"/>
      <c r="L156" s="261"/>
      <c r="M156" s="261"/>
      <c r="N156" s="261"/>
      <c r="O156" s="261"/>
      <c r="P156" s="261"/>
      <c r="Q156" s="261"/>
      <c r="R156" s="261"/>
      <c r="S156" s="261"/>
      <c r="T156" s="261"/>
      <c r="U156" s="261"/>
      <c r="V156" s="261"/>
      <c r="W156" s="261"/>
      <c r="X156" s="261"/>
      <c r="Y156" s="261"/>
      <c r="Z156" s="261"/>
      <c r="AA156" s="261"/>
      <c r="AB156" s="261"/>
      <c r="AC156" s="261"/>
      <c r="AD156" s="261"/>
      <c r="AE156" s="261"/>
      <c r="AF156" s="261"/>
      <c r="AG156" s="261"/>
      <c r="AH156" s="261"/>
      <c r="AI156" s="261"/>
      <c r="AJ156" s="261"/>
      <c r="AK156" s="261"/>
      <c r="AL156" s="261"/>
      <c r="AM156" s="261"/>
      <c r="AN156" s="261"/>
      <c r="AO156" s="261"/>
      <c r="AP156" s="261"/>
      <c r="AQ156" s="261"/>
      <c r="AR156" s="261"/>
      <c r="AS156" s="261"/>
      <c r="AT156" s="261"/>
      <c r="AU156" s="261"/>
      <c r="AV156" s="261"/>
      <c r="AW156" s="261"/>
      <c r="AX156" s="261"/>
      <c r="AY156" s="261"/>
      <c r="AZ156" s="261"/>
      <c r="BA156" s="261"/>
      <c r="BB156" s="261"/>
      <c r="BC156" s="261"/>
      <c r="BD156" s="261"/>
      <c r="BE156" s="261"/>
      <c r="BF156" s="261"/>
      <c r="BG156" s="261"/>
      <c r="BH156" s="261"/>
      <c r="BI156" s="261"/>
      <c r="BJ156" s="261"/>
      <c r="BK156" s="261"/>
      <c r="BL156" s="261"/>
      <c r="BM156" s="261"/>
      <c r="BN156" s="261"/>
      <c r="BO156" s="261"/>
      <c r="BP156" s="261"/>
      <c r="BQ156" s="261"/>
      <c r="BR156" s="261"/>
      <c r="BS156" s="261"/>
      <c r="BT156" s="261"/>
      <c r="BU156" s="261"/>
      <c r="BV156" s="261"/>
      <c r="BW156" s="261"/>
      <c r="BX156" s="261"/>
      <c r="BY156" s="261"/>
      <c r="BZ156" s="261"/>
      <c r="CA156" s="261"/>
      <c r="CB156" s="261"/>
      <c r="CC156" s="261"/>
      <c r="CD156" s="261"/>
      <c r="CE156" s="261"/>
      <c r="CF156" s="261"/>
      <c r="CG156" s="261"/>
      <c r="CH156" s="261"/>
      <c r="CI156" s="261"/>
      <c r="CJ156" s="261"/>
      <c r="CK156" s="261"/>
      <c r="CL156" s="261"/>
      <c r="CM156" s="261"/>
      <c r="CN156" s="261"/>
      <c r="CO156" s="261"/>
      <c r="CP156" s="261"/>
      <c r="CQ156" s="261"/>
      <c r="CR156" s="261"/>
      <c r="CS156" s="261"/>
      <c r="CT156" s="261"/>
      <c r="CU156" s="261"/>
      <c r="CV156" s="261"/>
      <c r="CW156" s="261"/>
      <c r="CX156" s="261"/>
      <c r="CY156" s="261"/>
      <c r="CZ156" s="261"/>
      <c r="DA156" s="261"/>
      <c r="DB156" s="261"/>
      <c r="DC156" s="261"/>
      <c r="DD156" s="261"/>
      <c r="DE156" s="261"/>
      <c r="DF156" s="261"/>
      <c r="DG156" s="261"/>
      <c r="DH156" s="261"/>
      <c r="DI156" s="261"/>
      <c r="DJ156" s="261"/>
      <c r="DK156" s="261"/>
      <c r="DL156" s="261"/>
      <c r="DM156" s="261"/>
      <c r="DN156" s="261"/>
      <c r="DO156" s="261"/>
      <c r="DP156" s="261"/>
      <c r="DQ156" s="261"/>
      <c r="DR156" s="261"/>
      <c r="DS156" s="261"/>
      <c r="DT156" s="261"/>
      <c r="DU156" s="261"/>
      <c r="DV156" s="261"/>
      <c r="DW156" s="261"/>
      <c r="DX156" s="261"/>
      <c r="DY156" s="261"/>
      <c r="DZ156" s="261"/>
      <c r="EA156" s="261"/>
      <c r="EB156" s="261"/>
      <c r="EC156" s="261"/>
      <c r="ED156" s="261"/>
      <c r="EE156" s="261"/>
      <c r="EF156" s="261"/>
      <c r="EG156" s="261"/>
      <c r="EH156" s="261"/>
      <c r="EI156" s="261"/>
      <c r="EJ156" s="261"/>
      <c r="EK156" s="261"/>
      <c r="EL156" s="261"/>
      <c r="EM156" s="261"/>
      <c r="EN156" s="261"/>
      <c r="EO156" s="261"/>
      <c r="EP156" s="261"/>
      <c r="EQ156" s="261"/>
      <c r="ER156" s="261"/>
      <c r="ES156" s="261"/>
      <c r="ET156" s="261"/>
      <c r="EU156" s="261"/>
      <c r="EV156" s="261"/>
      <c r="EW156" s="261"/>
      <c r="EX156" s="261"/>
      <c r="EY156" s="261"/>
      <c r="EZ156" s="261"/>
      <c r="FA156" s="261"/>
      <c r="FB156" s="261"/>
      <c r="FC156" s="261"/>
      <c r="FD156" s="261"/>
      <c r="FE156" s="261"/>
      <c r="FF156" s="261"/>
      <c r="FG156" s="261"/>
      <c r="FH156" s="261"/>
      <c r="FI156" s="261"/>
      <c r="FJ156" s="261"/>
      <c r="FK156" s="261"/>
      <c r="FL156" s="261"/>
      <c r="FM156" s="261"/>
      <c r="FN156" s="261"/>
      <c r="FO156" s="261"/>
      <c r="FP156" s="261"/>
      <c r="FQ156" s="261"/>
      <c r="FR156" s="261"/>
      <c r="FS156" s="261"/>
      <c r="FT156" s="261"/>
      <c r="FU156" s="261"/>
      <c r="FV156" s="261"/>
      <c r="FW156" s="261"/>
      <c r="FX156" s="261"/>
      <c r="FY156" s="261"/>
      <c r="FZ156" s="261"/>
      <c r="GA156" s="261"/>
      <c r="GB156" s="261"/>
      <c r="GC156" s="261"/>
      <c r="GD156" s="261"/>
      <c r="GE156" s="261"/>
      <c r="GF156" s="261"/>
      <c r="GG156" s="261"/>
      <c r="GH156" s="261"/>
      <c r="GI156" s="261"/>
      <c r="GJ156" s="261"/>
      <c r="GK156" s="261"/>
      <c r="GL156" s="261"/>
      <c r="GM156" s="261"/>
      <c r="GN156" s="261"/>
      <c r="GO156" s="261"/>
      <c r="GP156" s="261"/>
      <c r="GQ156" s="261"/>
      <c r="GR156" s="261"/>
      <c r="GS156" s="261"/>
      <c r="GT156" s="261"/>
      <c r="GU156" s="261"/>
      <c r="GV156" s="261"/>
      <c r="GW156" s="261"/>
      <c r="GX156" s="261"/>
      <c r="GY156" s="261"/>
      <c r="GZ156" s="261"/>
      <c r="HA156" s="261"/>
      <c r="HB156" s="261"/>
      <c r="HC156" s="261"/>
      <c r="HD156" s="261"/>
      <c r="HE156" s="261"/>
      <c r="HF156" s="261"/>
      <c r="HG156" s="261"/>
      <c r="HH156" s="261"/>
      <c r="HI156" s="261"/>
      <c r="HJ156" s="261"/>
      <c r="HK156" s="261"/>
      <c r="HL156" s="261"/>
      <c r="HM156" s="261"/>
      <c r="HN156" s="261"/>
      <c r="HO156" s="261"/>
      <c r="HP156" s="261"/>
      <c r="HQ156" s="261"/>
      <c r="HR156" s="261"/>
      <c r="HS156" s="261"/>
      <c r="HT156" s="261"/>
      <c r="HU156" s="261"/>
      <c r="HV156" s="261"/>
      <c r="HW156" s="261"/>
      <c r="HX156" s="261"/>
      <c r="HY156" s="261"/>
      <c r="HZ156" s="261"/>
      <c r="IA156" s="261"/>
      <c r="IB156" s="261"/>
      <c r="IC156" s="261"/>
      <c r="ID156" s="261"/>
      <c r="IE156" s="261"/>
      <c r="IF156" s="261"/>
      <c r="IG156" s="261"/>
      <c r="IH156" s="261"/>
      <c r="II156" s="261"/>
      <c r="IJ156" s="261"/>
      <c r="IK156" s="261"/>
      <c r="IL156" s="261"/>
      <c r="IM156" s="261"/>
      <c r="IN156" s="261"/>
      <c r="IO156" s="261"/>
      <c r="IP156" s="261"/>
      <c r="IQ156" s="261"/>
      <c r="IR156" s="261"/>
      <c r="IS156" s="261"/>
      <c r="IT156" s="261"/>
    </row>
    <row r="157" spans="1:254" s="293" customFormat="1" ht="37.5" customHeight="1" x14ac:dyDescent="0.2">
      <c r="A157" s="317" t="s">
        <v>518</v>
      </c>
      <c r="B157" s="291" t="s">
        <v>663</v>
      </c>
      <c r="C157" s="301" t="s">
        <v>407</v>
      </c>
      <c r="D157" s="301" t="s">
        <v>378</v>
      </c>
      <c r="E157" s="301" t="s">
        <v>519</v>
      </c>
      <c r="F157" s="301"/>
      <c r="G157" s="292">
        <f>SUM(G158)</f>
        <v>10208.57</v>
      </c>
    </row>
    <row r="158" spans="1:254" s="293" customFormat="1" ht="25.5" x14ac:dyDescent="0.2">
      <c r="A158" s="294" t="s">
        <v>445</v>
      </c>
      <c r="B158" s="296" t="s">
        <v>663</v>
      </c>
      <c r="C158" s="311" t="s">
        <v>407</v>
      </c>
      <c r="D158" s="311" t="s">
        <v>378</v>
      </c>
      <c r="E158" s="311" t="s">
        <v>519</v>
      </c>
      <c r="F158" s="311" t="s">
        <v>446</v>
      </c>
      <c r="G158" s="297">
        <v>10208.57</v>
      </c>
      <c r="H158" s="261"/>
      <c r="I158" s="261"/>
      <c r="J158" s="261"/>
      <c r="K158" s="261"/>
      <c r="L158" s="261"/>
      <c r="M158" s="261"/>
      <c r="N158" s="261"/>
      <c r="O158" s="261"/>
      <c r="P158" s="261"/>
      <c r="Q158" s="261"/>
      <c r="R158" s="261"/>
      <c r="S158" s="261"/>
      <c r="T158" s="261"/>
      <c r="U158" s="261"/>
      <c r="V158" s="261"/>
      <c r="W158" s="261"/>
      <c r="X158" s="261"/>
      <c r="Y158" s="261"/>
      <c r="Z158" s="261"/>
      <c r="AA158" s="261"/>
      <c r="AB158" s="261"/>
      <c r="AC158" s="261"/>
      <c r="AD158" s="261"/>
      <c r="AE158" s="261"/>
      <c r="AF158" s="261"/>
      <c r="AG158" s="261"/>
      <c r="AH158" s="261"/>
      <c r="AI158" s="261"/>
      <c r="AJ158" s="261"/>
      <c r="AK158" s="261"/>
      <c r="AL158" s="261"/>
      <c r="AM158" s="261"/>
      <c r="AN158" s="261"/>
      <c r="AO158" s="261"/>
      <c r="AP158" s="261"/>
      <c r="AQ158" s="261"/>
      <c r="AR158" s="261"/>
      <c r="AS158" s="261"/>
      <c r="AT158" s="261"/>
      <c r="AU158" s="261"/>
      <c r="AV158" s="261"/>
      <c r="AW158" s="261"/>
      <c r="AX158" s="261"/>
      <c r="AY158" s="261"/>
      <c r="AZ158" s="261"/>
      <c r="BA158" s="261"/>
      <c r="BB158" s="261"/>
      <c r="BC158" s="261"/>
      <c r="BD158" s="261"/>
      <c r="BE158" s="261"/>
      <c r="BF158" s="261"/>
      <c r="BG158" s="261"/>
      <c r="BH158" s="261"/>
      <c r="BI158" s="261"/>
      <c r="BJ158" s="261"/>
      <c r="BK158" s="261"/>
      <c r="BL158" s="261"/>
      <c r="BM158" s="261"/>
      <c r="BN158" s="261"/>
      <c r="BO158" s="261"/>
      <c r="BP158" s="261"/>
      <c r="BQ158" s="261"/>
      <c r="BR158" s="261"/>
      <c r="BS158" s="261"/>
      <c r="BT158" s="261"/>
      <c r="BU158" s="261"/>
      <c r="BV158" s="261"/>
      <c r="BW158" s="261"/>
      <c r="BX158" s="261"/>
      <c r="BY158" s="261"/>
      <c r="BZ158" s="261"/>
      <c r="CA158" s="261"/>
      <c r="CB158" s="261"/>
      <c r="CC158" s="261"/>
      <c r="CD158" s="261"/>
      <c r="CE158" s="261"/>
      <c r="CF158" s="261"/>
      <c r="CG158" s="261"/>
      <c r="CH158" s="261"/>
      <c r="CI158" s="261"/>
      <c r="CJ158" s="261"/>
      <c r="CK158" s="261"/>
      <c r="CL158" s="261"/>
      <c r="CM158" s="261"/>
      <c r="CN158" s="261"/>
      <c r="CO158" s="261"/>
      <c r="CP158" s="261"/>
      <c r="CQ158" s="261"/>
      <c r="CR158" s="261"/>
      <c r="CS158" s="261"/>
      <c r="CT158" s="261"/>
      <c r="CU158" s="261"/>
      <c r="CV158" s="261"/>
      <c r="CW158" s="261"/>
      <c r="CX158" s="261"/>
      <c r="CY158" s="261"/>
      <c r="CZ158" s="261"/>
      <c r="DA158" s="261"/>
      <c r="DB158" s="261"/>
      <c r="DC158" s="261"/>
      <c r="DD158" s="261"/>
      <c r="DE158" s="261"/>
      <c r="DF158" s="261"/>
      <c r="DG158" s="261"/>
      <c r="DH158" s="261"/>
      <c r="DI158" s="261"/>
      <c r="DJ158" s="261"/>
      <c r="DK158" s="261"/>
      <c r="DL158" s="261"/>
      <c r="DM158" s="261"/>
      <c r="DN158" s="261"/>
      <c r="DO158" s="261"/>
      <c r="DP158" s="261"/>
      <c r="DQ158" s="261"/>
      <c r="DR158" s="261"/>
      <c r="DS158" s="261"/>
      <c r="DT158" s="261"/>
      <c r="DU158" s="261"/>
      <c r="DV158" s="261"/>
      <c r="DW158" s="261"/>
      <c r="DX158" s="261"/>
      <c r="DY158" s="261"/>
      <c r="DZ158" s="261"/>
      <c r="EA158" s="261"/>
      <c r="EB158" s="261"/>
      <c r="EC158" s="261"/>
      <c r="ED158" s="261"/>
      <c r="EE158" s="261"/>
      <c r="EF158" s="261"/>
      <c r="EG158" s="261"/>
      <c r="EH158" s="261"/>
      <c r="EI158" s="261"/>
      <c r="EJ158" s="261"/>
      <c r="EK158" s="261"/>
      <c r="EL158" s="261"/>
      <c r="EM158" s="261"/>
      <c r="EN158" s="261"/>
      <c r="EO158" s="261"/>
      <c r="EP158" s="261"/>
      <c r="EQ158" s="261"/>
      <c r="ER158" s="261"/>
      <c r="ES158" s="261"/>
      <c r="ET158" s="261"/>
      <c r="EU158" s="261"/>
      <c r="EV158" s="261"/>
      <c r="EW158" s="261"/>
      <c r="EX158" s="261"/>
      <c r="EY158" s="261"/>
      <c r="EZ158" s="261"/>
      <c r="FA158" s="261"/>
      <c r="FB158" s="261"/>
      <c r="FC158" s="261"/>
      <c r="FD158" s="261"/>
      <c r="FE158" s="261"/>
      <c r="FF158" s="261"/>
      <c r="FG158" s="261"/>
      <c r="FH158" s="261"/>
      <c r="FI158" s="261"/>
      <c r="FJ158" s="261"/>
      <c r="FK158" s="261"/>
      <c r="FL158" s="261"/>
      <c r="FM158" s="261"/>
      <c r="FN158" s="261"/>
      <c r="FO158" s="261"/>
      <c r="FP158" s="261"/>
      <c r="FQ158" s="261"/>
      <c r="FR158" s="261"/>
      <c r="FS158" s="261"/>
      <c r="FT158" s="261"/>
      <c r="FU158" s="261"/>
      <c r="FV158" s="261"/>
      <c r="FW158" s="261"/>
      <c r="FX158" s="261"/>
      <c r="FY158" s="261"/>
      <c r="FZ158" s="261"/>
      <c r="GA158" s="261"/>
      <c r="GB158" s="261"/>
      <c r="GC158" s="261"/>
      <c r="GD158" s="261"/>
      <c r="GE158" s="261"/>
      <c r="GF158" s="261"/>
      <c r="GG158" s="261"/>
      <c r="GH158" s="261"/>
      <c r="GI158" s="261"/>
      <c r="GJ158" s="261"/>
      <c r="GK158" s="261"/>
      <c r="GL158" s="261"/>
      <c r="GM158" s="261"/>
      <c r="GN158" s="261"/>
      <c r="GO158" s="261"/>
      <c r="GP158" s="261"/>
      <c r="GQ158" s="261"/>
      <c r="GR158" s="261"/>
      <c r="GS158" s="261"/>
      <c r="GT158" s="261"/>
      <c r="GU158" s="261"/>
      <c r="GV158" s="261"/>
      <c r="GW158" s="261"/>
      <c r="GX158" s="261"/>
      <c r="GY158" s="261"/>
      <c r="GZ158" s="261"/>
      <c r="HA158" s="261"/>
      <c r="HB158" s="261"/>
      <c r="HC158" s="261"/>
      <c r="HD158" s="261"/>
      <c r="HE158" s="261"/>
      <c r="HF158" s="261"/>
      <c r="HG158" s="261"/>
      <c r="HH158" s="261"/>
      <c r="HI158" s="261"/>
      <c r="HJ158" s="261"/>
      <c r="HK158" s="261"/>
      <c r="HL158" s="261"/>
      <c r="HM158" s="261"/>
      <c r="HN158" s="261"/>
      <c r="HO158" s="261"/>
      <c r="HP158" s="261"/>
      <c r="HQ158" s="261"/>
      <c r="HR158" s="261"/>
      <c r="HS158" s="261"/>
      <c r="HT158" s="261"/>
      <c r="HU158" s="261"/>
      <c r="HV158" s="261"/>
      <c r="HW158" s="261"/>
      <c r="HX158" s="261"/>
      <c r="HY158" s="261"/>
      <c r="HZ158" s="261"/>
      <c r="IA158" s="261"/>
      <c r="IB158" s="261"/>
      <c r="IC158" s="261"/>
      <c r="ID158" s="261"/>
      <c r="IE158" s="261"/>
      <c r="IF158" s="261"/>
      <c r="IG158" s="261"/>
      <c r="IH158" s="261"/>
      <c r="II158" s="261"/>
      <c r="IJ158" s="261"/>
      <c r="IK158" s="261"/>
      <c r="IL158" s="261"/>
      <c r="IM158" s="261"/>
      <c r="IN158" s="261"/>
      <c r="IO158" s="261"/>
      <c r="IP158" s="261"/>
      <c r="IQ158" s="261"/>
      <c r="IR158" s="261"/>
      <c r="IS158" s="261"/>
      <c r="IT158" s="261"/>
    </row>
    <row r="159" spans="1:254" s="293" customFormat="1" ht="38.25" x14ac:dyDescent="0.2">
      <c r="A159" s="289" t="s">
        <v>187</v>
      </c>
      <c r="B159" s="291" t="s">
        <v>663</v>
      </c>
      <c r="C159" s="301" t="s">
        <v>407</v>
      </c>
      <c r="D159" s="301" t="s">
        <v>378</v>
      </c>
      <c r="E159" s="301" t="s">
        <v>692</v>
      </c>
      <c r="F159" s="301"/>
      <c r="G159" s="292">
        <f>SUM(G160)</f>
        <v>2234.11</v>
      </c>
    </row>
    <row r="160" spans="1:254" s="293" customFormat="1" ht="25.5" x14ac:dyDescent="0.2">
      <c r="A160" s="294" t="s">
        <v>445</v>
      </c>
      <c r="B160" s="291" t="s">
        <v>663</v>
      </c>
      <c r="C160" s="301" t="s">
        <v>407</v>
      </c>
      <c r="D160" s="301" t="s">
        <v>378</v>
      </c>
      <c r="E160" s="301" t="s">
        <v>692</v>
      </c>
      <c r="F160" s="311" t="s">
        <v>446</v>
      </c>
      <c r="G160" s="297">
        <v>2234.11</v>
      </c>
      <c r="H160" s="261"/>
      <c r="I160" s="261"/>
      <c r="J160" s="261"/>
      <c r="K160" s="261"/>
      <c r="L160" s="261"/>
      <c r="M160" s="261"/>
      <c r="N160" s="261"/>
      <c r="O160" s="261"/>
      <c r="P160" s="261"/>
      <c r="Q160" s="261"/>
      <c r="R160" s="261"/>
      <c r="S160" s="261"/>
      <c r="T160" s="261"/>
      <c r="U160" s="261"/>
      <c r="V160" s="261"/>
      <c r="W160" s="261"/>
      <c r="X160" s="261"/>
      <c r="Y160" s="261"/>
      <c r="Z160" s="261"/>
      <c r="AA160" s="261"/>
      <c r="AB160" s="261"/>
      <c r="AC160" s="261"/>
      <c r="AD160" s="261"/>
      <c r="AE160" s="261"/>
      <c r="AF160" s="261"/>
      <c r="AG160" s="261"/>
      <c r="AH160" s="261"/>
      <c r="AI160" s="261"/>
      <c r="AJ160" s="261"/>
      <c r="AK160" s="261"/>
      <c r="AL160" s="261"/>
      <c r="AM160" s="261"/>
      <c r="AN160" s="261"/>
      <c r="AO160" s="261"/>
      <c r="AP160" s="261"/>
      <c r="AQ160" s="261"/>
      <c r="AR160" s="261"/>
      <c r="AS160" s="261"/>
      <c r="AT160" s="261"/>
      <c r="AU160" s="261"/>
      <c r="AV160" s="261"/>
      <c r="AW160" s="261"/>
      <c r="AX160" s="261"/>
      <c r="AY160" s="261"/>
      <c r="AZ160" s="261"/>
      <c r="BA160" s="261"/>
      <c r="BB160" s="261"/>
      <c r="BC160" s="261"/>
      <c r="BD160" s="261"/>
      <c r="BE160" s="261"/>
      <c r="BF160" s="261"/>
      <c r="BG160" s="261"/>
      <c r="BH160" s="261"/>
      <c r="BI160" s="261"/>
      <c r="BJ160" s="261"/>
      <c r="BK160" s="261"/>
      <c r="BL160" s="261"/>
      <c r="BM160" s="261"/>
      <c r="BN160" s="261"/>
      <c r="BO160" s="261"/>
      <c r="BP160" s="261"/>
      <c r="BQ160" s="261"/>
      <c r="BR160" s="261"/>
      <c r="BS160" s="261"/>
      <c r="BT160" s="261"/>
      <c r="BU160" s="261"/>
      <c r="BV160" s="261"/>
      <c r="BW160" s="261"/>
      <c r="BX160" s="261"/>
      <c r="BY160" s="261"/>
      <c r="BZ160" s="261"/>
      <c r="CA160" s="261"/>
      <c r="CB160" s="261"/>
      <c r="CC160" s="261"/>
      <c r="CD160" s="261"/>
      <c r="CE160" s="261"/>
      <c r="CF160" s="261"/>
      <c r="CG160" s="261"/>
      <c r="CH160" s="261"/>
      <c r="CI160" s="261"/>
      <c r="CJ160" s="261"/>
      <c r="CK160" s="261"/>
      <c r="CL160" s="261"/>
      <c r="CM160" s="261"/>
      <c r="CN160" s="261"/>
      <c r="CO160" s="261"/>
      <c r="CP160" s="261"/>
      <c r="CQ160" s="261"/>
      <c r="CR160" s="261"/>
      <c r="CS160" s="261"/>
      <c r="CT160" s="261"/>
      <c r="CU160" s="261"/>
      <c r="CV160" s="261"/>
      <c r="CW160" s="261"/>
      <c r="CX160" s="261"/>
      <c r="CY160" s="261"/>
      <c r="CZ160" s="261"/>
      <c r="DA160" s="261"/>
      <c r="DB160" s="261"/>
      <c r="DC160" s="261"/>
      <c r="DD160" s="261"/>
      <c r="DE160" s="261"/>
      <c r="DF160" s="261"/>
      <c r="DG160" s="261"/>
      <c r="DH160" s="261"/>
      <c r="DI160" s="261"/>
      <c r="DJ160" s="261"/>
      <c r="DK160" s="261"/>
      <c r="DL160" s="261"/>
      <c r="DM160" s="261"/>
      <c r="DN160" s="261"/>
      <c r="DO160" s="261"/>
      <c r="DP160" s="261"/>
      <c r="DQ160" s="261"/>
      <c r="DR160" s="261"/>
      <c r="DS160" s="261"/>
      <c r="DT160" s="261"/>
      <c r="DU160" s="261"/>
      <c r="DV160" s="261"/>
      <c r="DW160" s="261"/>
      <c r="DX160" s="261"/>
      <c r="DY160" s="261"/>
      <c r="DZ160" s="261"/>
      <c r="EA160" s="261"/>
      <c r="EB160" s="261"/>
      <c r="EC160" s="261"/>
      <c r="ED160" s="261"/>
      <c r="EE160" s="261"/>
      <c r="EF160" s="261"/>
      <c r="EG160" s="261"/>
      <c r="EH160" s="261"/>
      <c r="EI160" s="261"/>
      <c r="EJ160" s="261"/>
      <c r="EK160" s="261"/>
      <c r="EL160" s="261"/>
      <c r="EM160" s="261"/>
      <c r="EN160" s="261"/>
      <c r="EO160" s="261"/>
      <c r="EP160" s="261"/>
      <c r="EQ160" s="261"/>
      <c r="ER160" s="261"/>
      <c r="ES160" s="261"/>
      <c r="ET160" s="261"/>
      <c r="EU160" s="261"/>
      <c r="EV160" s="261"/>
      <c r="EW160" s="261"/>
      <c r="EX160" s="261"/>
      <c r="EY160" s="261"/>
      <c r="EZ160" s="261"/>
      <c r="FA160" s="261"/>
      <c r="FB160" s="261"/>
      <c r="FC160" s="261"/>
      <c r="FD160" s="261"/>
      <c r="FE160" s="261"/>
      <c r="FF160" s="261"/>
      <c r="FG160" s="261"/>
      <c r="FH160" s="261"/>
      <c r="FI160" s="261"/>
      <c r="FJ160" s="261"/>
      <c r="FK160" s="261"/>
      <c r="FL160" s="261"/>
      <c r="FM160" s="261"/>
      <c r="FN160" s="261"/>
      <c r="FO160" s="261"/>
      <c r="FP160" s="261"/>
      <c r="FQ160" s="261"/>
      <c r="FR160" s="261"/>
      <c r="FS160" s="261"/>
      <c r="FT160" s="261"/>
      <c r="FU160" s="261"/>
      <c r="FV160" s="261"/>
      <c r="FW160" s="261"/>
      <c r="FX160" s="261"/>
      <c r="FY160" s="261"/>
      <c r="FZ160" s="261"/>
      <c r="GA160" s="261"/>
      <c r="GB160" s="261"/>
      <c r="GC160" s="261"/>
      <c r="GD160" s="261"/>
      <c r="GE160" s="261"/>
      <c r="GF160" s="261"/>
      <c r="GG160" s="261"/>
      <c r="GH160" s="261"/>
      <c r="GI160" s="261"/>
      <c r="GJ160" s="261"/>
      <c r="GK160" s="261"/>
      <c r="GL160" s="261"/>
      <c r="GM160" s="261"/>
      <c r="GN160" s="261"/>
      <c r="GO160" s="261"/>
      <c r="GP160" s="261"/>
      <c r="GQ160" s="261"/>
      <c r="GR160" s="261"/>
      <c r="GS160" s="261"/>
      <c r="GT160" s="261"/>
      <c r="GU160" s="261"/>
      <c r="GV160" s="261"/>
      <c r="GW160" s="261"/>
      <c r="GX160" s="261"/>
      <c r="GY160" s="261"/>
      <c r="GZ160" s="261"/>
      <c r="HA160" s="261"/>
      <c r="HB160" s="261"/>
      <c r="HC160" s="261"/>
      <c r="HD160" s="261"/>
      <c r="HE160" s="261"/>
      <c r="HF160" s="261"/>
      <c r="HG160" s="261"/>
      <c r="HH160" s="261"/>
      <c r="HI160" s="261"/>
      <c r="HJ160" s="261"/>
      <c r="HK160" s="261"/>
      <c r="HL160" s="261"/>
      <c r="HM160" s="261"/>
      <c r="HN160" s="261"/>
      <c r="HO160" s="261"/>
      <c r="HP160" s="261"/>
      <c r="HQ160" s="261"/>
      <c r="HR160" s="261"/>
      <c r="HS160" s="261"/>
      <c r="HT160" s="261"/>
      <c r="HU160" s="261"/>
      <c r="HV160" s="261"/>
      <c r="HW160" s="261"/>
      <c r="HX160" s="261"/>
      <c r="HY160" s="261"/>
      <c r="HZ160" s="261"/>
      <c r="IA160" s="261"/>
      <c r="IB160" s="261"/>
      <c r="IC160" s="261"/>
      <c r="ID160" s="261"/>
      <c r="IE160" s="261"/>
      <c r="IF160" s="261"/>
      <c r="IG160" s="261"/>
      <c r="IH160" s="261"/>
      <c r="II160" s="261"/>
      <c r="IJ160" s="261"/>
      <c r="IK160" s="261"/>
      <c r="IL160" s="261"/>
      <c r="IM160" s="261"/>
      <c r="IN160" s="261"/>
      <c r="IO160" s="261"/>
      <c r="IP160" s="261"/>
      <c r="IQ160" s="261"/>
      <c r="IR160" s="261"/>
      <c r="IS160" s="261"/>
      <c r="IT160" s="261"/>
    </row>
    <row r="161" spans="1:254" s="227" customFormat="1" ht="25.5" customHeight="1" x14ac:dyDescent="0.2">
      <c r="A161" s="289" t="s">
        <v>673</v>
      </c>
      <c r="B161" s="291" t="s">
        <v>663</v>
      </c>
      <c r="C161" s="291" t="s">
        <v>407</v>
      </c>
      <c r="D161" s="291" t="s">
        <v>378</v>
      </c>
      <c r="E161" s="291" t="s">
        <v>439</v>
      </c>
      <c r="F161" s="291"/>
      <c r="G161" s="331">
        <f>SUM(G162)</f>
        <v>563</v>
      </c>
      <c r="H161" s="293"/>
      <c r="I161" s="293"/>
      <c r="J161" s="293"/>
      <c r="K161" s="293"/>
      <c r="L161" s="293"/>
      <c r="M161" s="293"/>
      <c r="N161" s="293"/>
      <c r="O161" s="293"/>
      <c r="P161" s="293"/>
      <c r="Q161" s="293"/>
      <c r="R161" s="293"/>
      <c r="S161" s="293"/>
      <c r="T161" s="293"/>
      <c r="U161" s="293"/>
      <c r="V161" s="293"/>
      <c r="W161" s="293"/>
      <c r="X161" s="293"/>
      <c r="Y161" s="293"/>
      <c r="Z161" s="293"/>
      <c r="AA161" s="293"/>
      <c r="AB161" s="293"/>
      <c r="AC161" s="293"/>
      <c r="AD161" s="293"/>
      <c r="AE161" s="293"/>
      <c r="AF161" s="293"/>
      <c r="AG161" s="293"/>
      <c r="AH161" s="293"/>
      <c r="AI161" s="293"/>
      <c r="AJ161" s="293"/>
      <c r="AK161" s="293"/>
      <c r="AL161" s="293"/>
      <c r="AM161" s="293"/>
      <c r="AN161" s="293"/>
      <c r="AO161" s="293"/>
      <c r="AP161" s="293"/>
      <c r="AQ161" s="293"/>
      <c r="AR161" s="293"/>
      <c r="AS161" s="293"/>
      <c r="AT161" s="293"/>
      <c r="AU161" s="293"/>
      <c r="AV161" s="293"/>
      <c r="AW161" s="293"/>
      <c r="AX161" s="293"/>
      <c r="AY161" s="293"/>
      <c r="AZ161" s="293"/>
      <c r="BA161" s="293"/>
      <c r="BB161" s="293"/>
      <c r="BC161" s="293"/>
      <c r="BD161" s="293"/>
      <c r="BE161" s="293"/>
      <c r="BF161" s="293"/>
      <c r="BG161" s="293"/>
      <c r="BH161" s="293"/>
      <c r="BI161" s="293"/>
      <c r="BJ161" s="293"/>
      <c r="BK161" s="293"/>
      <c r="BL161" s="293"/>
      <c r="BM161" s="293"/>
      <c r="BN161" s="293"/>
      <c r="BO161" s="293"/>
      <c r="BP161" s="293"/>
      <c r="BQ161" s="293"/>
      <c r="BR161" s="293"/>
      <c r="BS161" s="293"/>
      <c r="BT161" s="293"/>
      <c r="BU161" s="293"/>
      <c r="BV161" s="293"/>
      <c r="BW161" s="293"/>
      <c r="BX161" s="293"/>
      <c r="BY161" s="293"/>
      <c r="BZ161" s="293"/>
      <c r="CA161" s="293"/>
      <c r="CB161" s="293"/>
      <c r="CC161" s="293"/>
      <c r="CD161" s="293"/>
      <c r="CE161" s="293"/>
      <c r="CF161" s="293"/>
      <c r="CG161" s="293"/>
      <c r="CH161" s="293"/>
      <c r="CI161" s="293"/>
      <c r="CJ161" s="293"/>
      <c r="CK161" s="293"/>
      <c r="CL161" s="293"/>
      <c r="CM161" s="293"/>
      <c r="CN161" s="293"/>
      <c r="CO161" s="293"/>
      <c r="CP161" s="293"/>
      <c r="CQ161" s="293"/>
      <c r="CR161" s="293"/>
      <c r="CS161" s="293"/>
      <c r="CT161" s="293"/>
      <c r="CU161" s="293"/>
      <c r="CV161" s="293"/>
      <c r="CW161" s="293"/>
      <c r="CX161" s="293"/>
      <c r="CY161" s="293"/>
      <c r="CZ161" s="293"/>
      <c r="DA161" s="293"/>
      <c r="DB161" s="293"/>
      <c r="DC161" s="293"/>
      <c r="DD161" s="293"/>
      <c r="DE161" s="293"/>
      <c r="DF161" s="293"/>
      <c r="DG161" s="293"/>
      <c r="DH161" s="293"/>
      <c r="DI161" s="293"/>
      <c r="DJ161" s="293"/>
      <c r="DK161" s="293"/>
      <c r="DL161" s="293"/>
      <c r="DM161" s="293"/>
      <c r="DN161" s="293"/>
      <c r="DO161" s="293"/>
      <c r="DP161" s="293"/>
      <c r="DQ161" s="293"/>
      <c r="DR161" s="293"/>
      <c r="DS161" s="293"/>
      <c r="DT161" s="293"/>
      <c r="DU161" s="293"/>
      <c r="DV161" s="293"/>
      <c r="DW161" s="293"/>
      <c r="DX161" s="293"/>
      <c r="DY161" s="293"/>
      <c r="DZ161" s="293"/>
      <c r="EA161" s="293"/>
      <c r="EB161" s="293"/>
      <c r="EC161" s="293"/>
      <c r="ED161" s="293"/>
      <c r="EE161" s="293"/>
      <c r="EF161" s="293"/>
      <c r="EG161" s="293"/>
      <c r="EH161" s="293"/>
      <c r="EI161" s="293"/>
      <c r="EJ161" s="293"/>
      <c r="EK161" s="293"/>
      <c r="EL161" s="293"/>
      <c r="EM161" s="293"/>
      <c r="EN161" s="293"/>
      <c r="EO161" s="293"/>
      <c r="EP161" s="293"/>
      <c r="EQ161" s="293"/>
      <c r="ER161" s="293"/>
      <c r="ES161" s="293"/>
      <c r="ET161" s="293"/>
      <c r="EU161" s="293"/>
      <c r="EV161" s="293"/>
      <c r="EW161" s="293"/>
      <c r="EX161" s="293"/>
      <c r="EY161" s="293"/>
      <c r="EZ161" s="293"/>
      <c r="FA161" s="293"/>
      <c r="FB161" s="293"/>
      <c r="FC161" s="293"/>
      <c r="FD161" s="293"/>
      <c r="FE161" s="293"/>
      <c r="FF161" s="293"/>
      <c r="FG161" s="293"/>
      <c r="FH161" s="293"/>
      <c r="FI161" s="293"/>
      <c r="FJ161" s="293"/>
      <c r="FK161" s="293"/>
      <c r="FL161" s="293"/>
      <c r="FM161" s="293"/>
      <c r="FN161" s="293"/>
      <c r="FO161" s="293"/>
      <c r="FP161" s="293"/>
      <c r="FQ161" s="293"/>
      <c r="FR161" s="293"/>
      <c r="FS161" s="293"/>
      <c r="FT161" s="293"/>
      <c r="FU161" s="293"/>
      <c r="FV161" s="293"/>
      <c r="FW161" s="293"/>
      <c r="FX161" s="293"/>
      <c r="FY161" s="293"/>
      <c r="FZ161" s="293"/>
      <c r="GA161" s="293"/>
      <c r="GB161" s="293"/>
      <c r="GC161" s="293"/>
      <c r="GD161" s="293"/>
      <c r="GE161" s="293"/>
      <c r="GF161" s="293"/>
      <c r="GG161" s="293"/>
      <c r="GH161" s="293"/>
      <c r="GI161" s="293"/>
      <c r="GJ161" s="293"/>
      <c r="GK161" s="293"/>
      <c r="GL161" s="293"/>
      <c r="GM161" s="293"/>
      <c r="GN161" s="293"/>
      <c r="GO161" s="293"/>
      <c r="GP161" s="293"/>
      <c r="GQ161" s="293"/>
      <c r="GR161" s="293"/>
      <c r="GS161" s="293"/>
      <c r="GT161" s="293"/>
      <c r="GU161" s="293"/>
      <c r="GV161" s="293"/>
      <c r="GW161" s="293"/>
      <c r="GX161" s="293"/>
      <c r="GY161" s="293"/>
      <c r="GZ161" s="293"/>
      <c r="HA161" s="293"/>
      <c r="HB161" s="293"/>
      <c r="HC161" s="293"/>
      <c r="HD161" s="293"/>
      <c r="HE161" s="293"/>
      <c r="HF161" s="293"/>
      <c r="HG161" s="293"/>
      <c r="HH161" s="293"/>
      <c r="HI161" s="293"/>
      <c r="HJ161" s="293"/>
      <c r="HK161" s="293"/>
      <c r="HL161" s="293"/>
      <c r="HM161" s="293"/>
      <c r="HN161" s="293"/>
      <c r="HO161" s="293"/>
      <c r="HP161" s="293"/>
      <c r="HQ161" s="293"/>
      <c r="HR161" s="293"/>
      <c r="HS161" s="293"/>
      <c r="HT161" s="293"/>
      <c r="HU161" s="293"/>
      <c r="HV161" s="293"/>
      <c r="HW161" s="293"/>
      <c r="HX161" s="293"/>
      <c r="HY161" s="293"/>
      <c r="HZ161" s="293"/>
      <c r="IA161" s="293"/>
      <c r="IB161" s="293"/>
      <c r="IC161" s="293"/>
      <c r="ID161" s="293"/>
      <c r="IE161" s="293"/>
      <c r="IF161" s="293"/>
      <c r="IG161" s="293"/>
      <c r="IH161" s="293"/>
      <c r="II161" s="293"/>
      <c r="IJ161" s="293"/>
      <c r="IK161" s="293"/>
      <c r="IL161" s="293"/>
      <c r="IM161" s="293"/>
      <c r="IN161" s="293"/>
      <c r="IO161" s="293"/>
      <c r="IP161" s="293"/>
      <c r="IQ161" s="293"/>
      <c r="IR161" s="293"/>
      <c r="IS161" s="293"/>
      <c r="IT161" s="293"/>
    </row>
    <row r="162" spans="1:254" ht="25.5" x14ac:dyDescent="0.2">
      <c r="A162" s="294" t="s">
        <v>445</v>
      </c>
      <c r="B162" s="296" t="s">
        <v>663</v>
      </c>
      <c r="C162" s="296" t="s">
        <v>407</v>
      </c>
      <c r="D162" s="296" t="s">
        <v>378</v>
      </c>
      <c r="E162" s="296" t="s">
        <v>439</v>
      </c>
      <c r="F162" s="296" t="s">
        <v>446</v>
      </c>
      <c r="G162" s="328">
        <v>563</v>
      </c>
      <c r="H162" s="227"/>
      <c r="I162" s="227"/>
      <c r="J162" s="227"/>
      <c r="K162" s="227"/>
      <c r="L162" s="227"/>
      <c r="M162" s="227"/>
      <c r="N162" s="227"/>
      <c r="O162" s="227"/>
      <c r="P162" s="227"/>
      <c r="Q162" s="227"/>
      <c r="R162" s="227"/>
      <c r="S162" s="227"/>
      <c r="T162" s="227"/>
      <c r="U162" s="227"/>
      <c r="V162" s="227"/>
      <c r="W162" s="227"/>
      <c r="X162" s="227"/>
      <c r="Y162" s="227"/>
      <c r="Z162" s="227"/>
      <c r="AA162" s="227"/>
      <c r="AB162" s="227"/>
      <c r="AC162" s="227"/>
      <c r="AD162" s="227"/>
      <c r="AE162" s="227"/>
      <c r="AF162" s="227"/>
      <c r="AG162" s="227"/>
      <c r="AH162" s="227"/>
      <c r="AI162" s="227"/>
      <c r="AJ162" s="227"/>
      <c r="AK162" s="227"/>
      <c r="AL162" s="227"/>
      <c r="AM162" s="227"/>
      <c r="AN162" s="227"/>
      <c r="AO162" s="227"/>
      <c r="AP162" s="227"/>
      <c r="AQ162" s="227"/>
      <c r="AR162" s="227"/>
      <c r="AS162" s="227"/>
      <c r="AT162" s="227"/>
      <c r="AU162" s="227"/>
      <c r="AV162" s="227"/>
      <c r="AW162" s="227"/>
      <c r="AX162" s="227"/>
      <c r="AY162" s="227"/>
      <c r="AZ162" s="227"/>
      <c r="BA162" s="227"/>
      <c r="BB162" s="227"/>
      <c r="BC162" s="227"/>
      <c r="BD162" s="227"/>
      <c r="BE162" s="227"/>
      <c r="BF162" s="227"/>
      <c r="BG162" s="227"/>
      <c r="BH162" s="227"/>
      <c r="BI162" s="227"/>
      <c r="BJ162" s="227"/>
      <c r="BK162" s="227"/>
      <c r="BL162" s="227"/>
      <c r="BM162" s="227"/>
      <c r="BN162" s="227"/>
      <c r="BO162" s="227"/>
      <c r="BP162" s="227"/>
      <c r="BQ162" s="227"/>
      <c r="BR162" s="227"/>
      <c r="BS162" s="227"/>
      <c r="BT162" s="227"/>
      <c r="BU162" s="227"/>
      <c r="BV162" s="227"/>
      <c r="BW162" s="227"/>
      <c r="BX162" s="227"/>
      <c r="BY162" s="227"/>
      <c r="BZ162" s="227"/>
      <c r="CA162" s="227"/>
      <c r="CB162" s="227"/>
      <c r="CC162" s="227"/>
      <c r="CD162" s="227"/>
      <c r="CE162" s="227"/>
      <c r="CF162" s="227"/>
      <c r="CG162" s="227"/>
      <c r="CH162" s="227"/>
      <c r="CI162" s="227"/>
      <c r="CJ162" s="227"/>
      <c r="CK162" s="227"/>
      <c r="CL162" s="227"/>
      <c r="CM162" s="227"/>
      <c r="CN162" s="227"/>
      <c r="CO162" s="227"/>
      <c r="CP162" s="227"/>
      <c r="CQ162" s="227"/>
      <c r="CR162" s="227"/>
      <c r="CS162" s="227"/>
      <c r="CT162" s="227"/>
      <c r="CU162" s="227"/>
      <c r="CV162" s="227"/>
      <c r="CW162" s="227"/>
      <c r="CX162" s="227"/>
      <c r="CY162" s="227"/>
      <c r="CZ162" s="227"/>
      <c r="DA162" s="227"/>
      <c r="DB162" s="227"/>
      <c r="DC162" s="227"/>
      <c r="DD162" s="227"/>
      <c r="DE162" s="227"/>
      <c r="DF162" s="227"/>
      <c r="DG162" s="227"/>
      <c r="DH162" s="227"/>
      <c r="DI162" s="227"/>
      <c r="DJ162" s="227"/>
      <c r="DK162" s="227"/>
      <c r="DL162" s="227"/>
      <c r="DM162" s="227"/>
      <c r="DN162" s="227"/>
      <c r="DO162" s="227"/>
      <c r="DP162" s="227"/>
      <c r="DQ162" s="227"/>
      <c r="DR162" s="227"/>
      <c r="DS162" s="227"/>
      <c r="DT162" s="227"/>
      <c r="DU162" s="227"/>
      <c r="DV162" s="227"/>
      <c r="DW162" s="227"/>
      <c r="DX162" s="227"/>
      <c r="DY162" s="227"/>
      <c r="DZ162" s="227"/>
      <c r="EA162" s="227"/>
      <c r="EB162" s="227"/>
      <c r="EC162" s="227"/>
      <c r="ED162" s="227"/>
      <c r="EE162" s="227"/>
      <c r="EF162" s="227"/>
      <c r="EG162" s="227"/>
      <c r="EH162" s="227"/>
      <c r="EI162" s="227"/>
      <c r="EJ162" s="227"/>
      <c r="EK162" s="227"/>
      <c r="EL162" s="227"/>
      <c r="EM162" s="227"/>
      <c r="EN162" s="227"/>
      <c r="EO162" s="227"/>
      <c r="EP162" s="227"/>
      <c r="EQ162" s="227"/>
      <c r="ER162" s="227"/>
      <c r="ES162" s="227"/>
      <c r="ET162" s="227"/>
      <c r="EU162" s="227"/>
      <c r="EV162" s="227"/>
      <c r="EW162" s="227"/>
      <c r="EX162" s="227"/>
      <c r="EY162" s="227"/>
      <c r="EZ162" s="227"/>
      <c r="FA162" s="227"/>
      <c r="FB162" s="227"/>
      <c r="FC162" s="227"/>
      <c r="FD162" s="227"/>
      <c r="FE162" s="227"/>
      <c r="FF162" s="227"/>
      <c r="FG162" s="227"/>
      <c r="FH162" s="227"/>
      <c r="FI162" s="227"/>
      <c r="FJ162" s="227"/>
      <c r="FK162" s="227"/>
      <c r="FL162" s="227"/>
      <c r="FM162" s="227"/>
      <c r="FN162" s="227"/>
      <c r="FO162" s="227"/>
      <c r="FP162" s="227"/>
      <c r="FQ162" s="227"/>
      <c r="FR162" s="227"/>
      <c r="FS162" s="227"/>
      <c r="FT162" s="227"/>
      <c r="FU162" s="227"/>
      <c r="FV162" s="227"/>
      <c r="FW162" s="227"/>
      <c r="FX162" s="227"/>
      <c r="FY162" s="227"/>
      <c r="FZ162" s="227"/>
      <c r="GA162" s="227"/>
      <c r="GB162" s="227"/>
      <c r="GC162" s="227"/>
      <c r="GD162" s="227"/>
      <c r="GE162" s="227"/>
      <c r="GF162" s="227"/>
      <c r="GG162" s="227"/>
      <c r="GH162" s="227"/>
      <c r="GI162" s="227"/>
      <c r="GJ162" s="227"/>
      <c r="GK162" s="227"/>
      <c r="GL162" s="227"/>
      <c r="GM162" s="227"/>
      <c r="GN162" s="227"/>
      <c r="GO162" s="227"/>
      <c r="GP162" s="227"/>
      <c r="GQ162" s="227"/>
      <c r="GR162" s="227"/>
      <c r="GS162" s="227"/>
      <c r="GT162" s="227"/>
      <c r="GU162" s="227"/>
      <c r="GV162" s="227"/>
      <c r="GW162" s="227"/>
      <c r="GX162" s="227"/>
      <c r="GY162" s="227"/>
      <c r="GZ162" s="227"/>
      <c r="HA162" s="227"/>
      <c r="HB162" s="227"/>
      <c r="HC162" s="227"/>
      <c r="HD162" s="227"/>
      <c r="HE162" s="227"/>
      <c r="HF162" s="227"/>
      <c r="HG162" s="227"/>
      <c r="HH162" s="227"/>
      <c r="HI162" s="227"/>
      <c r="HJ162" s="227"/>
      <c r="HK162" s="227"/>
      <c r="HL162" s="227"/>
      <c r="HM162" s="227"/>
      <c r="HN162" s="227"/>
      <c r="HO162" s="227"/>
      <c r="HP162" s="227"/>
      <c r="HQ162" s="227"/>
      <c r="HR162" s="227"/>
      <c r="HS162" s="227"/>
      <c r="HT162" s="227"/>
      <c r="HU162" s="227"/>
      <c r="HV162" s="227"/>
      <c r="HW162" s="227"/>
      <c r="HX162" s="227"/>
      <c r="HY162" s="227"/>
      <c r="HZ162" s="227"/>
      <c r="IA162" s="227"/>
      <c r="IB162" s="227"/>
      <c r="IC162" s="227"/>
      <c r="ID162" s="227"/>
      <c r="IE162" s="227"/>
      <c r="IF162" s="227"/>
      <c r="IG162" s="227"/>
      <c r="IH162" s="227"/>
      <c r="II162" s="227"/>
      <c r="IJ162" s="227"/>
      <c r="IK162" s="227"/>
      <c r="IL162" s="227"/>
      <c r="IM162" s="227"/>
      <c r="IN162" s="227"/>
      <c r="IO162" s="227"/>
      <c r="IP162" s="227"/>
      <c r="IQ162" s="227"/>
      <c r="IR162" s="227"/>
      <c r="IS162" s="227"/>
      <c r="IT162" s="227"/>
    </row>
    <row r="163" spans="1:254" ht="25.5" x14ac:dyDescent="0.2">
      <c r="A163" s="345" t="s">
        <v>690</v>
      </c>
      <c r="B163" s="291" t="s">
        <v>663</v>
      </c>
      <c r="C163" s="301" t="s">
        <v>407</v>
      </c>
      <c r="D163" s="301" t="s">
        <v>378</v>
      </c>
      <c r="E163" s="301" t="s">
        <v>522</v>
      </c>
      <c r="F163" s="301"/>
      <c r="G163" s="292">
        <f>SUM(G164)</f>
        <v>33930</v>
      </c>
      <c r="H163" s="293"/>
      <c r="I163" s="293"/>
      <c r="J163" s="293"/>
      <c r="K163" s="293"/>
      <c r="L163" s="293"/>
      <c r="M163" s="293"/>
      <c r="N163" s="293"/>
      <c r="O163" s="293"/>
      <c r="P163" s="293"/>
      <c r="Q163" s="293"/>
      <c r="R163" s="293"/>
      <c r="S163" s="293"/>
      <c r="T163" s="293"/>
      <c r="U163" s="293"/>
      <c r="V163" s="293"/>
      <c r="W163" s="293"/>
      <c r="X163" s="293"/>
      <c r="Y163" s="293"/>
      <c r="Z163" s="293"/>
      <c r="AA163" s="293"/>
      <c r="AB163" s="293"/>
      <c r="AC163" s="293"/>
      <c r="AD163" s="293"/>
      <c r="AE163" s="293"/>
      <c r="AF163" s="293"/>
      <c r="AG163" s="293"/>
      <c r="AH163" s="293"/>
      <c r="AI163" s="293"/>
      <c r="AJ163" s="293"/>
      <c r="AK163" s="293"/>
      <c r="AL163" s="293"/>
      <c r="AM163" s="293"/>
      <c r="AN163" s="293"/>
      <c r="AO163" s="293"/>
      <c r="AP163" s="293"/>
      <c r="AQ163" s="293"/>
      <c r="AR163" s="293"/>
      <c r="AS163" s="293"/>
      <c r="AT163" s="293"/>
      <c r="AU163" s="293"/>
      <c r="AV163" s="293"/>
      <c r="AW163" s="293"/>
      <c r="AX163" s="293"/>
      <c r="AY163" s="293"/>
      <c r="AZ163" s="293"/>
      <c r="BA163" s="293"/>
      <c r="BB163" s="293"/>
      <c r="BC163" s="293"/>
      <c r="BD163" s="293"/>
      <c r="BE163" s="293"/>
      <c r="BF163" s="293"/>
      <c r="BG163" s="293"/>
      <c r="BH163" s="293"/>
      <c r="BI163" s="293"/>
      <c r="BJ163" s="293"/>
      <c r="BK163" s="293"/>
      <c r="BL163" s="293"/>
      <c r="BM163" s="293"/>
      <c r="BN163" s="293"/>
      <c r="BO163" s="293"/>
      <c r="BP163" s="293"/>
      <c r="BQ163" s="293"/>
      <c r="BR163" s="293"/>
      <c r="BS163" s="293"/>
      <c r="BT163" s="293"/>
      <c r="BU163" s="293"/>
      <c r="BV163" s="293"/>
      <c r="BW163" s="293"/>
      <c r="BX163" s="293"/>
      <c r="BY163" s="293"/>
      <c r="BZ163" s="293"/>
      <c r="CA163" s="293"/>
      <c r="CB163" s="293"/>
      <c r="CC163" s="293"/>
      <c r="CD163" s="293"/>
      <c r="CE163" s="293"/>
      <c r="CF163" s="293"/>
      <c r="CG163" s="293"/>
      <c r="CH163" s="293"/>
      <c r="CI163" s="293"/>
      <c r="CJ163" s="293"/>
      <c r="CK163" s="293"/>
      <c r="CL163" s="293"/>
      <c r="CM163" s="293"/>
      <c r="CN163" s="293"/>
      <c r="CO163" s="293"/>
      <c r="CP163" s="293"/>
      <c r="CQ163" s="293"/>
      <c r="CR163" s="293"/>
      <c r="CS163" s="293"/>
      <c r="CT163" s="293"/>
      <c r="CU163" s="293"/>
      <c r="CV163" s="293"/>
      <c r="CW163" s="293"/>
      <c r="CX163" s="293"/>
      <c r="CY163" s="293"/>
      <c r="CZ163" s="293"/>
      <c r="DA163" s="293"/>
      <c r="DB163" s="293"/>
      <c r="DC163" s="293"/>
      <c r="DD163" s="293"/>
      <c r="DE163" s="293"/>
      <c r="DF163" s="293"/>
      <c r="DG163" s="293"/>
      <c r="DH163" s="293"/>
      <c r="DI163" s="293"/>
      <c r="DJ163" s="293"/>
      <c r="DK163" s="293"/>
      <c r="DL163" s="293"/>
      <c r="DM163" s="293"/>
      <c r="DN163" s="293"/>
      <c r="DO163" s="293"/>
      <c r="DP163" s="293"/>
      <c r="DQ163" s="293"/>
      <c r="DR163" s="293"/>
      <c r="DS163" s="293"/>
      <c r="DT163" s="293"/>
      <c r="DU163" s="293"/>
      <c r="DV163" s="293"/>
      <c r="DW163" s="293"/>
      <c r="DX163" s="293"/>
      <c r="DY163" s="293"/>
      <c r="DZ163" s="293"/>
      <c r="EA163" s="293"/>
      <c r="EB163" s="293"/>
      <c r="EC163" s="293"/>
      <c r="ED163" s="293"/>
      <c r="EE163" s="293"/>
      <c r="EF163" s="293"/>
      <c r="EG163" s="293"/>
      <c r="EH163" s="293"/>
      <c r="EI163" s="293"/>
      <c r="EJ163" s="293"/>
      <c r="EK163" s="293"/>
      <c r="EL163" s="293"/>
      <c r="EM163" s="293"/>
      <c r="EN163" s="293"/>
      <c r="EO163" s="293"/>
      <c r="EP163" s="293"/>
      <c r="EQ163" s="293"/>
      <c r="ER163" s="293"/>
      <c r="ES163" s="293"/>
      <c r="ET163" s="293"/>
      <c r="EU163" s="293"/>
      <c r="EV163" s="293"/>
      <c r="EW163" s="293"/>
      <c r="EX163" s="293"/>
      <c r="EY163" s="293"/>
      <c r="EZ163" s="293"/>
      <c r="FA163" s="293"/>
      <c r="FB163" s="293"/>
      <c r="FC163" s="293"/>
      <c r="FD163" s="293"/>
      <c r="FE163" s="293"/>
      <c r="FF163" s="293"/>
      <c r="FG163" s="293"/>
      <c r="FH163" s="293"/>
      <c r="FI163" s="293"/>
      <c r="FJ163" s="293"/>
      <c r="FK163" s="293"/>
      <c r="FL163" s="293"/>
      <c r="FM163" s="293"/>
      <c r="FN163" s="293"/>
      <c r="FO163" s="293"/>
      <c r="FP163" s="293"/>
      <c r="FQ163" s="293"/>
      <c r="FR163" s="293"/>
      <c r="FS163" s="293"/>
      <c r="FT163" s="293"/>
      <c r="FU163" s="293"/>
      <c r="FV163" s="293"/>
      <c r="FW163" s="293"/>
      <c r="FX163" s="293"/>
      <c r="FY163" s="293"/>
      <c r="FZ163" s="293"/>
      <c r="GA163" s="293"/>
      <c r="GB163" s="293"/>
      <c r="GC163" s="293"/>
      <c r="GD163" s="293"/>
      <c r="GE163" s="293"/>
      <c r="GF163" s="293"/>
      <c r="GG163" s="293"/>
      <c r="GH163" s="293"/>
      <c r="GI163" s="293"/>
      <c r="GJ163" s="293"/>
      <c r="GK163" s="293"/>
      <c r="GL163" s="293"/>
      <c r="GM163" s="293"/>
      <c r="GN163" s="293"/>
      <c r="GO163" s="293"/>
      <c r="GP163" s="293"/>
      <c r="GQ163" s="293"/>
      <c r="GR163" s="293"/>
      <c r="GS163" s="293"/>
      <c r="GT163" s="293"/>
      <c r="GU163" s="293"/>
      <c r="GV163" s="293"/>
      <c r="GW163" s="293"/>
      <c r="GX163" s="293"/>
      <c r="GY163" s="293"/>
      <c r="GZ163" s="293"/>
      <c r="HA163" s="293"/>
      <c r="HB163" s="293"/>
      <c r="HC163" s="293"/>
      <c r="HD163" s="293"/>
      <c r="HE163" s="293"/>
      <c r="HF163" s="293"/>
      <c r="HG163" s="293"/>
      <c r="HH163" s="293"/>
      <c r="HI163" s="293"/>
      <c r="HJ163" s="293"/>
      <c r="HK163" s="293"/>
      <c r="HL163" s="293"/>
      <c r="HM163" s="293"/>
      <c r="HN163" s="293"/>
      <c r="HO163" s="293"/>
      <c r="HP163" s="293"/>
      <c r="HQ163" s="293"/>
      <c r="HR163" s="293"/>
      <c r="HS163" s="293"/>
      <c r="HT163" s="293"/>
      <c r="HU163" s="293"/>
      <c r="HV163" s="293"/>
      <c r="HW163" s="293"/>
      <c r="HX163" s="293"/>
      <c r="HY163" s="293"/>
      <c r="HZ163" s="293"/>
      <c r="IA163" s="293"/>
      <c r="IB163" s="293"/>
      <c r="IC163" s="293"/>
      <c r="ID163" s="293"/>
      <c r="IE163" s="293"/>
      <c r="IF163" s="293"/>
      <c r="IG163" s="293"/>
      <c r="IH163" s="293"/>
      <c r="II163" s="293"/>
      <c r="IJ163" s="293"/>
      <c r="IK163" s="293"/>
      <c r="IL163" s="293"/>
      <c r="IM163" s="293"/>
      <c r="IN163" s="293"/>
      <c r="IO163" s="293"/>
      <c r="IP163" s="293"/>
      <c r="IQ163" s="293"/>
      <c r="IR163" s="293"/>
      <c r="IS163" s="293"/>
      <c r="IT163" s="293"/>
    </row>
    <row r="164" spans="1:254" ht="25.5" x14ac:dyDescent="0.2">
      <c r="A164" s="294" t="s">
        <v>445</v>
      </c>
      <c r="B164" s="311" t="s">
        <v>663</v>
      </c>
      <c r="C164" s="311" t="s">
        <v>407</v>
      </c>
      <c r="D164" s="311" t="s">
        <v>378</v>
      </c>
      <c r="E164" s="311" t="s">
        <v>522</v>
      </c>
      <c r="F164" s="311" t="s">
        <v>446</v>
      </c>
      <c r="G164" s="297">
        <v>33930</v>
      </c>
      <c r="H164" s="227"/>
      <c r="I164" s="227"/>
      <c r="J164" s="227"/>
      <c r="K164" s="227"/>
      <c r="L164" s="227"/>
      <c r="M164" s="227"/>
      <c r="N164" s="227"/>
      <c r="O164" s="227"/>
      <c r="P164" s="227"/>
      <c r="Q164" s="227"/>
      <c r="R164" s="227"/>
      <c r="S164" s="227"/>
      <c r="T164" s="227"/>
      <c r="U164" s="227"/>
      <c r="V164" s="227"/>
      <c r="W164" s="227"/>
      <c r="X164" s="227"/>
      <c r="Y164" s="227"/>
      <c r="Z164" s="227"/>
      <c r="AA164" s="227"/>
      <c r="AB164" s="227"/>
      <c r="AC164" s="227"/>
      <c r="AD164" s="227"/>
      <c r="AE164" s="227"/>
      <c r="AF164" s="227"/>
      <c r="AG164" s="227"/>
      <c r="AH164" s="227"/>
      <c r="AI164" s="227"/>
      <c r="AJ164" s="227"/>
      <c r="AK164" s="227"/>
      <c r="AL164" s="227"/>
      <c r="AM164" s="227"/>
      <c r="AN164" s="227"/>
      <c r="AO164" s="227"/>
      <c r="AP164" s="227"/>
      <c r="AQ164" s="227"/>
      <c r="AR164" s="227"/>
      <c r="AS164" s="227"/>
      <c r="AT164" s="227"/>
      <c r="AU164" s="227"/>
      <c r="AV164" s="227"/>
      <c r="AW164" s="227"/>
      <c r="AX164" s="227"/>
      <c r="AY164" s="227"/>
      <c r="AZ164" s="227"/>
      <c r="BA164" s="227"/>
      <c r="BB164" s="227"/>
      <c r="BC164" s="227"/>
      <c r="BD164" s="227"/>
      <c r="BE164" s="227"/>
      <c r="BF164" s="227"/>
      <c r="BG164" s="227"/>
      <c r="BH164" s="227"/>
      <c r="BI164" s="227"/>
      <c r="BJ164" s="227"/>
      <c r="BK164" s="227"/>
      <c r="BL164" s="227"/>
      <c r="BM164" s="227"/>
      <c r="BN164" s="227"/>
      <c r="BO164" s="227"/>
      <c r="BP164" s="227"/>
      <c r="BQ164" s="227"/>
      <c r="BR164" s="227"/>
      <c r="BS164" s="227"/>
      <c r="BT164" s="227"/>
      <c r="BU164" s="227"/>
      <c r="BV164" s="227"/>
      <c r="BW164" s="227"/>
      <c r="BX164" s="227"/>
      <c r="BY164" s="227"/>
      <c r="BZ164" s="227"/>
      <c r="CA164" s="227"/>
      <c r="CB164" s="227"/>
      <c r="CC164" s="227"/>
      <c r="CD164" s="227"/>
      <c r="CE164" s="227"/>
      <c r="CF164" s="227"/>
      <c r="CG164" s="227"/>
      <c r="CH164" s="227"/>
      <c r="CI164" s="227"/>
      <c r="CJ164" s="227"/>
      <c r="CK164" s="227"/>
      <c r="CL164" s="227"/>
      <c r="CM164" s="227"/>
      <c r="CN164" s="227"/>
      <c r="CO164" s="227"/>
      <c r="CP164" s="227"/>
      <c r="CQ164" s="227"/>
      <c r="CR164" s="227"/>
      <c r="CS164" s="227"/>
      <c r="CT164" s="227"/>
      <c r="CU164" s="227"/>
      <c r="CV164" s="227"/>
      <c r="CW164" s="227"/>
      <c r="CX164" s="227"/>
      <c r="CY164" s="227"/>
      <c r="CZ164" s="227"/>
      <c r="DA164" s="227"/>
      <c r="DB164" s="227"/>
      <c r="DC164" s="227"/>
      <c r="DD164" s="227"/>
      <c r="DE164" s="227"/>
      <c r="DF164" s="227"/>
      <c r="DG164" s="227"/>
      <c r="DH164" s="227"/>
      <c r="DI164" s="227"/>
      <c r="DJ164" s="227"/>
      <c r="DK164" s="227"/>
      <c r="DL164" s="227"/>
      <c r="DM164" s="227"/>
      <c r="DN164" s="227"/>
      <c r="DO164" s="227"/>
      <c r="DP164" s="227"/>
      <c r="DQ164" s="227"/>
      <c r="DR164" s="227"/>
      <c r="DS164" s="227"/>
      <c r="DT164" s="227"/>
      <c r="DU164" s="227"/>
      <c r="DV164" s="227"/>
      <c r="DW164" s="227"/>
      <c r="DX164" s="227"/>
      <c r="DY164" s="227"/>
      <c r="DZ164" s="227"/>
      <c r="EA164" s="227"/>
      <c r="EB164" s="227"/>
      <c r="EC164" s="227"/>
      <c r="ED164" s="227"/>
      <c r="EE164" s="227"/>
      <c r="EF164" s="227"/>
      <c r="EG164" s="227"/>
      <c r="EH164" s="227"/>
      <c r="EI164" s="227"/>
      <c r="EJ164" s="227"/>
      <c r="EK164" s="227"/>
      <c r="EL164" s="227"/>
      <c r="EM164" s="227"/>
      <c r="EN164" s="227"/>
      <c r="EO164" s="227"/>
      <c r="EP164" s="227"/>
      <c r="EQ164" s="227"/>
      <c r="ER164" s="227"/>
      <c r="ES164" s="227"/>
      <c r="ET164" s="227"/>
      <c r="EU164" s="227"/>
      <c r="EV164" s="227"/>
      <c r="EW164" s="227"/>
      <c r="EX164" s="227"/>
      <c r="EY164" s="227"/>
      <c r="EZ164" s="227"/>
      <c r="FA164" s="227"/>
      <c r="FB164" s="227"/>
      <c r="FC164" s="227"/>
      <c r="FD164" s="227"/>
      <c r="FE164" s="227"/>
      <c r="FF164" s="227"/>
      <c r="FG164" s="227"/>
      <c r="FH164" s="227"/>
      <c r="FI164" s="227"/>
      <c r="FJ164" s="227"/>
      <c r="FK164" s="227"/>
      <c r="FL164" s="227"/>
      <c r="FM164" s="227"/>
      <c r="FN164" s="227"/>
      <c r="FO164" s="227"/>
      <c r="FP164" s="227"/>
      <c r="FQ164" s="227"/>
      <c r="FR164" s="227"/>
      <c r="FS164" s="227"/>
      <c r="FT164" s="227"/>
      <c r="FU164" s="227"/>
      <c r="FV164" s="227"/>
      <c r="FW164" s="227"/>
      <c r="FX164" s="227"/>
      <c r="FY164" s="227"/>
      <c r="FZ164" s="227"/>
      <c r="GA164" s="227"/>
      <c r="GB164" s="227"/>
      <c r="GC164" s="227"/>
      <c r="GD164" s="227"/>
      <c r="GE164" s="227"/>
      <c r="GF164" s="227"/>
      <c r="GG164" s="227"/>
      <c r="GH164" s="227"/>
      <c r="GI164" s="227"/>
      <c r="GJ164" s="227"/>
      <c r="GK164" s="227"/>
      <c r="GL164" s="227"/>
      <c r="GM164" s="227"/>
      <c r="GN164" s="227"/>
      <c r="GO164" s="227"/>
      <c r="GP164" s="227"/>
      <c r="GQ164" s="227"/>
      <c r="GR164" s="227"/>
      <c r="GS164" s="227"/>
      <c r="GT164" s="227"/>
      <c r="GU164" s="227"/>
      <c r="GV164" s="227"/>
      <c r="GW164" s="227"/>
      <c r="GX164" s="227"/>
      <c r="GY164" s="227"/>
      <c r="GZ164" s="227"/>
      <c r="HA164" s="227"/>
      <c r="HB164" s="227"/>
      <c r="HC164" s="227"/>
      <c r="HD164" s="227"/>
      <c r="HE164" s="227"/>
      <c r="HF164" s="227"/>
      <c r="HG164" s="227"/>
      <c r="HH164" s="227"/>
      <c r="HI164" s="227"/>
      <c r="HJ164" s="227"/>
      <c r="HK164" s="227"/>
      <c r="HL164" s="227"/>
      <c r="HM164" s="227"/>
      <c r="HN164" s="227"/>
      <c r="HO164" s="227"/>
      <c r="HP164" s="227"/>
      <c r="HQ164" s="227"/>
      <c r="HR164" s="227"/>
      <c r="HS164" s="227"/>
      <c r="HT164" s="227"/>
      <c r="HU164" s="227"/>
      <c r="HV164" s="227"/>
      <c r="HW164" s="227"/>
      <c r="HX164" s="227"/>
      <c r="HY164" s="227"/>
      <c r="HZ164" s="227"/>
      <c r="IA164" s="227"/>
      <c r="IB164" s="227"/>
      <c r="IC164" s="227"/>
      <c r="ID164" s="227"/>
      <c r="IE164" s="227"/>
      <c r="IF164" s="227"/>
      <c r="IG164" s="227"/>
      <c r="IH164" s="227"/>
      <c r="II164" s="227"/>
      <c r="IJ164" s="227"/>
      <c r="IK164" s="227"/>
      <c r="IL164" s="227"/>
      <c r="IM164" s="227"/>
      <c r="IN164" s="227"/>
      <c r="IO164" s="227"/>
      <c r="IP164" s="227"/>
      <c r="IQ164" s="227"/>
      <c r="IR164" s="227"/>
      <c r="IS164" s="227"/>
      <c r="IT164" s="227"/>
    </row>
    <row r="165" spans="1:254" ht="38.25" x14ac:dyDescent="0.2">
      <c r="A165" s="289" t="s">
        <v>523</v>
      </c>
      <c r="B165" s="301" t="s">
        <v>663</v>
      </c>
      <c r="C165" s="301" t="s">
        <v>407</v>
      </c>
      <c r="D165" s="301" t="s">
        <v>378</v>
      </c>
      <c r="E165" s="301" t="s">
        <v>524</v>
      </c>
      <c r="F165" s="301"/>
      <c r="G165" s="292">
        <f>SUM(G166)</f>
        <v>16555.009999999998</v>
      </c>
      <c r="H165" s="293"/>
      <c r="I165" s="293"/>
      <c r="J165" s="293"/>
      <c r="K165" s="293"/>
      <c r="L165" s="293"/>
      <c r="M165" s="293"/>
      <c r="N165" s="293"/>
      <c r="O165" s="293"/>
      <c r="P165" s="293"/>
      <c r="Q165" s="293"/>
      <c r="R165" s="293"/>
      <c r="S165" s="293"/>
      <c r="T165" s="293"/>
      <c r="U165" s="293"/>
      <c r="V165" s="293"/>
      <c r="W165" s="293"/>
      <c r="X165" s="293"/>
      <c r="Y165" s="293"/>
      <c r="Z165" s="293"/>
      <c r="AA165" s="293"/>
      <c r="AB165" s="293"/>
      <c r="AC165" s="293"/>
      <c r="AD165" s="293"/>
      <c r="AE165" s="293"/>
      <c r="AF165" s="293"/>
      <c r="AG165" s="293"/>
      <c r="AH165" s="293"/>
      <c r="AI165" s="293"/>
      <c r="AJ165" s="293"/>
      <c r="AK165" s="293"/>
      <c r="AL165" s="293"/>
      <c r="AM165" s="293"/>
      <c r="AN165" s="293"/>
      <c r="AO165" s="293"/>
      <c r="AP165" s="293"/>
      <c r="AQ165" s="293"/>
      <c r="AR165" s="293"/>
      <c r="AS165" s="293"/>
      <c r="AT165" s="293"/>
      <c r="AU165" s="293"/>
      <c r="AV165" s="293"/>
      <c r="AW165" s="293"/>
      <c r="AX165" s="293"/>
      <c r="AY165" s="293"/>
      <c r="AZ165" s="293"/>
      <c r="BA165" s="293"/>
      <c r="BB165" s="293"/>
      <c r="BC165" s="293"/>
      <c r="BD165" s="293"/>
      <c r="BE165" s="293"/>
      <c r="BF165" s="293"/>
      <c r="BG165" s="293"/>
      <c r="BH165" s="293"/>
      <c r="BI165" s="293"/>
      <c r="BJ165" s="293"/>
      <c r="BK165" s="293"/>
      <c r="BL165" s="293"/>
      <c r="BM165" s="293"/>
      <c r="BN165" s="293"/>
      <c r="BO165" s="293"/>
      <c r="BP165" s="293"/>
      <c r="BQ165" s="293"/>
      <c r="BR165" s="293"/>
      <c r="BS165" s="293"/>
      <c r="BT165" s="293"/>
      <c r="BU165" s="293"/>
      <c r="BV165" s="293"/>
      <c r="BW165" s="293"/>
      <c r="BX165" s="293"/>
      <c r="BY165" s="293"/>
      <c r="BZ165" s="293"/>
      <c r="CA165" s="293"/>
      <c r="CB165" s="293"/>
      <c r="CC165" s="293"/>
      <c r="CD165" s="293"/>
      <c r="CE165" s="293"/>
      <c r="CF165" s="293"/>
      <c r="CG165" s="293"/>
      <c r="CH165" s="293"/>
      <c r="CI165" s="293"/>
      <c r="CJ165" s="293"/>
      <c r="CK165" s="293"/>
      <c r="CL165" s="293"/>
      <c r="CM165" s="293"/>
      <c r="CN165" s="293"/>
      <c r="CO165" s="293"/>
      <c r="CP165" s="293"/>
      <c r="CQ165" s="293"/>
      <c r="CR165" s="293"/>
      <c r="CS165" s="293"/>
      <c r="CT165" s="293"/>
      <c r="CU165" s="293"/>
      <c r="CV165" s="293"/>
      <c r="CW165" s="293"/>
      <c r="CX165" s="293"/>
      <c r="CY165" s="293"/>
      <c r="CZ165" s="293"/>
      <c r="DA165" s="293"/>
      <c r="DB165" s="293"/>
      <c r="DC165" s="293"/>
      <c r="DD165" s="293"/>
      <c r="DE165" s="293"/>
      <c r="DF165" s="293"/>
      <c r="DG165" s="293"/>
      <c r="DH165" s="293"/>
      <c r="DI165" s="293"/>
      <c r="DJ165" s="293"/>
      <c r="DK165" s="293"/>
      <c r="DL165" s="293"/>
      <c r="DM165" s="293"/>
      <c r="DN165" s="293"/>
      <c r="DO165" s="293"/>
      <c r="DP165" s="293"/>
      <c r="DQ165" s="293"/>
      <c r="DR165" s="293"/>
      <c r="DS165" s="293"/>
      <c r="DT165" s="293"/>
      <c r="DU165" s="293"/>
      <c r="DV165" s="293"/>
      <c r="DW165" s="293"/>
      <c r="DX165" s="293"/>
      <c r="DY165" s="293"/>
      <c r="DZ165" s="293"/>
      <c r="EA165" s="293"/>
      <c r="EB165" s="293"/>
      <c r="EC165" s="293"/>
      <c r="ED165" s="293"/>
      <c r="EE165" s="293"/>
      <c r="EF165" s="293"/>
      <c r="EG165" s="293"/>
      <c r="EH165" s="293"/>
      <c r="EI165" s="293"/>
      <c r="EJ165" s="293"/>
      <c r="EK165" s="293"/>
      <c r="EL165" s="293"/>
      <c r="EM165" s="293"/>
      <c r="EN165" s="293"/>
      <c r="EO165" s="293"/>
      <c r="EP165" s="293"/>
      <c r="EQ165" s="293"/>
      <c r="ER165" s="293"/>
      <c r="ES165" s="293"/>
      <c r="ET165" s="293"/>
      <c r="EU165" s="293"/>
      <c r="EV165" s="293"/>
      <c r="EW165" s="293"/>
      <c r="EX165" s="293"/>
      <c r="EY165" s="293"/>
      <c r="EZ165" s="293"/>
      <c r="FA165" s="293"/>
      <c r="FB165" s="293"/>
      <c r="FC165" s="293"/>
      <c r="FD165" s="293"/>
      <c r="FE165" s="293"/>
      <c r="FF165" s="293"/>
      <c r="FG165" s="293"/>
      <c r="FH165" s="293"/>
      <c r="FI165" s="293"/>
      <c r="FJ165" s="293"/>
      <c r="FK165" s="293"/>
      <c r="FL165" s="293"/>
      <c r="FM165" s="293"/>
      <c r="FN165" s="293"/>
      <c r="FO165" s="293"/>
      <c r="FP165" s="293"/>
      <c r="FQ165" s="293"/>
      <c r="FR165" s="293"/>
      <c r="FS165" s="293"/>
      <c r="FT165" s="293"/>
      <c r="FU165" s="293"/>
      <c r="FV165" s="293"/>
      <c r="FW165" s="293"/>
      <c r="FX165" s="293"/>
      <c r="FY165" s="293"/>
      <c r="FZ165" s="293"/>
      <c r="GA165" s="293"/>
      <c r="GB165" s="293"/>
      <c r="GC165" s="293"/>
      <c r="GD165" s="293"/>
      <c r="GE165" s="293"/>
      <c r="GF165" s="293"/>
      <c r="GG165" s="293"/>
      <c r="GH165" s="293"/>
      <c r="GI165" s="293"/>
      <c r="GJ165" s="293"/>
      <c r="GK165" s="293"/>
      <c r="GL165" s="293"/>
      <c r="GM165" s="293"/>
      <c r="GN165" s="293"/>
      <c r="GO165" s="293"/>
      <c r="GP165" s="293"/>
      <c r="GQ165" s="293"/>
      <c r="GR165" s="293"/>
      <c r="GS165" s="293"/>
      <c r="GT165" s="293"/>
      <c r="GU165" s="293"/>
      <c r="GV165" s="293"/>
      <c r="GW165" s="293"/>
      <c r="GX165" s="293"/>
      <c r="GY165" s="293"/>
      <c r="GZ165" s="293"/>
      <c r="HA165" s="293"/>
      <c r="HB165" s="293"/>
      <c r="HC165" s="293"/>
      <c r="HD165" s="293"/>
      <c r="HE165" s="293"/>
      <c r="HF165" s="293"/>
      <c r="HG165" s="293"/>
      <c r="HH165" s="293"/>
      <c r="HI165" s="293"/>
      <c r="HJ165" s="293"/>
      <c r="HK165" s="293"/>
      <c r="HL165" s="293"/>
      <c r="HM165" s="293"/>
      <c r="HN165" s="293"/>
      <c r="HO165" s="293"/>
      <c r="HP165" s="293"/>
      <c r="HQ165" s="293"/>
      <c r="HR165" s="293"/>
      <c r="HS165" s="293"/>
      <c r="HT165" s="293"/>
      <c r="HU165" s="293"/>
      <c r="HV165" s="293"/>
      <c r="HW165" s="293"/>
      <c r="HX165" s="293"/>
      <c r="HY165" s="293"/>
      <c r="HZ165" s="293"/>
      <c r="IA165" s="293"/>
      <c r="IB165" s="293"/>
      <c r="IC165" s="293"/>
      <c r="ID165" s="293"/>
      <c r="IE165" s="293"/>
      <c r="IF165" s="293"/>
      <c r="IG165" s="293"/>
      <c r="IH165" s="293"/>
      <c r="II165" s="293"/>
      <c r="IJ165" s="293"/>
      <c r="IK165" s="293"/>
      <c r="IL165" s="293"/>
      <c r="IM165" s="293"/>
      <c r="IN165" s="293"/>
      <c r="IO165" s="293"/>
      <c r="IP165" s="293"/>
      <c r="IQ165" s="293"/>
      <c r="IR165" s="293"/>
      <c r="IS165" s="293"/>
      <c r="IT165" s="293"/>
    </row>
    <row r="166" spans="1:254" s="310" customFormat="1" ht="25.5" x14ac:dyDescent="0.2">
      <c r="A166" s="294" t="s">
        <v>445</v>
      </c>
      <c r="B166" s="311" t="s">
        <v>663</v>
      </c>
      <c r="C166" s="311" t="s">
        <v>407</v>
      </c>
      <c r="D166" s="311" t="s">
        <v>378</v>
      </c>
      <c r="E166" s="311" t="s">
        <v>524</v>
      </c>
      <c r="F166" s="311" t="s">
        <v>446</v>
      </c>
      <c r="G166" s="297">
        <v>16555.009999999998</v>
      </c>
      <c r="H166" s="227"/>
      <c r="I166" s="227"/>
      <c r="J166" s="227"/>
      <c r="K166" s="227"/>
      <c r="L166" s="227"/>
      <c r="M166" s="227"/>
      <c r="N166" s="227"/>
      <c r="O166" s="227"/>
      <c r="P166" s="227"/>
      <c r="Q166" s="227"/>
      <c r="R166" s="227"/>
      <c r="S166" s="227"/>
      <c r="T166" s="227"/>
      <c r="U166" s="227"/>
      <c r="V166" s="227"/>
      <c r="W166" s="227"/>
      <c r="X166" s="227"/>
      <c r="Y166" s="227"/>
      <c r="Z166" s="227"/>
      <c r="AA166" s="227"/>
      <c r="AB166" s="227"/>
      <c r="AC166" s="227"/>
      <c r="AD166" s="227"/>
      <c r="AE166" s="227"/>
      <c r="AF166" s="227"/>
      <c r="AG166" s="227"/>
      <c r="AH166" s="227"/>
      <c r="AI166" s="227"/>
      <c r="AJ166" s="227"/>
      <c r="AK166" s="227"/>
      <c r="AL166" s="227"/>
      <c r="AM166" s="227"/>
      <c r="AN166" s="227"/>
      <c r="AO166" s="227"/>
      <c r="AP166" s="227"/>
      <c r="AQ166" s="227"/>
      <c r="AR166" s="227"/>
      <c r="AS166" s="227"/>
      <c r="AT166" s="227"/>
      <c r="AU166" s="227"/>
      <c r="AV166" s="227"/>
      <c r="AW166" s="227"/>
      <c r="AX166" s="227"/>
      <c r="AY166" s="227"/>
      <c r="AZ166" s="227"/>
      <c r="BA166" s="227"/>
      <c r="BB166" s="227"/>
      <c r="BC166" s="227"/>
      <c r="BD166" s="227"/>
      <c r="BE166" s="227"/>
      <c r="BF166" s="227"/>
      <c r="BG166" s="227"/>
      <c r="BH166" s="227"/>
      <c r="BI166" s="227"/>
      <c r="BJ166" s="227"/>
      <c r="BK166" s="227"/>
      <c r="BL166" s="227"/>
      <c r="BM166" s="227"/>
      <c r="BN166" s="227"/>
      <c r="BO166" s="227"/>
      <c r="BP166" s="227"/>
      <c r="BQ166" s="227"/>
      <c r="BR166" s="227"/>
      <c r="BS166" s="227"/>
      <c r="BT166" s="227"/>
      <c r="BU166" s="227"/>
      <c r="BV166" s="227"/>
      <c r="BW166" s="227"/>
      <c r="BX166" s="227"/>
      <c r="BY166" s="227"/>
      <c r="BZ166" s="227"/>
      <c r="CA166" s="227"/>
      <c r="CB166" s="227"/>
      <c r="CC166" s="227"/>
      <c r="CD166" s="227"/>
      <c r="CE166" s="227"/>
      <c r="CF166" s="227"/>
      <c r="CG166" s="227"/>
      <c r="CH166" s="227"/>
      <c r="CI166" s="227"/>
      <c r="CJ166" s="227"/>
      <c r="CK166" s="227"/>
      <c r="CL166" s="227"/>
      <c r="CM166" s="227"/>
      <c r="CN166" s="227"/>
      <c r="CO166" s="227"/>
      <c r="CP166" s="227"/>
      <c r="CQ166" s="227"/>
      <c r="CR166" s="227"/>
      <c r="CS166" s="227"/>
      <c r="CT166" s="227"/>
      <c r="CU166" s="227"/>
      <c r="CV166" s="227"/>
      <c r="CW166" s="227"/>
      <c r="CX166" s="227"/>
      <c r="CY166" s="227"/>
      <c r="CZ166" s="227"/>
      <c r="DA166" s="227"/>
      <c r="DB166" s="227"/>
      <c r="DC166" s="227"/>
      <c r="DD166" s="227"/>
      <c r="DE166" s="227"/>
      <c r="DF166" s="227"/>
      <c r="DG166" s="227"/>
      <c r="DH166" s="227"/>
      <c r="DI166" s="227"/>
      <c r="DJ166" s="227"/>
      <c r="DK166" s="227"/>
      <c r="DL166" s="227"/>
      <c r="DM166" s="227"/>
      <c r="DN166" s="227"/>
      <c r="DO166" s="227"/>
      <c r="DP166" s="227"/>
      <c r="DQ166" s="227"/>
      <c r="DR166" s="227"/>
      <c r="DS166" s="227"/>
      <c r="DT166" s="227"/>
      <c r="DU166" s="227"/>
      <c r="DV166" s="227"/>
      <c r="DW166" s="227"/>
      <c r="DX166" s="227"/>
      <c r="DY166" s="227"/>
      <c r="DZ166" s="227"/>
      <c r="EA166" s="227"/>
      <c r="EB166" s="227"/>
      <c r="EC166" s="227"/>
      <c r="ED166" s="227"/>
      <c r="EE166" s="227"/>
      <c r="EF166" s="227"/>
      <c r="EG166" s="227"/>
      <c r="EH166" s="227"/>
      <c r="EI166" s="227"/>
      <c r="EJ166" s="227"/>
      <c r="EK166" s="227"/>
      <c r="EL166" s="227"/>
      <c r="EM166" s="227"/>
      <c r="EN166" s="227"/>
      <c r="EO166" s="227"/>
      <c r="EP166" s="227"/>
      <c r="EQ166" s="227"/>
      <c r="ER166" s="227"/>
      <c r="ES166" s="227"/>
      <c r="ET166" s="227"/>
      <c r="EU166" s="227"/>
      <c r="EV166" s="227"/>
      <c r="EW166" s="227"/>
      <c r="EX166" s="227"/>
      <c r="EY166" s="227"/>
      <c r="EZ166" s="227"/>
      <c r="FA166" s="227"/>
      <c r="FB166" s="227"/>
      <c r="FC166" s="227"/>
      <c r="FD166" s="227"/>
      <c r="FE166" s="227"/>
      <c r="FF166" s="227"/>
      <c r="FG166" s="227"/>
      <c r="FH166" s="227"/>
      <c r="FI166" s="227"/>
      <c r="FJ166" s="227"/>
      <c r="FK166" s="227"/>
      <c r="FL166" s="227"/>
      <c r="FM166" s="227"/>
      <c r="FN166" s="227"/>
      <c r="FO166" s="227"/>
      <c r="FP166" s="227"/>
      <c r="FQ166" s="227"/>
      <c r="FR166" s="227"/>
      <c r="FS166" s="227"/>
      <c r="FT166" s="227"/>
      <c r="FU166" s="227"/>
      <c r="FV166" s="227"/>
      <c r="FW166" s="227"/>
      <c r="FX166" s="227"/>
      <c r="FY166" s="227"/>
      <c r="FZ166" s="227"/>
      <c r="GA166" s="227"/>
      <c r="GB166" s="227"/>
      <c r="GC166" s="227"/>
      <c r="GD166" s="227"/>
      <c r="GE166" s="227"/>
      <c r="GF166" s="227"/>
      <c r="GG166" s="227"/>
      <c r="GH166" s="227"/>
      <c r="GI166" s="227"/>
      <c r="GJ166" s="227"/>
      <c r="GK166" s="227"/>
      <c r="GL166" s="227"/>
      <c r="GM166" s="227"/>
      <c r="GN166" s="227"/>
      <c r="GO166" s="227"/>
      <c r="GP166" s="227"/>
      <c r="GQ166" s="227"/>
      <c r="GR166" s="227"/>
      <c r="GS166" s="227"/>
      <c r="GT166" s="227"/>
      <c r="GU166" s="227"/>
      <c r="GV166" s="227"/>
      <c r="GW166" s="227"/>
      <c r="GX166" s="227"/>
      <c r="GY166" s="227"/>
      <c r="GZ166" s="227"/>
      <c r="HA166" s="227"/>
      <c r="HB166" s="227"/>
      <c r="HC166" s="227"/>
      <c r="HD166" s="227"/>
      <c r="HE166" s="227"/>
      <c r="HF166" s="227"/>
      <c r="HG166" s="227"/>
      <c r="HH166" s="227"/>
      <c r="HI166" s="227"/>
      <c r="HJ166" s="227"/>
      <c r="HK166" s="227"/>
      <c r="HL166" s="227"/>
      <c r="HM166" s="227"/>
      <c r="HN166" s="227"/>
      <c r="HO166" s="227"/>
      <c r="HP166" s="227"/>
      <c r="HQ166" s="227"/>
      <c r="HR166" s="227"/>
      <c r="HS166" s="227"/>
      <c r="HT166" s="227"/>
      <c r="HU166" s="227"/>
      <c r="HV166" s="227"/>
      <c r="HW166" s="227"/>
      <c r="HX166" s="227"/>
      <c r="HY166" s="227"/>
      <c r="HZ166" s="227"/>
      <c r="IA166" s="227"/>
      <c r="IB166" s="227"/>
      <c r="IC166" s="227"/>
      <c r="ID166" s="227"/>
      <c r="IE166" s="227"/>
      <c r="IF166" s="227"/>
      <c r="IG166" s="227"/>
      <c r="IH166" s="227"/>
      <c r="II166" s="227"/>
      <c r="IJ166" s="227"/>
      <c r="IK166" s="227"/>
      <c r="IL166" s="227"/>
      <c r="IM166" s="227"/>
      <c r="IN166" s="227"/>
      <c r="IO166" s="227"/>
      <c r="IP166" s="227"/>
      <c r="IQ166" s="227"/>
      <c r="IR166" s="227"/>
      <c r="IS166" s="227"/>
      <c r="IT166" s="227"/>
    </row>
    <row r="167" spans="1:254" s="310" customFormat="1" ht="115.5" customHeight="1" x14ac:dyDescent="0.2">
      <c r="A167" s="346" t="s">
        <v>691</v>
      </c>
      <c r="B167" s="291" t="s">
        <v>663</v>
      </c>
      <c r="C167" s="301" t="s">
        <v>407</v>
      </c>
      <c r="D167" s="301" t="s">
        <v>378</v>
      </c>
      <c r="E167" s="301" t="s">
        <v>525</v>
      </c>
      <c r="F167" s="301"/>
      <c r="G167" s="292">
        <f>SUM(G168)</f>
        <v>119168.78</v>
      </c>
      <c r="H167" s="293"/>
      <c r="I167" s="293"/>
      <c r="J167" s="293"/>
      <c r="K167" s="293"/>
      <c r="L167" s="293"/>
      <c r="M167" s="293"/>
      <c r="N167" s="293"/>
      <c r="O167" s="293"/>
      <c r="P167" s="293"/>
      <c r="Q167" s="293"/>
      <c r="R167" s="293"/>
      <c r="S167" s="293"/>
      <c r="T167" s="293"/>
      <c r="U167" s="293"/>
      <c r="V167" s="293"/>
      <c r="W167" s="293"/>
      <c r="X167" s="293"/>
      <c r="Y167" s="293"/>
      <c r="Z167" s="293"/>
      <c r="AA167" s="293"/>
      <c r="AB167" s="293"/>
      <c r="AC167" s="293"/>
      <c r="AD167" s="293"/>
      <c r="AE167" s="293"/>
      <c r="AF167" s="293"/>
      <c r="AG167" s="293"/>
      <c r="AH167" s="293"/>
      <c r="AI167" s="293"/>
      <c r="AJ167" s="293"/>
      <c r="AK167" s="293"/>
      <c r="AL167" s="293"/>
      <c r="AM167" s="293"/>
      <c r="AN167" s="293"/>
      <c r="AO167" s="293"/>
      <c r="AP167" s="293"/>
      <c r="AQ167" s="293"/>
      <c r="AR167" s="293"/>
      <c r="AS167" s="293"/>
      <c r="AT167" s="293"/>
      <c r="AU167" s="293"/>
      <c r="AV167" s="293"/>
      <c r="AW167" s="293"/>
      <c r="AX167" s="293"/>
      <c r="AY167" s="293"/>
      <c r="AZ167" s="293"/>
      <c r="BA167" s="293"/>
      <c r="BB167" s="293"/>
      <c r="BC167" s="293"/>
      <c r="BD167" s="293"/>
      <c r="BE167" s="293"/>
      <c r="BF167" s="293"/>
      <c r="BG167" s="293"/>
      <c r="BH167" s="293"/>
      <c r="BI167" s="293"/>
      <c r="BJ167" s="293"/>
      <c r="BK167" s="293"/>
      <c r="BL167" s="293"/>
      <c r="BM167" s="293"/>
      <c r="BN167" s="293"/>
      <c r="BO167" s="293"/>
      <c r="BP167" s="293"/>
      <c r="BQ167" s="293"/>
      <c r="BR167" s="293"/>
      <c r="BS167" s="293"/>
      <c r="BT167" s="293"/>
      <c r="BU167" s="293"/>
      <c r="BV167" s="293"/>
      <c r="BW167" s="293"/>
      <c r="BX167" s="293"/>
      <c r="BY167" s="293"/>
      <c r="BZ167" s="293"/>
      <c r="CA167" s="293"/>
      <c r="CB167" s="293"/>
      <c r="CC167" s="293"/>
      <c r="CD167" s="293"/>
      <c r="CE167" s="293"/>
      <c r="CF167" s="293"/>
      <c r="CG167" s="293"/>
      <c r="CH167" s="293"/>
      <c r="CI167" s="293"/>
      <c r="CJ167" s="293"/>
      <c r="CK167" s="293"/>
      <c r="CL167" s="293"/>
      <c r="CM167" s="293"/>
      <c r="CN167" s="293"/>
      <c r="CO167" s="293"/>
      <c r="CP167" s="293"/>
      <c r="CQ167" s="293"/>
      <c r="CR167" s="293"/>
      <c r="CS167" s="293"/>
      <c r="CT167" s="293"/>
      <c r="CU167" s="293"/>
      <c r="CV167" s="293"/>
      <c r="CW167" s="293"/>
      <c r="CX167" s="293"/>
      <c r="CY167" s="293"/>
      <c r="CZ167" s="293"/>
      <c r="DA167" s="293"/>
      <c r="DB167" s="293"/>
      <c r="DC167" s="293"/>
      <c r="DD167" s="293"/>
      <c r="DE167" s="293"/>
      <c r="DF167" s="293"/>
      <c r="DG167" s="293"/>
      <c r="DH167" s="293"/>
      <c r="DI167" s="293"/>
      <c r="DJ167" s="293"/>
      <c r="DK167" s="293"/>
      <c r="DL167" s="293"/>
      <c r="DM167" s="293"/>
      <c r="DN167" s="293"/>
      <c r="DO167" s="293"/>
      <c r="DP167" s="293"/>
      <c r="DQ167" s="293"/>
      <c r="DR167" s="293"/>
      <c r="DS167" s="293"/>
      <c r="DT167" s="293"/>
      <c r="DU167" s="293"/>
      <c r="DV167" s="293"/>
      <c r="DW167" s="293"/>
      <c r="DX167" s="293"/>
      <c r="DY167" s="293"/>
      <c r="DZ167" s="293"/>
      <c r="EA167" s="293"/>
      <c r="EB167" s="293"/>
      <c r="EC167" s="293"/>
      <c r="ED167" s="293"/>
      <c r="EE167" s="293"/>
      <c r="EF167" s="293"/>
      <c r="EG167" s="293"/>
      <c r="EH167" s="293"/>
      <c r="EI167" s="293"/>
      <c r="EJ167" s="293"/>
      <c r="EK167" s="293"/>
      <c r="EL167" s="293"/>
      <c r="EM167" s="293"/>
      <c r="EN167" s="293"/>
      <c r="EO167" s="293"/>
      <c r="EP167" s="293"/>
      <c r="EQ167" s="293"/>
      <c r="ER167" s="293"/>
      <c r="ES167" s="293"/>
      <c r="ET167" s="293"/>
      <c r="EU167" s="293"/>
      <c r="EV167" s="293"/>
      <c r="EW167" s="293"/>
      <c r="EX167" s="293"/>
      <c r="EY167" s="293"/>
      <c r="EZ167" s="293"/>
      <c r="FA167" s="293"/>
      <c r="FB167" s="293"/>
      <c r="FC167" s="293"/>
      <c r="FD167" s="293"/>
      <c r="FE167" s="293"/>
      <c r="FF167" s="293"/>
      <c r="FG167" s="293"/>
      <c r="FH167" s="293"/>
      <c r="FI167" s="293"/>
      <c r="FJ167" s="293"/>
      <c r="FK167" s="293"/>
      <c r="FL167" s="293"/>
      <c r="FM167" s="293"/>
      <c r="FN167" s="293"/>
      <c r="FO167" s="293"/>
      <c r="FP167" s="293"/>
      <c r="FQ167" s="293"/>
      <c r="FR167" s="293"/>
      <c r="FS167" s="293"/>
      <c r="FT167" s="293"/>
      <c r="FU167" s="293"/>
      <c r="FV167" s="293"/>
      <c r="FW167" s="293"/>
      <c r="FX167" s="293"/>
      <c r="FY167" s="293"/>
      <c r="FZ167" s="293"/>
      <c r="GA167" s="293"/>
      <c r="GB167" s="293"/>
      <c r="GC167" s="293"/>
      <c r="GD167" s="293"/>
      <c r="GE167" s="293"/>
      <c r="GF167" s="293"/>
      <c r="GG167" s="293"/>
      <c r="GH167" s="293"/>
      <c r="GI167" s="293"/>
      <c r="GJ167" s="293"/>
      <c r="GK167" s="293"/>
      <c r="GL167" s="293"/>
      <c r="GM167" s="293"/>
      <c r="GN167" s="293"/>
      <c r="GO167" s="293"/>
      <c r="GP167" s="293"/>
      <c r="GQ167" s="293"/>
      <c r="GR167" s="293"/>
      <c r="GS167" s="293"/>
      <c r="GT167" s="293"/>
      <c r="GU167" s="293"/>
      <c r="GV167" s="293"/>
      <c r="GW167" s="293"/>
      <c r="GX167" s="293"/>
      <c r="GY167" s="293"/>
      <c r="GZ167" s="293"/>
      <c r="HA167" s="293"/>
      <c r="HB167" s="293"/>
      <c r="HC167" s="293"/>
      <c r="HD167" s="293"/>
      <c r="HE167" s="293"/>
      <c r="HF167" s="293"/>
      <c r="HG167" s="293"/>
      <c r="HH167" s="293"/>
      <c r="HI167" s="293"/>
      <c r="HJ167" s="293"/>
      <c r="HK167" s="293"/>
      <c r="HL167" s="293"/>
      <c r="HM167" s="293"/>
      <c r="HN167" s="293"/>
      <c r="HO167" s="293"/>
      <c r="HP167" s="293"/>
      <c r="HQ167" s="293"/>
      <c r="HR167" s="293"/>
      <c r="HS167" s="293"/>
      <c r="HT167" s="293"/>
      <c r="HU167" s="293"/>
      <c r="HV167" s="293"/>
      <c r="HW167" s="293"/>
      <c r="HX167" s="293"/>
      <c r="HY167" s="293"/>
      <c r="HZ167" s="293"/>
      <c r="IA167" s="293"/>
      <c r="IB167" s="293"/>
      <c r="IC167" s="293"/>
      <c r="ID167" s="293"/>
      <c r="IE167" s="293"/>
      <c r="IF167" s="293"/>
      <c r="IG167" s="293"/>
      <c r="IH167" s="293"/>
      <c r="II167" s="293"/>
      <c r="IJ167" s="293"/>
      <c r="IK167" s="293"/>
      <c r="IL167" s="293"/>
      <c r="IM167" s="293"/>
      <c r="IN167" s="293"/>
      <c r="IO167" s="293"/>
      <c r="IP167" s="293"/>
      <c r="IQ167" s="293"/>
      <c r="IR167" s="293"/>
      <c r="IS167" s="293"/>
      <c r="IT167" s="293"/>
    </row>
    <row r="168" spans="1:254" s="310" customFormat="1" ht="25.5" x14ac:dyDescent="0.2">
      <c r="A168" s="294" t="s">
        <v>445</v>
      </c>
      <c r="B168" s="296" t="s">
        <v>663</v>
      </c>
      <c r="C168" s="311" t="s">
        <v>407</v>
      </c>
      <c r="D168" s="311" t="s">
        <v>378</v>
      </c>
      <c r="E168" s="311" t="s">
        <v>525</v>
      </c>
      <c r="F168" s="311" t="s">
        <v>446</v>
      </c>
      <c r="G168" s="297">
        <v>119168.78</v>
      </c>
      <c r="H168" s="227"/>
      <c r="I168" s="227"/>
      <c r="J168" s="227"/>
      <c r="K168" s="227"/>
      <c r="L168" s="227"/>
      <c r="M168" s="227"/>
      <c r="N168" s="227"/>
      <c r="O168" s="227"/>
      <c r="P168" s="227"/>
      <c r="Q168" s="227"/>
      <c r="R168" s="227"/>
      <c r="S168" s="227"/>
      <c r="T168" s="227"/>
      <c r="U168" s="227"/>
      <c r="V168" s="227"/>
      <c r="W168" s="227"/>
      <c r="X168" s="227"/>
      <c r="Y168" s="227"/>
      <c r="Z168" s="227"/>
      <c r="AA168" s="227"/>
      <c r="AB168" s="227"/>
      <c r="AC168" s="227"/>
      <c r="AD168" s="227"/>
      <c r="AE168" s="227"/>
      <c r="AF168" s="227"/>
      <c r="AG168" s="227"/>
      <c r="AH168" s="227"/>
      <c r="AI168" s="227"/>
      <c r="AJ168" s="227"/>
      <c r="AK168" s="227"/>
      <c r="AL168" s="227"/>
      <c r="AM168" s="227"/>
      <c r="AN168" s="227"/>
      <c r="AO168" s="227"/>
      <c r="AP168" s="227"/>
      <c r="AQ168" s="227"/>
      <c r="AR168" s="227"/>
      <c r="AS168" s="227"/>
      <c r="AT168" s="227"/>
      <c r="AU168" s="227"/>
      <c r="AV168" s="227"/>
      <c r="AW168" s="227"/>
      <c r="AX168" s="227"/>
      <c r="AY168" s="227"/>
      <c r="AZ168" s="227"/>
      <c r="BA168" s="227"/>
      <c r="BB168" s="227"/>
      <c r="BC168" s="227"/>
      <c r="BD168" s="227"/>
      <c r="BE168" s="227"/>
      <c r="BF168" s="227"/>
      <c r="BG168" s="227"/>
      <c r="BH168" s="227"/>
      <c r="BI168" s="227"/>
      <c r="BJ168" s="227"/>
      <c r="BK168" s="227"/>
      <c r="BL168" s="227"/>
      <c r="BM168" s="227"/>
      <c r="BN168" s="227"/>
      <c r="BO168" s="227"/>
      <c r="BP168" s="227"/>
      <c r="BQ168" s="227"/>
      <c r="BR168" s="227"/>
      <c r="BS168" s="227"/>
      <c r="BT168" s="227"/>
      <c r="BU168" s="227"/>
      <c r="BV168" s="227"/>
      <c r="BW168" s="227"/>
      <c r="BX168" s="227"/>
      <c r="BY168" s="227"/>
      <c r="BZ168" s="227"/>
      <c r="CA168" s="227"/>
      <c r="CB168" s="227"/>
      <c r="CC168" s="227"/>
      <c r="CD168" s="227"/>
      <c r="CE168" s="227"/>
      <c r="CF168" s="227"/>
      <c r="CG168" s="227"/>
      <c r="CH168" s="227"/>
      <c r="CI168" s="227"/>
      <c r="CJ168" s="227"/>
      <c r="CK168" s="227"/>
      <c r="CL168" s="227"/>
      <c r="CM168" s="227"/>
      <c r="CN168" s="227"/>
      <c r="CO168" s="227"/>
      <c r="CP168" s="227"/>
      <c r="CQ168" s="227"/>
      <c r="CR168" s="227"/>
      <c r="CS168" s="227"/>
      <c r="CT168" s="227"/>
      <c r="CU168" s="227"/>
      <c r="CV168" s="227"/>
      <c r="CW168" s="227"/>
      <c r="CX168" s="227"/>
      <c r="CY168" s="227"/>
      <c r="CZ168" s="227"/>
      <c r="DA168" s="227"/>
      <c r="DB168" s="227"/>
      <c r="DC168" s="227"/>
      <c r="DD168" s="227"/>
      <c r="DE168" s="227"/>
      <c r="DF168" s="227"/>
      <c r="DG168" s="227"/>
      <c r="DH168" s="227"/>
      <c r="DI168" s="227"/>
      <c r="DJ168" s="227"/>
      <c r="DK168" s="227"/>
      <c r="DL168" s="227"/>
      <c r="DM168" s="227"/>
      <c r="DN168" s="227"/>
      <c r="DO168" s="227"/>
      <c r="DP168" s="227"/>
      <c r="DQ168" s="227"/>
      <c r="DR168" s="227"/>
      <c r="DS168" s="227"/>
      <c r="DT168" s="227"/>
      <c r="DU168" s="227"/>
      <c r="DV168" s="227"/>
      <c r="DW168" s="227"/>
      <c r="DX168" s="227"/>
      <c r="DY168" s="227"/>
      <c r="DZ168" s="227"/>
      <c r="EA168" s="227"/>
      <c r="EB168" s="227"/>
      <c r="EC168" s="227"/>
      <c r="ED168" s="227"/>
      <c r="EE168" s="227"/>
      <c r="EF168" s="227"/>
      <c r="EG168" s="227"/>
      <c r="EH168" s="227"/>
      <c r="EI168" s="227"/>
      <c r="EJ168" s="227"/>
      <c r="EK168" s="227"/>
      <c r="EL168" s="227"/>
      <c r="EM168" s="227"/>
      <c r="EN168" s="227"/>
      <c r="EO168" s="227"/>
      <c r="EP168" s="227"/>
      <c r="EQ168" s="227"/>
      <c r="ER168" s="227"/>
      <c r="ES168" s="227"/>
      <c r="ET168" s="227"/>
      <c r="EU168" s="227"/>
      <c r="EV168" s="227"/>
      <c r="EW168" s="227"/>
      <c r="EX168" s="227"/>
      <c r="EY168" s="227"/>
      <c r="EZ168" s="227"/>
      <c r="FA168" s="227"/>
      <c r="FB168" s="227"/>
      <c r="FC168" s="227"/>
      <c r="FD168" s="227"/>
      <c r="FE168" s="227"/>
      <c r="FF168" s="227"/>
      <c r="FG168" s="227"/>
      <c r="FH168" s="227"/>
      <c r="FI168" s="227"/>
      <c r="FJ168" s="227"/>
      <c r="FK168" s="227"/>
      <c r="FL168" s="227"/>
      <c r="FM168" s="227"/>
      <c r="FN168" s="227"/>
      <c r="FO168" s="227"/>
      <c r="FP168" s="227"/>
      <c r="FQ168" s="227"/>
      <c r="FR168" s="227"/>
      <c r="FS168" s="227"/>
      <c r="FT168" s="227"/>
      <c r="FU168" s="227"/>
      <c r="FV168" s="227"/>
      <c r="FW168" s="227"/>
      <c r="FX168" s="227"/>
      <c r="FY168" s="227"/>
      <c r="FZ168" s="227"/>
      <c r="GA168" s="227"/>
      <c r="GB168" s="227"/>
      <c r="GC168" s="227"/>
      <c r="GD168" s="227"/>
      <c r="GE168" s="227"/>
      <c r="GF168" s="227"/>
      <c r="GG168" s="227"/>
      <c r="GH168" s="227"/>
      <c r="GI168" s="227"/>
      <c r="GJ168" s="227"/>
      <c r="GK168" s="227"/>
      <c r="GL168" s="227"/>
      <c r="GM168" s="227"/>
      <c r="GN168" s="227"/>
      <c r="GO168" s="227"/>
      <c r="GP168" s="227"/>
      <c r="GQ168" s="227"/>
      <c r="GR168" s="227"/>
      <c r="GS168" s="227"/>
      <c r="GT168" s="227"/>
      <c r="GU168" s="227"/>
      <c r="GV168" s="227"/>
      <c r="GW168" s="227"/>
      <c r="GX168" s="227"/>
      <c r="GY168" s="227"/>
      <c r="GZ168" s="227"/>
      <c r="HA168" s="227"/>
      <c r="HB168" s="227"/>
      <c r="HC168" s="227"/>
      <c r="HD168" s="227"/>
      <c r="HE168" s="227"/>
      <c r="HF168" s="227"/>
      <c r="HG168" s="227"/>
      <c r="HH168" s="227"/>
      <c r="HI168" s="227"/>
      <c r="HJ168" s="227"/>
      <c r="HK168" s="227"/>
      <c r="HL168" s="227"/>
      <c r="HM168" s="227"/>
      <c r="HN168" s="227"/>
      <c r="HO168" s="227"/>
      <c r="HP168" s="227"/>
      <c r="HQ168" s="227"/>
      <c r="HR168" s="227"/>
      <c r="HS168" s="227"/>
      <c r="HT168" s="227"/>
      <c r="HU168" s="227"/>
      <c r="HV168" s="227"/>
      <c r="HW168" s="227"/>
      <c r="HX168" s="227"/>
      <c r="HY168" s="227"/>
      <c r="HZ168" s="227"/>
      <c r="IA168" s="227"/>
      <c r="IB168" s="227"/>
      <c r="IC168" s="227"/>
      <c r="ID168" s="227"/>
      <c r="IE168" s="227"/>
      <c r="IF168" s="227"/>
      <c r="IG168" s="227"/>
      <c r="IH168" s="227"/>
      <c r="II168" s="227"/>
      <c r="IJ168" s="227"/>
      <c r="IK168" s="227"/>
      <c r="IL168" s="227"/>
      <c r="IM168" s="227"/>
      <c r="IN168" s="227"/>
      <c r="IO168" s="227"/>
      <c r="IP168" s="227"/>
      <c r="IQ168" s="227"/>
      <c r="IR168" s="227"/>
      <c r="IS168" s="227"/>
      <c r="IT168" s="227"/>
    </row>
    <row r="169" spans="1:254" s="310" customFormat="1" ht="25.5" x14ac:dyDescent="0.2">
      <c r="A169" s="345" t="s">
        <v>690</v>
      </c>
      <c r="B169" s="291" t="s">
        <v>663</v>
      </c>
      <c r="C169" s="301" t="s">
        <v>407</v>
      </c>
      <c r="D169" s="301" t="s">
        <v>526</v>
      </c>
      <c r="E169" s="301" t="s">
        <v>527</v>
      </c>
      <c r="F169" s="301"/>
      <c r="G169" s="292">
        <f>SUM(G170)</f>
        <v>18949.96</v>
      </c>
      <c r="H169" s="261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261"/>
      <c r="T169" s="261"/>
      <c r="U169" s="261"/>
      <c r="V169" s="261"/>
      <c r="W169" s="261"/>
      <c r="X169" s="261"/>
      <c r="Y169" s="261"/>
      <c r="Z169" s="261"/>
      <c r="AA169" s="261"/>
      <c r="AB169" s="261"/>
      <c r="AC169" s="261"/>
      <c r="AD169" s="261"/>
      <c r="AE169" s="261"/>
      <c r="AF169" s="261"/>
      <c r="AG169" s="261"/>
      <c r="AH169" s="261"/>
      <c r="AI169" s="261"/>
      <c r="AJ169" s="261"/>
      <c r="AK169" s="261"/>
      <c r="AL169" s="261"/>
      <c r="AM169" s="261"/>
      <c r="AN169" s="261"/>
      <c r="AO169" s="261"/>
      <c r="AP169" s="261"/>
      <c r="AQ169" s="261"/>
      <c r="AR169" s="261"/>
      <c r="AS169" s="261"/>
      <c r="AT169" s="261"/>
      <c r="AU169" s="261"/>
      <c r="AV169" s="261"/>
      <c r="AW169" s="261"/>
      <c r="AX169" s="261"/>
      <c r="AY169" s="261"/>
      <c r="AZ169" s="261"/>
      <c r="BA169" s="261"/>
      <c r="BB169" s="261"/>
      <c r="BC169" s="261"/>
      <c r="BD169" s="261"/>
      <c r="BE169" s="261"/>
      <c r="BF169" s="261"/>
      <c r="BG169" s="261"/>
      <c r="BH169" s="261"/>
      <c r="BI169" s="261"/>
      <c r="BJ169" s="261"/>
      <c r="BK169" s="261"/>
      <c r="BL169" s="261"/>
      <c r="BM169" s="261"/>
      <c r="BN169" s="261"/>
      <c r="BO169" s="261"/>
      <c r="BP169" s="261"/>
      <c r="BQ169" s="261"/>
      <c r="BR169" s="261"/>
      <c r="BS169" s="261"/>
      <c r="BT169" s="261"/>
      <c r="BU169" s="261"/>
      <c r="BV169" s="261"/>
      <c r="BW169" s="261"/>
      <c r="BX169" s="261"/>
      <c r="BY169" s="261"/>
      <c r="BZ169" s="261"/>
      <c r="CA169" s="261"/>
      <c r="CB169" s="261"/>
      <c r="CC169" s="261"/>
      <c r="CD169" s="261"/>
      <c r="CE169" s="261"/>
      <c r="CF169" s="261"/>
      <c r="CG169" s="261"/>
      <c r="CH169" s="261"/>
      <c r="CI169" s="261"/>
      <c r="CJ169" s="261"/>
      <c r="CK169" s="261"/>
      <c r="CL169" s="261"/>
      <c r="CM169" s="261"/>
      <c r="CN169" s="261"/>
      <c r="CO169" s="261"/>
      <c r="CP169" s="261"/>
      <c r="CQ169" s="261"/>
      <c r="CR169" s="261"/>
      <c r="CS169" s="261"/>
      <c r="CT169" s="261"/>
      <c r="CU169" s="261"/>
      <c r="CV169" s="261"/>
      <c r="CW169" s="261"/>
      <c r="CX169" s="261"/>
      <c r="CY169" s="261"/>
      <c r="CZ169" s="261"/>
      <c r="DA169" s="261"/>
      <c r="DB169" s="261"/>
      <c r="DC169" s="261"/>
      <c r="DD169" s="261"/>
      <c r="DE169" s="261"/>
      <c r="DF169" s="261"/>
      <c r="DG169" s="261"/>
      <c r="DH169" s="261"/>
      <c r="DI169" s="261"/>
      <c r="DJ169" s="261"/>
      <c r="DK169" s="261"/>
      <c r="DL169" s="261"/>
      <c r="DM169" s="261"/>
      <c r="DN169" s="261"/>
      <c r="DO169" s="261"/>
      <c r="DP169" s="261"/>
      <c r="DQ169" s="261"/>
      <c r="DR169" s="261"/>
      <c r="DS169" s="261"/>
      <c r="DT169" s="261"/>
      <c r="DU169" s="261"/>
      <c r="DV169" s="261"/>
      <c r="DW169" s="261"/>
      <c r="DX169" s="261"/>
      <c r="DY169" s="261"/>
      <c r="DZ169" s="261"/>
      <c r="EA169" s="261"/>
      <c r="EB169" s="261"/>
      <c r="EC169" s="261"/>
      <c r="ED169" s="261"/>
      <c r="EE169" s="261"/>
      <c r="EF169" s="261"/>
      <c r="EG169" s="261"/>
      <c r="EH169" s="261"/>
      <c r="EI169" s="261"/>
      <c r="EJ169" s="261"/>
      <c r="EK169" s="261"/>
      <c r="EL169" s="261"/>
      <c r="EM169" s="261"/>
      <c r="EN169" s="261"/>
      <c r="EO169" s="261"/>
      <c r="EP169" s="261"/>
      <c r="EQ169" s="261"/>
      <c r="ER169" s="261"/>
      <c r="ES169" s="261"/>
      <c r="ET169" s="261"/>
      <c r="EU169" s="261"/>
      <c r="EV169" s="261"/>
      <c r="EW169" s="261"/>
      <c r="EX169" s="261"/>
      <c r="EY169" s="261"/>
      <c r="EZ169" s="261"/>
      <c r="FA169" s="261"/>
      <c r="FB169" s="261"/>
      <c r="FC169" s="261"/>
      <c r="FD169" s="261"/>
      <c r="FE169" s="261"/>
      <c r="FF169" s="261"/>
      <c r="FG169" s="261"/>
      <c r="FH169" s="261"/>
      <c r="FI169" s="261"/>
      <c r="FJ169" s="261"/>
      <c r="FK169" s="261"/>
      <c r="FL169" s="261"/>
      <c r="FM169" s="261"/>
      <c r="FN169" s="261"/>
      <c r="FO169" s="261"/>
      <c r="FP169" s="261"/>
      <c r="FQ169" s="261"/>
      <c r="FR169" s="261"/>
      <c r="FS169" s="261"/>
      <c r="FT169" s="261"/>
      <c r="FU169" s="261"/>
      <c r="FV169" s="261"/>
      <c r="FW169" s="261"/>
      <c r="FX169" s="261"/>
      <c r="FY169" s="261"/>
      <c r="FZ169" s="261"/>
      <c r="GA169" s="261"/>
      <c r="GB169" s="261"/>
      <c r="GC169" s="261"/>
      <c r="GD169" s="261"/>
      <c r="GE169" s="261"/>
      <c r="GF169" s="261"/>
      <c r="GG169" s="261"/>
      <c r="GH169" s="261"/>
      <c r="GI169" s="261"/>
      <c r="GJ169" s="261"/>
      <c r="GK169" s="261"/>
      <c r="GL169" s="261"/>
      <c r="GM169" s="261"/>
      <c r="GN169" s="261"/>
      <c r="GO169" s="261"/>
      <c r="GP169" s="261"/>
      <c r="GQ169" s="261"/>
      <c r="GR169" s="261"/>
      <c r="GS169" s="261"/>
      <c r="GT169" s="261"/>
      <c r="GU169" s="261"/>
      <c r="GV169" s="261"/>
      <c r="GW169" s="261"/>
      <c r="GX169" s="261"/>
      <c r="GY169" s="261"/>
      <c r="GZ169" s="261"/>
      <c r="HA169" s="261"/>
      <c r="HB169" s="261"/>
      <c r="HC169" s="261"/>
      <c r="HD169" s="261"/>
      <c r="HE169" s="261"/>
      <c r="HF169" s="261"/>
      <c r="HG169" s="261"/>
      <c r="HH169" s="261"/>
      <c r="HI169" s="261"/>
      <c r="HJ169" s="261"/>
      <c r="HK169" s="261"/>
      <c r="HL169" s="261"/>
      <c r="HM169" s="261"/>
      <c r="HN169" s="261"/>
      <c r="HO169" s="261"/>
      <c r="HP169" s="261"/>
      <c r="HQ169" s="261"/>
      <c r="HR169" s="261"/>
      <c r="HS169" s="261"/>
      <c r="HT169" s="261"/>
      <c r="HU169" s="261"/>
      <c r="HV169" s="261"/>
      <c r="HW169" s="261"/>
      <c r="HX169" s="261"/>
      <c r="HY169" s="261"/>
      <c r="HZ169" s="261"/>
      <c r="IA169" s="261"/>
      <c r="IB169" s="261"/>
      <c r="IC169" s="261"/>
      <c r="ID169" s="261"/>
      <c r="IE169" s="261"/>
      <c r="IF169" s="261"/>
      <c r="IG169" s="261"/>
      <c r="IH169" s="261"/>
      <c r="II169" s="261"/>
      <c r="IJ169" s="261"/>
      <c r="IK169" s="261"/>
      <c r="IL169" s="261"/>
      <c r="IM169" s="261"/>
      <c r="IN169" s="261"/>
      <c r="IO169" s="261"/>
      <c r="IP169" s="261"/>
      <c r="IQ169" s="261"/>
      <c r="IR169" s="261"/>
      <c r="IS169" s="261"/>
      <c r="IT169" s="261"/>
    </row>
    <row r="170" spans="1:254" ht="25.5" x14ac:dyDescent="0.2">
      <c r="A170" s="294" t="s">
        <v>445</v>
      </c>
      <c r="B170" s="296" t="s">
        <v>663</v>
      </c>
      <c r="C170" s="296" t="s">
        <v>407</v>
      </c>
      <c r="D170" s="296" t="s">
        <v>378</v>
      </c>
      <c r="E170" s="296" t="s">
        <v>527</v>
      </c>
      <c r="F170" s="296" t="s">
        <v>446</v>
      </c>
      <c r="G170" s="297">
        <v>18949.96</v>
      </c>
    </row>
    <row r="171" spans="1:254" ht="117.75" customHeight="1" x14ac:dyDescent="0.2">
      <c r="A171" s="346" t="s">
        <v>691</v>
      </c>
      <c r="B171" s="295" t="s">
        <v>663</v>
      </c>
      <c r="C171" s="296" t="s">
        <v>407</v>
      </c>
      <c r="D171" s="296" t="s">
        <v>378</v>
      </c>
      <c r="E171" s="296" t="s">
        <v>528</v>
      </c>
      <c r="F171" s="296"/>
      <c r="G171" s="328">
        <f>SUM(G172)</f>
        <v>61791.94</v>
      </c>
    </row>
    <row r="172" spans="1:254" ht="25.5" x14ac:dyDescent="0.2">
      <c r="A172" s="294" t="s">
        <v>445</v>
      </c>
      <c r="B172" s="301" t="s">
        <v>663</v>
      </c>
      <c r="C172" s="291" t="s">
        <v>407</v>
      </c>
      <c r="D172" s="291" t="s">
        <v>378</v>
      </c>
      <c r="E172" s="291" t="s">
        <v>528</v>
      </c>
      <c r="F172" s="291" t="s">
        <v>446</v>
      </c>
      <c r="G172" s="331">
        <v>61791.94</v>
      </c>
    </row>
    <row r="173" spans="1:254" s="319" customFormat="1" ht="13.5" x14ac:dyDescent="0.25">
      <c r="A173" s="279" t="s">
        <v>529</v>
      </c>
      <c r="B173" s="281" t="s">
        <v>663</v>
      </c>
      <c r="C173" s="281" t="s">
        <v>407</v>
      </c>
      <c r="D173" s="281" t="s">
        <v>385</v>
      </c>
      <c r="E173" s="280"/>
      <c r="F173" s="280"/>
      <c r="G173" s="282">
        <f>SUM(G174+G178+G176)</f>
        <v>41451.199999999997</v>
      </c>
      <c r="H173" s="310"/>
      <c r="I173" s="310"/>
      <c r="J173" s="310"/>
      <c r="K173" s="310"/>
      <c r="L173" s="310"/>
      <c r="M173" s="310"/>
      <c r="N173" s="310"/>
      <c r="O173" s="310"/>
      <c r="P173" s="310"/>
      <c r="Q173" s="310"/>
      <c r="R173" s="310"/>
      <c r="S173" s="310"/>
      <c r="T173" s="310"/>
      <c r="U173" s="310"/>
      <c r="V173" s="310"/>
      <c r="W173" s="310"/>
      <c r="X173" s="310"/>
      <c r="Y173" s="310"/>
      <c r="Z173" s="310"/>
      <c r="AA173" s="310"/>
      <c r="AB173" s="310"/>
      <c r="AC173" s="310"/>
      <c r="AD173" s="310"/>
      <c r="AE173" s="310"/>
      <c r="AF173" s="310"/>
      <c r="AG173" s="310"/>
      <c r="AH173" s="310"/>
      <c r="AI173" s="310"/>
      <c r="AJ173" s="310"/>
      <c r="AK173" s="310"/>
      <c r="AL173" s="310"/>
      <c r="AM173" s="310"/>
      <c r="AN173" s="310"/>
      <c r="AO173" s="310"/>
      <c r="AP173" s="310"/>
      <c r="AQ173" s="310"/>
      <c r="AR173" s="310"/>
      <c r="AS173" s="310"/>
      <c r="AT173" s="310"/>
      <c r="AU173" s="310"/>
      <c r="AV173" s="310"/>
      <c r="AW173" s="310"/>
      <c r="AX173" s="310"/>
      <c r="AY173" s="310"/>
      <c r="AZ173" s="310"/>
      <c r="BA173" s="310"/>
      <c r="BB173" s="310"/>
      <c r="BC173" s="310"/>
      <c r="BD173" s="310"/>
      <c r="BE173" s="310"/>
      <c r="BF173" s="310"/>
      <c r="BG173" s="310"/>
      <c r="BH173" s="310"/>
      <c r="BI173" s="310"/>
      <c r="BJ173" s="310"/>
      <c r="BK173" s="310"/>
      <c r="BL173" s="310"/>
      <c r="BM173" s="310"/>
      <c r="BN173" s="310"/>
      <c r="BO173" s="310"/>
      <c r="BP173" s="310"/>
      <c r="BQ173" s="310"/>
      <c r="BR173" s="310"/>
      <c r="BS173" s="310"/>
      <c r="BT173" s="310"/>
      <c r="BU173" s="310"/>
      <c r="BV173" s="310"/>
      <c r="BW173" s="310"/>
      <c r="BX173" s="310"/>
      <c r="BY173" s="310"/>
      <c r="BZ173" s="310"/>
      <c r="CA173" s="310"/>
      <c r="CB173" s="310"/>
      <c r="CC173" s="310"/>
      <c r="CD173" s="310"/>
      <c r="CE173" s="310"/>
      <c r="CF173" s="310"/>
      <c r="CG173" s="310"/>
      <c r="CH173" s="310"/>
      <c r="CI173" s="310"/>
      <c r="CJ173" s="310"/>
      <c r="CK173" s="310"/>
      <c r="CL173" s="310"/>
      <c r="CM173" s="310"/>
      <c r="CN173" s="310"/>
      <c r="CO173" s="310"/>
      <c r="CP173" s="310"/>
      <c r="CQ173" s="310"/>
      <c r="CR173" s="310"/>
      <c r="CS173" s="310"/>
      <c r="CT173" s="310"/>
      <c r="CU173" s="310"/>
      <c r="CV173" s="310"/>
      <c r="CW173" s="310"/>
      <c r="CX173" s="310"/>
      <c r="CY173" s="310"/>
      <c r="CZ173" s="310"/>
      <c r="DA173" s="310"/>
      <c r="DB173" s="310"/>
      <c r="DC173" s="310"/>
      <c r="DD173" s="310"/>
      <c r="DE173" s="310"/>
      <c r="DF173" s="310"/>
      <c r="DG173" s="310"/>
      <c r="DH173" s="310"/>
      <c r="DI173" s="310"/>
      <c r="DJ173" s="310"/>
      <c r="DK173" s="310"/>
      <c r="DL173" s="310"/>
      <c r="DM173" s="310"/>
      <c r="DN173" s="310"/>
      <c r="DO173" s="310"/>
      <c r="DP173" s="310"/>
      <c r="DQ173" s="310"/>
      <c r="DR173" s="310"/>
      <c r="DS173" s="310"/>
      <c r="DT173" s="310"/>
      <c r="DU173" s="310"/>
      <c r="DV173" s="310"/>
      <c r="DW173" s="310"/>
      <c r="DX173" s="310"/>
      <c r="DY173" s="310"/>
      <c r="DZ173" s="310"/>
      <c r="EA173" s="310"/>
      <c r="EB173" s="310"/>
      <c r="EC173" s="310"/>
      <c r="ED173" s="310"/>
      <c r="EE173" s="310"/>
      <c r="EF173" s="310"/>
      <c r="EG173" s="310"/>
      <c r="EH173" s="310"/>
      <c r="EI173" s="310"/>
      <c r="EJ173" s="310"/>
      <c r="EK173" s="310"/>
      <c r="EL173" s="310"/>
      <c r="EM173" s="310"/>
      <c r="EN173" s="310"/>
      <c r="EO173" s="310"/>
      <c r="EP173" s="310"/>
      <c r="EQ173" s="310"/>
      <c r="ER173" s="310"/>
      <c r="ES173" s="310"/>
      <c r="ET173" s="310"/>
      <c r="EU173" s="310"/>
      <c r="EV173" s="310"/>
      <c r="EW173" s="310"/>
      <c r="EX173" s="310"/>
      <c r="EY173" s="310"/>
      <c r="EZ173" s="310"/>
      <c r="FA173" s="310"/>
      <c r="FB173" s="310"/>
      <c r="FC173" s="310"/>
      <c r="FD173" s="310"/>
      <c r="FE173" s="310"/>
      <c r="FF173" s="310"/>
      <c r="FG173" s="310"/>
      <c r="FH173" s="310"/>
      <c r="FI173" s="310"/>
      <c r="FJ173" s="310"/>
      <c r="FK173" s="310"/>
      <c r="FL173" s="310"/>
      <c r="FM173" s="310"/>
      <c r="FN173" s="310"/>
      <c r="FO173" s="310"/>
      <c r="FP173" s="310"/>
      <c r="FQ173" s="310"/>
      <c r="FR173" s="310"/>
      <c r="FS173" s="310"/>
      <c r="FT173" s="310"/>
      <c r="FU173" s="310"/>
      <c r="FV173" s="310"/>
      <c r="FW173" s="310"/>
      <c r="FX173" s="310"/>
      <c r="FY173" s="310"/>
      <c r="FZ173" s="310"/>
      <c r="GA173" s="310"/>
      <c r="GB173" s="310"/>
      <c r="GC173" s="310"/>
      <c r="GD173" s="310"/>
      <c r="GE173" s="310"/>
      <c r="GF173" s="310"/>
      <c r="GG173" s="310"/>
      <c r="GH173" s="310"/>
      <c r="GI173" s="310"/>
      <c r="GJ173" s="310"/>
      <c r="GK173" s="310"/>
      <c r="GL173" s="310"/>
      <c r="GM173" s="310"/>
      <c r="GN173" s="310"/>
      <c r="GO173" s="310"/>
      <c r="GP173" s="310"/>
      <c r="GQ173" s="310"/>
      <c r="GR173" s="310"/>
      <c r="GS173" s="310"/>
      <c r="GT173" s="310"/>
      <c r="GU173" s="310"/>
      <c r="GV173" s="310"/>
      <c r="GW173" s="310"/>
      <c r="GX173" s="310"/>
      <c r="GY173" s="310"/>
      <c r="GZ173" s="310"/>
      <c r="HA173" s="310"/>
      <c r="HB173" s="310"/>
      <c r="HC173" s="310"/>
      <c r="HD173" s="310"/>
      <c r="HE173" s="310"/>
      <c r="HF173" s="310"/>
      <c r="HG173" s="310"/>
      <c r="HH173" s="310"/>
      <c r="HI173" s="310"/>
      <c r="HJ173" s="310"/>
      <c r="HK173" s="310"/>
      <c r="HL173" s="310"/>
      <c r="HM173" s="310"/>
      <c r="HN173" s="310"/>
      <c r="HO173" s="310"/>
      <c r="HP173" s="310"/>
      <c r="HQ173" s="310"/>
      <c r="HR173" s="310"/>
      <c r="HS173" s="310"/>
      <c r="HT173" s="310"/>
      <c r="HU173" s="310"/>
      <c r="HV173" s="310"/>
      <c r="HW173" s="310"/>
      <c r="HX173" s="310"/>
      <c r="HY173" s="310"/>
      <c r="HZ173" s="310"/>
      <c r="IA173" s="310"/>
      <c r="IB173" s="310"/>
      <c r="IC173" s="310"/>
      <c r="ID173" s="310"/>
      <c r="IE173" s="310"/>
      <c r="IF173" s="310"/>
      <c r="IG173" s="310"/>
      <c r="IH173" s="310"/>
      <c r="II173" s="310"/>
      <c r="IJ173" s="310"/>
      <c r="IK173" s="310"/>
      <c r="IL173" s="310"/>
      <c r="IM173" s="310"/>
      <c r="IN173" s="310"/>
      <c r="IO173" s="310"/>
      <c r="IP173" s="310"/>
      <c r="IQ173" s="310"/>
      <c r="IR173" s="310"/>
      <c r="IS173" s="310"/>
      <c r="IT173" s="310"/>
    </row>
    <row r="174" spans="1:254" ht="25.5" x14ac:dyDescent="0.2">
      <c r="A174" s="345" t="s">
        <v>690</v>
      </c>
      <c r="B174" s="347">
        <v>510</v>
      </c>
      <c r="C174" s="291" t="s">
        <v>407</v>
      </c>
      <c r="D174" s="291" t="s">
        <v>385</v>
      </c>
      <c r="E174" s="301" t="s">
        <v>532</v>
      </c>
      <c r="F174" s="301"/>
      <c r="G174" s="292">
        <f>SUM(G175)</f>
        <v>41254.199999999997</v>
      </c>
    </row>
    <row r="175" spans="1:254" ht="25.5" x14ac:dyDescent="0.2">
      <c r="A175" s="294" t="s">
        <v>445</v>
      </c>
      <c r="B175" s="348">
        <v>510</v>
      </c>
      <c r="C175" s="296" t="s">
        <v>407</v>
      </c>
      <c r="D175" s="296" t="s">
        <v>385</v>
      </c>
      <c r="E175" s="296" t="s">
        <v>532</v>
      </c>
      <c r="F175" s="296" t="s">
        <v>446</v>
      </c>
      <c r="G175" s="297">
        <v>41254.199999999997</v>
      </c>
    </row>
    <row r="176" spans="1:254" s="227" customFormat="1" ht="38.25" x14ac:dyDescent="0.2">
      <c r="A176" s="289" t="s">
        <v>530</v>
      </c>
      <c r="B176" s="347">
        <v>510</v>
      </c>
      <c r="C176" s="291" t="s">
        <v>407</v>
      </c>
      <c r="D176" s="291" t="s">
        <v>385</v>
      </c>
      <c r="E176" s="291" t="s">
        <v>531</v>
      </c>
      <c r="F176" s="291"/>
      <c r="G176" s="292">
        <f>SUM(G177)</f>
        <v>30</v>
      </c>
      <c r="H176" s="261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261"/>
      <c r="T176" s="261"/>
      <c r="U176" s="261"/>
      <c r="V176" s="261"/>
      <c r="W176" s="261"/>
      <c r="X176" s="261"/>
      <c r="Y176" s="261"/>
      <c r="Z176" s="261"/>
      <c r="AA176" s="261"/>
      <c r="AB176" s="261"/>
      <c r="AC176" s="261"/>
      <c r="AD176" s="261"/>
      <c r="AE176" s="261"/>
      <c r="AF176" s="261"/>
      <c r="AG176" s="261"/>
      <c r="AH176" s="261"/>
      <c r="AI176" s="261"/>
      <c r="AJ176" s="261"/>
      <c r="AK176" s="261"/>
      <c r="AL176" s="261"/>
      <c r="AM176" s="261"/>
      <c r="AN176" s="261"/>
      <c r="AO176" s="261"/>
      <c r="AP176" s="261"/>
      <c r="AQ176" s="261"/>
      <c r="AR176" s="261"/>
      <c r="AS176" s="261"/>
      <c r="AT176" s="261"/>
      <c r="AU176" s="261"/>
      <c r="AV176" s="261"/>
      <c r="AW176" s="261"/>
      <c r="AX176" s="261"/>
      <c r="AY176" s="261"/>
      <c r="AZ176" s="261"/>
      <c r="BA176" s="261"/>
      <c r="BB176" s="261"/>
      <c r="BC176" s="261"/>
      <c r="BD176" s="261"/>
      <c r="BE176" s="261"/>
      <c r="BF176" s="261"/>
      <c r="BG176" s="261"/>
      <c r="BH176" s="261"/>
      <c r="BI176" s="261"/>
      <c r="BJ176" s="261"/>
      <c r="BK176" s="261"/>
      <c r="BL176" s="261"/>
      <c r="BM176" s="261"/>
      <c r="BN176" s="261"/>
      <c r="BO176" s="261"/>
      <c r="BP176" s="261"/>
      <c r="BQ176" s="261"/>
      <c r="BR176" s="261"/>
      <c r="BS176" s="261"/>
      <c r="BT176" s="261"/>
      <c r="BU176" s="261"/>
      <c r="BV176" s="261"/>
      <c r="BW176" s="261"/>
      <c r="BX176" s="261"/>
      <c r="BY176" s="261"/>
      <c r="BZ176" s="261"/>
      <c r="CA176" s="261"/>
      <c r="CB176" s="261"/>
      <c r="CC176" s="261"/>
      <c r="CD176" s="261"/>
      <c r="CE176" s="261"/>
      <c r="CF176" s="261"/>
      <c r="CG176" s="261"/>
      <c r="CH176" s="261"/>
      <c r="CI176" s="261"/>
      <c r="CJ176" s="261"/>
      <c r="CK176" s="261"/>
      <c r="CL176" s="261"/>
      <c r="CM176" s="261"/>
      <c r="CN176" s="261"/>
      <c r="CO176" s="261"/>
      <c r="CP176" s="261"/>
      <c r="CQ176" s="261"/>
      <c r="CR176" s="261"/>
      <c r="CS176" s="261"/>
      <c r="CT176" s="261"/>
      <c r="CU176" s="261"/>
      <c r="CV176" s="261"/>
      <c r="CW176" s="261"/>
      <c r="CX176" s="261"/>
      <c r="CY176" s="261"/>
      <c r="CZ176" s="261"/>
      <c r="DA176" s="261"/>
      <c r="DB176" s="261"/>
      <c r="DC176" s="261"/>
      <c r="DD176" s="261"/>
      <c r="DE176" s="261"/>
      <c r="DF176" s="261"/>
      <c r="DG176" s="261"/>
      <c r="DH176" s="261"/>
      <c r="DI176" s="261"/>
      <c r="DJ176" s="261"/>
      <c r="DK176" s="261"/>
      <c r="DL176" s="261"/>
      <c r="DM176" s="261"/>
      <c r="DN176" s="261"/>
      <c r="DO176" s="261"/>
      <c r="DP176" s="261"/>
      <c r="DQ176" s="261"/>
      <c r="DR176" s="261"/>
      <c r="DS176" s="261"/>
      <c r="DT176" s="261"/>
      <c r="DU176" s="261"/>
      <c r="DV176" s="261"/>
      <c r="DW176" s="261"/>
      <c r="DX176" s="261"/>
      <c r="DY176" s="261"/>
      <c r="DZ176" s="261"/>
      <c r="EA176" s="261"/>
      <c r="EB176" s="261"/>
      <c r="EC176" s="261"/>
      <c r="ED176" s="261"/>
      <c r="EE176" s="261"/>
      <c r="EF176" s="261"/>
      <c r="EG176" s="261"/>
      <c r="EH176" s="261"/>
      <c r="EI176" s="261"/>
      <c r="EJ176" s="261"/>
      <c r="EK176" s="261"/>
      <c r="EL176" s="261"/>
      <c r="EM176" s="261"/>
      <c r="EN176" s="261"/>
      <c r="EO176" s="261"/>
      <c r="EP176" s="261"/>
      <c r="EQ176" s="261"/>
      <c r="ER176" s="261"/>
      <c r="ES176" s="261"/>
      <c r="ET176" s="261"/>
      <c r="EU176" s="261"/>
      <c r="EV176" s="261"/>
      <c r="EW176" s="261"/>
      <c r="EX176" s="261"/>
      <c r="EY176" s="261"/>
      <c r="EZ176" s="261"/>
      <c r="FA176" s="261"/>
      <c r="FB176" s="261"/>
      <c r="FC176" s="261"/>
      <c r="FD176" s="261"/>
      <c r="FE176" s="261"/>
      <c r="FF176" s="261"/>
      <c r="FG176" s="261"/>
      <c r="FH176" s="261"/>
      <c r="FI176" s="261"/>
      <c r="FJ176" s="261"/>
      <c r="FK176" s="261"/>
      <c r="FL176" s="261"/>
      <c r="FM176" s="261"/>
      <c r="FN176" s="261"/>
      <c r="FO176" s="261"/>
      <c r="FP176" s="261"/>
      <c r="FQ176" s="261"/>
      <c r="FR176" s="261"/>
      <c r="FS176" s="261"/>
      <c r="FT176" s="261"/>
      <c r="FU176" s="261"/>
      <c r="FV176" s="261"/>
      <c r="FW176" s="261"/>
      <c r="FX176" s="261"/>
      <c r="FY176" s="261"/>
      <c r="FZ176" s="261"/>
      <c r="GA176" s="261"/>
      <c r="GB176" s="261"/>
      <c r="GC176" s="261"/>
      <c r="GD176" s="261"/>
      <c r="GE176" s="261"/>
      <c r="GF176" s="261"/>
      <c r="GG176" s="261"/>
      <c r="GH176" s="261"/>
      <c r="GI176" s="261"/>
      <c r="GJ176" s="261"/>
      <c r="GK176" s="261"/>
      <c r="GL176" s="261"/>
      <c r="GM176" s="261"/>
      <c r="GN176" s="261"/>
      <c r="GO176" s="261"/>
      <c r="GP176" s="261"/>
      <c r="GQ176" s="261"/>
      <c r="GR176" s="261"/>
      <c r="GS176" s="261"/>
      <c r="GT176" s="261"/>
      <c r="GU176" s="261"/>
      <c r="GV176" s="261"/>
      <c r="GW176" s="261"/>
      <c r="GX176" s="261"/>
      <c r="GY176" s="261"/>
      <c r="GZ176" s="261"/>
      <c r="HA176" s="261"/>
      <c r="HB176" s="261"/>
      <c r="HC176" s="261"/>
      <c r="HD176" s="261"/>
      <c r="HE176" s="261"/>
      <c r="HF176" s="261"/>
      <c r="HG176" s="261"/>
      <c r="HH176" s="261"/>
      <c r="HI176" s="261"/>
      <c r="HJ176" s="261"/>
      <c r="HK176" s="261"/>
      <c r="HL176" s="261"/>
      <c r="HM176" s="261"/>
      <c r="HN176" s="261"/>
      <c r="HO176" s="261"/>
      <c r="HP176" s="261"/>
      <c r="HQ176" s="261"/>
      <c r="HR176" s="261"/>
      <c r="HS176" s="261"/>
      <c r="HT176" s="261"/>
      <c r="HU176" s="261"/>
      <c r="HV176" s="261"/>
      <c r="HW176" s="261"/>
      <c r="HX176" s="261"/>
      <c r="HY176" s="261"/>
      <c r="HZ176" s="261"/>
      <c r="IA176" s="261"/>
      <c r="IB176" s="261"/>
      <c r="IC176" s="261"/>
      <c r="ID176" s="261"/>
      <c r="IE176" s="261"/>
      <c r="IF176" s="261"/>
      <c r="IG176" s="261"/>
      <c r="IH176" s="261"/>
      <c r="II176" s="261"/>
      <c r="IJ176" s="261"/>
      <c r="IK176" s="261"/>
      <c r="IL176" s="261"/>
      <c r="IM176" s="261"/>
      <c r="IN176" s="261"/>
      <c r="IO176" s="261"/>
      <c r="IP176" s="261"/>
      <c r="IQ176" s="261"/>
      <c r="IR176" s="261"/>
      <c r="IS176" s="261"/>
      <c r="IT176" s="261"/>
    </row>
    <row r="177" spans="1:254" s="293" customFormat="1" ht="25.5" x14ac:dyDescent="0.2">
      <c r="A177" s="294" t="s">
        <v>445</v>
      </c>
      <c r="B177" s="347">
        <v>510</v>
      </c>
      <c r="C177" s="291" t="s">
        <v>407</v>
      </c>
      <c r="D177" s="291" t="s">
        <v>385</v>
      </c>
      <c r="E177" s="291" t="s">
        <v>531</v>
      </c>
      <c r="F177" s="296" t="s">
        <v>446</v>
      </c>
      <c r="G177" s="297">
        <v>30</v>
      </c>
      <c r="H177" s="261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261"/>
      <c r="T177" s="261"/>
      <c r="U177" s="261"/>
      <c r="V177" s="261"/>
      <c r="W177" s="261"/>
      <c r="X177" s="261"/>
      <c r="Y177" s="261"/>
      <c r="Z177" s="261"/>
      <c r="AA177" s="261"/>
      <c r="AB177" s="261"/>
      <c r="AC177" s="261"/>
      <c r="AD177" s="261"/>
      <c r="AE177" s="261"/>
      <c r="AF177" s="261"/>
      <c r="AG177" s="261"/>
      <c r="AH177" s="261"/>
      <c r="AI177" s="261"/>
      <c r="AJ177" s="261"/>
      <c r="AK177" s="261"/>
      <c r="AL177" s="261"/>
      <c r="AM177" s="261"/>
      <c r="AN177" s="261"/>
      <c r="AO177" s="261"/>
      <c r="AP177" s="261"/>
      <c r="AQ177" s="261"/>
      <c r="AR177" s="261"/>
      <c r="AS177" s="261"/>
      <c r="AT177" s="261"/>
      <c r="AU177" s="261"/>
      <c r="AV177" s="261"/>
      <c r="AW177" s="261"/>
      <c r="AX177" s="261"/>
      <c r="AY177" s="261"/>
      <c r="AZ177" s="261"/>
      <c r="BA177" s="261"/>
      <c r="BB177" s="261"/>
      <c r="BC177" s="261"/>
      <c r="BD177" s="261"/>
      <c r="BE177" s="261"/>
      <c r="BF177" s="261"/>
      <c r="BG177" s="261"/>
      <c r="BH177" s="261"/>
      <c r="BI177" s="261"/>
      <c r="BJ177" s="261"/>
      <c r="BK177" s="261"/>
      <c r="BL177" s="261"/>
      <c r="BM177" s="261"/>
      <c r="BN177" s="261"/>
      <c r="BO177" s="261"/>
      <c r="BP177" s="261"/>
      <c r="BQ177" s="261"/>
      <c r="BR177" s="261"/>
      <c r="BS177" s="261"/>
      <c r="BT177" s="261"/>
      <c r="BU177" s="261"/>
      <c r="BV177" s="261"/>
      <c r="BW177" s="261"/>
      <c r="BX177" s="261"/>
      <c r="BY177" s="261"/>
      <c r="BZ177" s="261"/>
      <c r="CA177" s="261"/>
      <c r="CB177" s="261"/>
      <c r="CC177" s="261"/>
      <c r="CD177" s="261"/>
      <c r="CE177" s="261"/>
      <c r="CF177" s="261"/>
      <c r="CG177" s="261"/>
      <c r="CH177" s="261"/>
      <c r="CI177" s="261"/>
      <c r="CJ177" s="261"/>
      <c r="CK177" s="261"/>
      <c r="CL177" s="261"/>
      <c r="CM177" s="261"/>
      <c r="CN177" s="261"/>
      <c r="CO177" s="261"/>
      <c r="CP177" s="261"/>
      <c r="CQ177" s="261"/>
      <c r="CR177" s="261"/>
      <c r="CS177" s="261"/>
      <c r="CT177" s="261"/>
      <c r="CU177" s="261"/>
      <c r="CV177" s="261"/>
      <c r="CW177" s="261"/>
      <c r="CX177" s="261"/>
      <c r="CY177" s="261"/>
      <c r="CZ177" s="261"/>
      <c r="DA177" s="261"/>
      <c r="DB177" s="261"/>
      <c r="DC177" s="261"/>
      <c r="DD177" s="261"/>
      <c r="DE177" s="261"/>
      <c r="DF177" s="261"/>
      <c r="DG177" s="261"/>
      <c r="DH177" s="261"/>
      <c r="DI177" s="261"/>
      <c r="DJ177" s="261"/>
      <c r="DK177" s="261"/>
      <c r="DL177" s="261"/>
      <c r="DM177" s="261"/>
      <c r="DN177" s="261"/>
      <c r="DO177" s="261"/>
      <c r="DP177" s="261"/>
      <c r="DQ177" s="261"/>
      <c r="DR177" s="261"/>
      <c r="DS177" s="261"/>
      <c r="DT177" s="261"/>
      <c r="DU177" s="261"/>
      <c r="DV177" s="261"/>
      <c r="DW177" s="261"/>
      <c r="DX177" s="261"/>
      <c r="DY177" s="261"/>
      <c r="DZ177" s="261"/>
      <c r="EA177" s="261"/>
      <c r="EB177" s="261"/>
      <c r="EC177" s="261"/>
      <c r="ED177" s="261"/>
      <c r="EE177" s="261"/>
      <c r="EF177" s="261"/>
      <c r="EG177" s="261"/>
      <c r="EH177" s="261"/>
      <c r="EI177" s="261"/>
      <c r="EJ177" s="261"/>
      <c r="EK177" s="261"/>
      <c r="EL177" s="261"/>
      <c r="EM177" s="261"/>
      <c r="EN177" s="261"/>
      <c r="EO177" s="261"/>
      <c r="EP177" s="261"/>
      <c r="EQ177" s="261"/>
      <c r="ER177" s="261"/>
      <c r="ES177" s="261"/>
      <c r="ET177" s="261"/>
      <c r="EU177" s="261"/>
      <c r="EV177" s="261"/>
      <c r="EW177" s="261"/>
      <c r="EX177" s="261"/>
      <c r="EY177" s="261"/>
      <c r="EZ177" s="261"/>
      <c r="FA177" s="261"/>
      <c r="FB177" s="261"/>
      <c r="FC177" s="261"/>
      <c r="FD177" s="261"/>
      <c r="FE177" s="261"/>
      <c r="FF177" s="261"/>
      <c r="FG177" s="261"/>
      <c r="FH177" s="261"/>
      <c r="FI177" s="261"/>
      <c r="FJ177" s="261"/>
      <c r="FK177" s="261"/>
      <c r="FL177" s="261"/>
      <c r="FM177" s="261"/>
      <c r="FN177" s="261"/>
      <c r="FO177" s="261"/>
      <c r="FP177" s="261"/>
      <c r="FQ177" s="261"/>
      <c r="FR177" s="261"/>
      <c r="FS177" s="261"/>
      <c r="FT177" s="261"/>
      <c r="FU177" s="261"/>
      <c r="FV177" s="261"/>
      <c r="FW177" s="261"/>
      <c r="FX177" s="261"/>
      <c r="FY177" s="261"/>
      <c r="FZ177" s="261"/>
      <c r="GA177" s="261"/>
      <c r="GB177" s="261"/>
      <c r="GC177" s="261"/>
      <c r="GD177" s="261"/>
      <c r="GE177" s="261"/>
      <c r="GF177" s="261"/>
      <c r="GG177" s="261"/>
      <c r="GH177" s="261"/>
      <c r="GI177" s="261"/>
      <c r="GJ177" s="261"/>
      <c r="GK177" s="261"/>
      <c r="GL177" s="261"/>
      <c r="GM177" s="261"/>
      <c r="GN177" s="261"/>
      <c r="GO177" s="261"/>
      <c r="GP177" s="261"/>
      <c r="GQ177" s="261"/>
      <c r="GR177" s="261"/>
      <c r="GS177" s="261"/>
      <c r="GT177" s="261"/>
      <c r="GU177" s="261"/>
      <c r="GV177" s="261"/>
      <c r="GW177" s="261"/>
      <c r="GX177" s="261"/>
      <c r="GY177" s="261"/>
      <c r="GZ177" s="261"/>
      <c r="HA177" s="261"/>
      <c r="HB177" s="261"/>
      <c r="HC177" s="261"/>
      <c r="HD177" s="261"/>
      <c r="HE177" s="261"/>
      <c r="HF177" s="261"/>
      <c r="HG177" s="261"/>
      <c r="HH177" s="261"/>
      <c r="HI177" s="261"/>
      <c r="HJ177" s="261"/>
      <c r="HK177" s="261"/>
      <c r="HL177" s="261"/>
      <c r="HM177" s="261"/>
      <c r="HN177" s="261"/>
      <c r="HO177" s="261"/>
      <c r="HP177" s="261"/>
      <c r="HQ177" s="261"/>
      <c r="HR177" s="261"/>
      <c r="HS177" s="261"/>
      <c r="HT177" s="261"/>
      <c r="HU177" s="261"/>
      <c r="HV177" s="261"/>
      <c r="HW177" s="261"/>
      <c r="HX177" s="261"/>
      <c r="HY177" s="261"/>
      <c r="HZ177" s="261"/>
      <c r="IA177" s="261"/>
      <c r="IB177" s="261"/>
      <c r="IC177" s="261"/>
      <c r="ID177" s="261"/>
      <c r="IE177" s="261"/>
      <c r="IF177" s="261"/>
      <c r="IG177" s="261"/>
      <c r="IH177" s="261"/>
      <c r="II177" s="261"/>
      <c r="IJ177" s="261"/>
      <c r="IK177" s="261"/>
      <c r="IL177" s="261"/>
      <c r="IM177" s="261"/>
      <c r="IN177" s="261"/>
      <c r="IO177" s="261"/>
      <c r="IP177" s="261"/>
      <c r="IQ177" s="261"/>
      <c r="IR177" s="261"/>
      <c r="IS177" s="261"/>
      <c r="IT177" s="261"/>
    </row>
    <row r="178" spans="1:254" s="293" customFormat="1" ht="27.75" customHeight="1" x14ac:dyDescent="0.2">
      <c r="A178" s="289" t="s">
        <v>673</v>
      </c>
      <c r="B178" s="315" t="s">
        <v>663</v>
      </c>
      <c r="C178" s="349" t="s">
        <v>407</v>
      </c>
      <c r="D178" s="349" t="s">
        <v>385</v>
      </c>
      <c r="E178" s="349" t="s">
        <v>439</v>
      </c>
      <c r="F178" s="349"/>
      <c r="G178" s="350">
        <f>SUM(G179)</f>
        <v>167</v>
      </c>
      <c r="H178" s="261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261"/>
      <c r="T178" s="261"/>
      <c r="U178" s="261"/>
      <c r="V178" s="261"/>
      <c r="W178" s="261"/>
      <c r="X178" s="261"/>
      <c r="Y178" s="261"/>
      <c r="Z178" s="261"/>
      <c r="AA178" s="261"/>
      <c r="AB178" s="261"/>
      <c r="AC178" s="261"/>
      <c r="AD178" s="261"/>
      <c r="AE178" s="261"/>
      <c r="AF178" s="261"/>
      <c r="AG178" s="261"/>
      <c r="AH178" s="261"/>
      <c r="AI178" s="261"/>
      <c r="AJ178" s="261"/>
      <c r="AK178" s="261"/>
      <c r="AL178" s="261"/>
      <c r="AM178" s="261"/>
      <c r="AN178" s="261"/>
      <c r="AO178" s="261"/>
      <c r="AP178" s="261"/>
      <c r="AQ178" s="261"/>
      <c r="AR178" s="261"/>
      <c r="AS178" s="261"/>
      <c r="AT178" s="261"/>
      <c r="AU178" s="261"/>
      <c r="AV178" s="261"/>
      <c r="AW178" s="261"/>
      <c r="AX178" s="261"/>
      <c r="AY178" s="261"/>
      <c r="AZ178" s="261"/>
      <c r="BA178" s="261"/>
      <c r="BB178" s="261"/>
      <c r="BC178" s="261"/>
      <c r="BD178" s="261"/>
      <c r="BE178" s="261"/>
      <c r="BF178" s="261"/>
      <c r="BG178" s="261"/>
      <c r="BH178" s="261"/>
      <c r="BI178" s="261"/>
      <c r="BJ178" s="261"/>
      <c r="BK178" s="261"/>
      <c r="BL178" s="261"/>
      <c r="BM178" s="261"/>
      <c r="BN178" s="261"/>
      <c r="BO178" s="261"/>
      <c r="BP178" s="261"/>
      <c r="BQ178" s="261"/>
      <c r="BR178" s="261"/>
      <c r="BS178" s="261"/>
      <c r="BT178" s="261"/>
      <c r="BU178" s="261"/>
      <c r="BV178" s="261"/>
      <c r="BW178" s="261"/>
      <c r="BX178" s="261"/>
      <c r="BY178" s="261"/>
      <c r="BZ178" s="261"/>
      <c r="CA178" s="261"/>
      <c r="CB178" s="261"/>
      <c r="CC178" s="261"/>
      <c r="CD178" s="261"/>
      <c r="CE178" s="261"/>
      <c r="CF178" s="261"/>
      <c r="CG178" s="261"/>
      <c r="CH178" s="261"/>
      <c r="CI178" s="261"/>
      <c r="CJ178" s="261"/>
      <c r="CK178" s="261"/>
      <c r="CL178" s="261"/>
      <c r="CM178" s="261"/>
      <c r="CN178" s="261"/>
      <c r="CO178" s="261"/>
      <c r="CP178" s="261"/>
      <c r="CQ178" s="261"/>
      <c r="CR178" s="261"/>
      <c r="CS178" s="261"/>
      <c r="CT178" s="261"/>
      <c r="CU178" s="261"/>
      <c r="CV178" s="261"/>
      <c r="CW178" s="261"/>
      <c r="CX178" s="261"/>
      <c r="CY178" s="261"/>
      <c r="CZ178" s="261"/>
      <c r="DA178" s="261"/>
      <c r="DB178" s="261"/>
      <c r="DC178" s="261"/>
      <c r="DD178" s="261"/>
      <c r="DE178" s="261"/>
      <c r="DF178" s="261"/>
      <c r="DG178" s="261"/>
      <c r="DH178" s="261"/>
      <c r="DI178" s="261"/>
      <c r="DJ178" s="261"/>
      <c r="DK178" s="261"/>
      <c r="DL178" s="261"/>
      <c r="DM178" s="261"/>
      <c r="DN178" s="261"/>
      <c r="DO178" s="261"/>
      <c r="DP178" s="261"/>
      <c r="DQ178" s="261"/>
      <c r="DR178" s="261"/>
      <c r="DS178" s="261"/>
      <c r="DT178" s="261"/>
      <c r="DU178" s="261"/>
      <c r="DV178" s="261"/>
      <c r="DW178" s="261"/>
      <c r="DX178" s="261"/>
      <c r="DY178" s="261"/>
      <c r="DZ178" s="261"/>
      <c r="EA178" s="261"/>
      <c r="EB178" s="261"/>
      <c r="EC178" s="261"/>
      <c r="ED178" s="261"/>
      <c r="EE178" s="261"/>
      <c r="EF178" s="261"/>
      <c r="EG178" s="261"/>
      <c r="EH178" s="261"/>
      <c r="EI178" s="261"/>
      <c r="EJ178" s="261"/>
      <c r="EK178" s="261"/>
      <c r="EL178" s="261"/>
      <c r="EM178" s="261"/>
      <c r="EN178" s="261"/>
      <c r="EO178" s="261"/>
      <c r="EP178" s="261"/>
      <c r="EQ178" s="261"/>
      <c r="ER178" s="261"/>
      <c r="ES178" s="261"/>
      <c r="ET178" s="261"/>
      <c r="EU178" s="261"/>
      <c r="EV178" s="261"/>
      <c r="EW178" s="261"/>
      <c r="EX178" s="261"/>
      <c r="EY178" s="261"/>
      <c r="EZ178" s="261"/>
      <c r="FA178" s="261"/>
      <c r="FB178" s="261"/>
      <c r="FC178" s="261"/>
      <c r="FD178" s="261"/>
      <c r="FE178" s="261"/>
      <c r="FF178" s="261"/>
      <c r="FG178" s="261"/>
      <c r="FH178" s="261"/>
      <c r="FI178" s="261"/>
      <c r="FJ178" s="261"/>
      <c r="FK178" s="261"/>
      <c r="FL178" s="261"/>
      <c r="FM178" s="261"/>
      <c r="FN178" s="261"/>
      <c r="FO178" s="261"/>
      <c r="FP178" s="261"/>
      <c r="FQ178" s="261"/>
      <c r="FR178" s="261"/>
      <c r="FS178" s="261"/>
      <c r="FT178" s="261"/>
      <c r="FU178" s="261"/>
      <c r="FV178" s="261"/>
      <c r="FW178" s="261"/>
      <c r="FX178" s="261"/>
      <c r="FY178" s="261"/>
      <c r="FZ178" s="261"/>
      <c r="GA178" s="261"/>
      <c r="GB178" s="261"/>
      <c r="GC178" s="261"/>
      <c r="GD178" s="261"/>
      <c r="GE178" s="261"/>
      <c r="GF178" s="261"/>
      <c r="GG178" s="261"/>
      <c r="GH178" s="261"/>
      <c r="GI178" s="261"/>
      <c r="GJ178" s="261"/>
      <c r="GK178" s="261"/>
      <c r="GL178" s="261"/>
      <c r="GM178" s="261"/>
      <c r="GN178" s="261"/>
      <c r="GO178" s="261"/>
      <c r="GP178" s="261"/>
      <c r="GQ178" s="261"/>
      <c r="GR178" s="261"/>
      <c r="GS178" s="261"/>
      <c r="GT178" s="261"/>
      <c r="GU178" s="261"/>
      <c r="GV178" s="261"/>
      <c r="GW178" s="261"/>
      <c r="GX178" s="261"/>
      <c r="GY178" s="261"/>
      <c r="GZ178" s="261"/>
      <c r="HA178" s="261"/>
      <c r="HB178" s="261"/>
      <c r="HC178" s="261"/>
      <c r="HD178" s="261"/>
      <c r="HE178" s="261"/>
      <c r="HF178" s="261"/>
      <c r="HG178" s="261"/>
      <c r="HH178" s="261"/>
      <c r="HI178" s="261"/>
      <c r="HJ178" s="261"/>
      <c r="HK178" s="261"/>
      <c r="HL178" s="261"/>
      <c r="HM178" s="261"/>
      <c r="HN178" s="261"/>
      <c r="HO178" s="261"/>
      <c r="HP178" s="261"/>
      <c r="HQ178" s="261"/>
      <c r="HR178" s="261"/>
      <c r="HS178" s="261"/>
      <c r="HT178" s="261"/>
      <c r="HU178" s="261"/>
      <c r="HV178" s="261"/>
      <c r="HW178" s="261"/>
      <c r="HX178" s="261"/>
      <c r="HY178" s="261"/>
      <c r="HZ178" s="261"/>
      <c r="IA178" s="261"/>
      <c r="IB178" s="261"/>
      <c r="IC178" s="261"/>
      <c r="ID178" s="261"/>
      <c r="IE178" s="261"/>
      <c r="IF178" s="261"/>
      <c r="IG178" s="261"/>
      <c r="IH178" s="261"/>
      <c r="II178" s="261"/>
      <c r="IJ178" s="261"/>
      <c r="IK178" s="261"/>
      <c r="IL178" s="261"/>
      <c r="IM178" s="261"/>
      <c r="IN178" s="261"/>
      <c r="IO178" s="261"/>
      <c r="IP178" s="261"/>
      <c r="IQ178" s="261"/>
      <c r="IR178" s="261"/>
      <c r="IS178" s="261"/>
      <c r="IT178" s="261"/>
    </row>
    <row r="179" spans="1:254" ht="25.5" x14ac:dyDescent="0.2">
      <c r="A179" s="294" t="s">
        <v>445</v>
      </c>
      <c r="B179" s="315" t="s">
        <v>663</v>
      </c>
      <c r="C179" s="351" t="s">
        <v>407</v>
      </c>
      <c r="D179" s="351" t="s">
        <v>385</v>
      </c>
      <c r="E179" s="351" t="s">
        <v>439</v>
      </c>
      <c r="F179" s="351" t="s">
        <v>446</v>
      </c>
      <c r="G179" s="352">
        <v>167</v>
      </c>
    </row>
    <row r="180" spans="1:254" x14ac:dyDescent="0.2">
      <c r="A180" s="344" t="s">
        <v>693</v>
      </c>
      <c r="B180" s="281" t="s">
        <v>663</v>
      </c>
      <c r="C180" s="280" t="s">
        <v>407</v>
      </c>
      <c r="D180" s="280" t="s">
        <v>407</v>
      </c>
      <c r="E180" s="280"/>
      <c r="F180" s="280"/>
      <c r="G180" s="282">
        <f>SUM(G185+G183+G181)</f>
        <v>5027.05</v>
      </c>
    </row>
    <row r="181" spans="1:254" ht="27" x14ac:dyDescent="0.25">
      <c r="A181" s="325" t="s">
        <v>641</v>
      </c>
      <c r="B181" s="286" t="s">
        <v>663</v>
      </c>
      <c r="C181" s="299" t="s">
        <v>407</v>
      </c>
      <c r="D181" s="299" t="s">
        <v>407</v>
      </c>
      <c r="E181" s="299" t="s">
        <v>536</v>
      </c>
      <c r="F181" s="299"/>
      <c r="G181" s="287">
        <f>SUM(G182)</f>
        <v>1194.05</v>
      </c>
      <c r="H181" s="319"/>
      <c r="I181" s="319"/>
      <c r="J181" s="319"/>
      <c r="K181" s="319"/>
      <c r="L181" s="319"/>
      <c r="M181" s="319"/>
      <c r="N181" s="319"/>
      <c r="O181" s="319"/>
      <c r="P181" s="319"/>
      <c r="Q181" s="319"/>
      <c r="R181" s="319"/>
      <c r="S181" s="319"/>
      <c r="T181" s="319"/>
      <c r="U181" s="319"/>
      <c r="V181" s="319"/>
      <c r="W181" s="319"/>
      <c r="X181" s="319"/>
      <c r="Y181" s="319"/>
      <c r="Z181" s="319"/>
      <c r="AA181" s="319"/>
      <c r="AB181" s="319"/>
      <c r="AC181" s="319"/>
      <c r="AD181" s="319"/>
      <c r="AE181" s="319"/>
      <c r="AF181" s="319"/>
      <c r="AG181" s="319"/>
      <c r="AH181" s="319"/>
      <c r="AI181" s="319"/>
      <c r="AJ181" s="319"/>
      <c r="AK181" s="319"/>
      <c r="AL181" s="319"/>
      <c r="AM181" s="319"/>
      <c r="AN181" s="319"/>
      <c r="AO181" s="319"/>
      <c r="AP181" s="319"/>
      <c r="AQ181" s="319"/>
      <c r="AR181" s="319"/>
      <c r="AS181" s="319"/>
      <c r="AT181" s="319"/>
      <c r="AU181" s="319"/>
      <c r="AV181" s="319"/>
      <c r="AW181" s="319"/>
      <c r="AX181" s="319"/>
      <c r="AY181" s="319"/>
      <c r="AZ181" s="319"/>
      <c r="BA181" s="319"/>
      <c r="BB181" s="319"/>
      <c r="BC181" s="319"/>
      <c r="BD181" s="319"/>
      <c r="BE181" s="319"/>
      <c r="BF181" s="319"/>
      <c r="BG181" s="319"/>
      <c r="BH181" s="319"/>
      <c r="BI181" s="319"/>
      <c r="BJ181" s="319"/>
      <c r="BK181" s="319"/>
      <c r="BL181" s="319"/>
      <c r="BM181" s="319"/>
      <c r="BN181" s="319"/>
      <c r="BO181" s="319"/>
      <c r="BP181" s="319"/>
      <c r="BQ181" s="319"/>
      <c r="BR181" s="319"/>
      <c r="BS181" s="319"/>
      <c r="BT181" s="319"/>
      <c r="BU181" s="319"/>
      <c r="BV181" s="319"/>
      <c r="BW181" s="319"/>
      <c r="BX181" s="319"/>
      <c r="BY181" s="319"/>
      <c r="BZ181" s="319"/>
      <c r="CA181" s="319"/>
      <c r="CB181" s="319"/>
      <c r="CC181" s="319"/>
      <c r="CD181" s="319"/>
      <c r="CE181" s="319"/>
      <c r="CF181" s="319"/>
      <c r="CG181" s="319"/>
      <c r="CH181" s="319"/>
      <c r="CI181" s="319"/>
      <c r="CJ181" s="319"/>
      <c r="CK181" s="319"/>
      <c r="CL181" s="319"/>
      <c r="CM181" s="319"/>
      <c r="CN181" s="319"/>
      <c r="CO181" s="319"/>
      <c r="CP181" s="319"/>
      <c r="CQ181" s="319"/>
      <c r="CR181" s="319"/>
      <c r="CS181" s="319"/>
      <c r="CT181" s="319"/>
      <c r="CU181" s="319"/>
      <c r="CV181" s="319"/>
      <c r="CW181" s="319"/>
      <c r="CX181" s="319"/>
      <c r="CY181" s="319"/>
      <c r="CZ181" s="319"/>
      <c r="DA181" s="319"/>
      <c r="DB181" s="319"/>
      <c r="DC181" s="319"/>
      <c r="DD181" s="319"/>
      <c r="DE181" s="319"/>
      <c r="DF181" s="319"/>
      <c r="DG181" s="319"/>
      <c r="DH181" s="319"/>
      <c r="DI181" s="319"/>
      <c r="DJ181" s="319"/>
      <c r="DK181" s="319"/>
      <c r="DL181" s="319"/>
      <c r="DM181" s="319"/>
      <c r="DN181" s="319"/>
      <c r="DO181" s="319"/>
      <c r="DP181" s="319"/>
      <c r="DQ181" s="319"/>
      <c r="DR181" s="319"/>
      <c r="DS181" s="319"/>
      <c r="DT181" s="319"/>
      <c r="DU181" s="319"/>
      <c r="DV181" s="319"/>
      <c r="DW181" s="319"/>
      <c r="DX181" s="319"/>
      <c r="DY181" s="319"/>
      <c r="DZ181" s="319"/>
      <c r="EA181" s="319"/>
      <c r="EB181" s="319"/>
      <c r="EC181" s="319"/>
      <c r="ED181" s="319"/>
      <c r="EE181" s="319"/>
      <c r="EF181" s="319"/>
      <c r="EG181" s="319"/>
      <c r="EH181" s="319"/>
      <c r="EI181" s="319"/>
      <c r="EJ181" s="319"/>
      <c r="EK181" s="319"/>
      <c r="EL181" s="319"/>
      <c r="EM181" s="319"/>
      <c r="EN181" s="319"/>
      <c r="EO181" s="319"/>
      <c r="EP181" s="319"/>
      <c r="EQ181" s="319"/>
      <c r="ER181" s="319"/>
      <c r="ES181" s="319"/>
      <c r="ET181" s="319"/>
      <c r="EU181" s="319"/>
      <c r="EV181" s="319"/>
      <c r="EW181" s="319"/>
      <c r="EX181" s="319"/>
      <c r="EY181" s="319"/>
      <c r="EZ181" s="319"/>
      <c r="FA181" s="319"/>
      <c r="FB181" s="319"/>
      <c r="FC181" s="319"/>
      <c r="FD181" s="319"/>
      <c r="FE181" s="319"/>
      <c r="FF181" s="319"/>
      <c r="FG181" s="319"/>
      <c r="FH181" s="319"/>
      <c r="FI181" s="319"/>
      <c r="FJ181" s="319"/>
      <c r="FK181" s="319"/>
      <c r="FL181" s="319"/>
      <c r="FM181" s="319"/>
      <c r="FN181" s="319"/>
      <c r="FO181" s="319"/>
      <c r="FP181" s="319"/>
      <c r="FQ181" s="319"/>
      <c r="FR181" s="319"/>
      <c r="FS181" s="319"/>
      <c r="FT181" s="319"/>
      <c r="FU181" s="319"/>
      <c r="FV181" s="319"/>
      <c r="FW181" s="319"/>
      <c r="FX181" s="319"/>
      <c r="FY181" s="319"/>
      <c r="FZ181" s="319"/>
      <c r="GA181" s="319"/>
      <c r="GB181" s="319"/>
      <c r="GC181" s="319"/>
      <c r="GD181" s="319"/>
      <c r="GE181" s="319"/>
      <c r="GF181" s="319"/>
      <c r="GG181" s="319"/>
      <c r="GH181" s="319"/>
      <c r="GI181" s="319"/>
      <c r="GJ181" s="319"/>
      <c r="GK181" s="319"/>
      <c r="GL181" s="319"/>
      <c r="GM181" s="319"/>
      <c r="GN181" s="319"/>
      <c r="GO181" s="319"/>
      <c r="GP181" s="319"/>
      <c r="GQ181" s="319"/>
      <c r="GR181" s="319"/>
      <c r="GS181" s="319"/>
      <c r="GT181" s="319"/>
      <c r="GU181" s="319"/>
      <c r="GV181" s="319"/>
      <c r="GW181" s="319"/>
      <c r="GX181" s="319"/>
      <c r="GY181" s="319"/>
      <c r="GZ181" s="319"/>
      <c r="HA181" s="319"/>
      <c r="HB181" s="319"/>
      <c r="HC181" s="319"/>
      <c r="HD181" s="319"/>
      <c r="HE181" s="319"/>
      <c r="HF181" s="319"/>
      <c r="HG181" s="319"/>
      <c r="HH181" s="319"/>
      <c r="HI181" s="319"/>
      <c r="HJ181" s="319"/>
      <c r="HK181" s="319"/>
      <c r="HL181" s="319"/>
      <c r="HM181" s="319"/>
      <c r="HN181" s="319"/>
      <c r="HO181" s="319"/>
      <c r="HP181" s="319"/>
      <c r="HQ181" s="319"/>
      <c r="HR181" s="319"/>
      <c r="HS181" s="319"/>
      <c r="HT181" s="319"/>
      <c r="HU181" s="319"/>
      <c r="HV181" s="319"/>
      <c r="HW181" s="319"/>
      <c r="HX181" s="319"/>
      <c r="HY181" s="319"/>
      <c r="HZ181" s="319"/>
      <c r="IA181" s="319"/>
      <c r="IB181" s="319"/>
      <c r="IC181" s="319"/>
      <c r="ID181" s="319"/>
      <c r="IE181" s="319"/>
      <c r="IF181" s="319"/>
      <c r="IG181" s="319"/>
      <c r="IH181" s="319"/>
      <c r="II181" s="319"/>
      <c r="IJ181" s="319"/>
      <c r="IK181" s="319"/>
      <c r="IL181" s="319"/>
      <c r="IM181" s="319"/>
      <c r="IN181" s="319"/>
      <c r="IO181" s="319"/>
      <c r="IP181" s="319"/>
      <c r="IQ181" s="319"/>
      <c r="IR181" s="319"/>
      <c r="IS181" s="319"/>
      <c r="IT181" s="319"/>
    </row>
    <row r="182" spans="1:254" ht="25.5" x14ac:dyDescent="0.2">
      <c r="A182" s="289" t="s">
        <v>445</v>
      </c>
      <c r="B182" s="291" t="s">
        <v>663</v>
      </c>
      <c r="C182" s="301" t="s">
        <v>407</v>
      </c>
      <c r="D182" s="301" t="s">
        <v>407</v>
      </c>
      <c r="E182" s="301" t="s">
        <v>536</v>
      </c>
      <c r="F182" s="301" t="s">
        <v>446</v>
      </c>
      <c r="G182" s="292">
        <v>1194.05</v>
      </c>
    </row>
    <row r="183" spans="1:254" s="227" customFormat="1" ht="27" x14ac:dyDescent="0.25">
      <c r="A183" s="325" t="s">
        <v>641</v>
      </c>
      <c r="B183" s="299" t="s">
        <v>663</v>
      </c>
      <c r="C183" s="299" t="s">
        <v>407</v>
      </c>
      <c r="D183" s="299" t="s">
        <v>407</v>
      </c>
      <c r="E183" s="299" t="s">
        <v>538</v>
      </c>
      <c r="F183" s="299"/>
      <c r="G183" s="287">
        <f>SUM(G184)</f>
        <v>2583</v>
      </c>
      <c r="H183" s="261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261"/>
      <c r="T183" s="261"/>
      <c r="U183" s="261"/>
      <c r="V183" s="261"/>
      <c r="W183" s="261"/>
      <c r="X183" s="261"/>
      <c r="Y183" s="261"/>
      <c r="Z183" s="261"/>
      <c r="AA183" s="261"/>
      <c r="AB183" s="261"/>
      <c r="AC183" s="261"/>
      <c r="AD183" s="261"/>
      <c r="AE183" s="261"/>
      <c r="AF183" s="261"/>
      <c r="AG183" s="261"/>
      <c r="AH183" s="261"/>
      <c r="AI183" s="261"/>
      <c r="AJ183" s="261"/>
      <c r="AK183" s="261"/>
      <c r="AL183" s="261"/>
      <c r="AM183" s="261"/>
      <c r="AN183" s="261"/>
      <c r="AO183" s="261"/>
      <c r="AP183" s="261"/>
      <c r="AQ183" s="261"/>
      <c r="AR183" s="261"/>
      <c r="AS183" s="261"/>
      <c r="AT183" s="261"/>
      <c r="AU183" s="261"/>
      <c r="AV183" s="261"/>
      <c r="AW183" s="261"/>
      <c r="AX183" s="261"/>
      <c r="AY183" s="261"/>
      <c r="AZ183" s="261"/>
      <c r="BA183" s="261"/>
      <c r="BB183" s="261"/>
      <c r="BC183" s="261"/>
      <c r="BD183" s="261"/>
      <c r="BE183" s="261"/>
      <c r="BF183" s="261"/>
      <c r="BG183" s="261"/>
      <c r="BH183" s="261"/>
      <c r="BI183" s="261"/>
      <c r="BJ183" s="261"/>
      <c r="BK183" s="261"/>
      <c r="BL183" s="261"/>
      <c r="BM183" s="261"/>
      <c r="BN183" s="261"/>
      <c r="BO183" s="261"/>
      <c r="BP183" s="261"/>
      <c r="BQ183" s="261"/>
      <c r="BR183" s="261"/>
      <c r="BS183" s="261"/>
      <c r="BT183" s="261"/>
      <c r="BU183" s="261"/>
      <c r="BV183" s="261"/>
      <c r="BW183" s="261"/>
      <c r="BX183" s="261"/>
      <c r="BY183" s="261"/>
      <c r="BZ183" s="261"/>
      <c r="CA183" s="261"/>
      <c r="CB183" s="261"/>
      <c r="CC183" s="261"/>
      <c r="CD183" s="261"/>
      <c r="CE183" s="261"/>
      <c r="CF183" s="261"/>
      <c r="CG183" s="261"/>
      <c r="CH183" s="261"/>
      <c r="CI183" s="261"/>
      <c r="CJ183" s="261"/>
      <c r="CK183" s="261"/>
      <c r="CL183" s="261"/>
      <c r="CM183" s="261"/>
      <c r="CN183" s="261"/>
      <c r="CO183" s="261"/>
      <c r="CP183" s="261"/>
      <c r="CQ183" s="261"/>
      <c r="CR183" s="261"/>
      <c r="CS183" s="261"/>
      <c r="CT183" s="261"/>
      <c r="CU183" s="261"/>
      <c r="CV183" s="261"/>
      <c r="CW183" s="261"/>
      <c r="CX183" s="261"/>
      <c r="CY183" s="261"/>
      <c r="CZ183" s="261"/>
      <c r="DA183" s="261"/>
      <c r="DB183" s="261"/>
      <c r="DC183" s="261"/>
      <c r="DD183" s="261"/>
      <c r="DE183" s="261"/>
      <c r="DF183" s="261"/>
      <c r="DG183" s="261"/>
      <c r="DH183" s="261"/>
      <c r="DI183" s="261"/>
      <c r="DJ183" s="261"/>
      <c r="DK183" s="261"/>
      <c r="DL183" s="261"/>
      <c r="DM183" s="261"/>
      <c r="DN183" s="261"/>
      <c r="DO183" s="261"/>
      <c r="DP183" s="261"/>
      <c r="DQ183" s="261"/>
      <c r="DR183" s="261"/>
      <c r="DS183" s="261"/>
      <c r="DT183" s="261"/>
      <c r="DU183" s="261"/>
      <c r="DV183" s="261"/>
      <c r="DW183" s="261"/>
      <c r="DX183" s="261"/>
      <c r="DY183" s="261"/>
      <c r="DZ183" s="261"/>
      <c r="EA183" s="261"/>
      <c r="EB183" s="261"/>
      <c r="EC183" s="261"/>
      <c r="ED183" s="261"/>
      <c r="EE183" s="261"/>
      <c r="EF183" s="261"/>
      <c r="EG183" s="261"/>
      <c r="EH183" s="261"/>
      <c r="EI183" s="261"/>
      <c r="EJ183" s="261"/>
      <c r="EK183" s="261"/>
      <c r="EL183" s="261"/>
      <c r="EM183" s="261"/>
      <c r="EN183" s="261"/>
      <c r="EO183" s="261"/>
      <c r="EP183" s="261"/>
      <c r="EQ183" s="261"/>
      <c r="ER183" s="261"/>
      <c r="ES183" s="261"/>
      <c r="ET183" s="261"/>
      <c r="EU183" s="261"/>
      <c r="EV183" s="261"/>
      <c r="EW183" s="261"/>
      <c r="EX183" s="261"/>
      <c r="EY183" s="261"/>
      <c r="EZ183" s="261"/>
      <c r="FA183" s="261"/>
      <c r="FB183" s="261"/>
      <c r="FC183" s="261"/>
      <c r="FD183" s="261"/>
      <c r="FE183" s="261"/>
      <c r="FF183" s="261"/>
      <c r="FG183" s="261"/>
      <c r="FH183" s="261"/>
      <c r="FI183" s="261"/>
      <c r="FJ183" s="261"/>
      <c r="FK183" s="261"/>
      <c r="FL183" s="261"/>
      <c r="FM183" s="261"/>
      <c r="FN183" s="261"/>
      <c r="FO183" s="261"/>
      <c r="FP183" s="261"/>
      <c r="FQ183" s="261"/>
      <c r="FR183" s="261"/>
      <c r="FS183" s="261"/>
      <c r="FT183" s="261"/>
      <c r="FU183" s="261"/>
      <c r="FV183" s="261"/>
      <c r="FW183" s="261"/>
      <c r="FX183" s="261"/>
      <c r="FY183" s="261"/>
      <c r="FZ183" s="261"/>
      <c r="GA183" s="261"/>
      <c r="GB183" s="261"/>
      <c r="GC183" s="261"/>
      <c r="GD183" s="261"/>
      <c r="GE183" s="261"/>
      <c r="GF183" s="261"/>
      <c r="GG183" s="261"/>
      <c r="GH183" s="261"/>
      <c r="GI183" s="261"/>
      <c r="GJ183" s="261"/>
      <c r="GK183" s="261"/>
      <c r="GL183" s="261"/>
      <c r="GM183" s="261"/>
      <c r="GN183" s="261"/>
      <c r="GO183" s="261"/>
      <c r="GP183" s="261"/>
      <c r="GQ183" s="261"/>
      <c r="GR183" s="261"/>
      <c r="GS183" s="261"/>
      <c r="GT183" s="261"/>
      <c r="GU183" s="261"/>
      <c r="GV183" s="261"/>
      <c r="GW183" s="261"/>
      <c r="GX183" s="261"/>
      <c r="GY183" s="261"/>
      <c r="GZ183" s="261"/>
      <c r="HA183" s="261"/>
      <c r="HB183" s="261"/>
      <c r="HC183" s="261"/>
      <c r="HD183" s="261"/>
      <c r="HE183" s="261"/>
      <c r="HF183" s="261"/>
      <c r="HG183" s="261"/>
      <c r="HH183" s="261"/>
      <c r="HI183" s="261"/>
      <c r="HJ183" s="261"/>
      <c r="HK183" s="261"/>
      <c r="HL183" s="261"/>
      <c r="HM183" s="261"/>
      <c r="HN183" s="261"/>
      <c r="HO183" s="261"/>
      <c r="HP183" s="261"/>
      <c r="HQ183" s="261"/>
      <c r="HR183" s="261"/>
      <c r="HS183" s="261"/>
      <c r="HT183" s="261"/>
      <c r="HU183" s="261"/>
      <c r="HV183" s="261"/>
      <c r="HW183" s="261"/>
      <c r="HX183" s="261"/>
      <c r="HY183" s="261"/>
      <c r="HZ183" s="261"/>
      <c r="IA183" s="261"/>
      <c r="IB183" s="261"/>
      <c r="IC183" s="261"/>
      <c r="ID183" s="261"/>
      <c r="IE183" s="261"/>
      <c r="IF183" s="261"/>
      <c r="IG183" s="261"/>
      <c r="IH183" s="261"/>
      <c r="II183" s="261"/>
      <c r="IJ183" s="261"/>
      <c r="IK183" s="261"/>
      <c r="IL183" s="261"/>
      <c r="IM183" s="261"/>
      <c r="IN183" s="261"/>
      <c r="IO183" s="261"/>
      <c r="IP183" s="261"/>
      <c r="IQ183" s="261"/>
      <c r="IR183" s="261"/>
      <c r="IS183" s="261"/>
      <c r="IT183" s="261"/>
    </row>
    <row r="184" spans="1:254" s="293" customFormat="1" ht="25.5" x14ac:dyDescent="0.2">
      <c r="A184" s="289" t="s">
        <v>445</v>
      </c>
      <c r="B184" s="301" t="s">
        <v>663</v>
      </c>
      <c r="C184" s="301" t="s">
        <v>407</v>
      </c>
      <c r="D184" s="301" t="s">
        <v>407</v>
      </c>
      <c r="E184" s="301" t="s">
        <v>538</v>
      </c>
      <c r="F184" s="301" t="s">
        <v>446</v>
      </c>
      <c r="G184" s="292">
        <v>2583</v>
      </c>
      <c r="H184" s="261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261"/>
      <c r="T184" s="261"/>
      <c r="U184" s="261"/>
      <c r="V184" s="261"/>
      <c r="W184" s="261"/>
      <c r="X184" s="261"/>
      <c r="Y184" s="261"/>
      <c r="Z184" s="261"/>
      <c r="AA184" s="261"/>
      <c r="AB184" s="261"/>
      <c r="AC184" s="261"/>
      <c r="AD184" s="261"/>
      <c r="AE184" s="261"/>
      <c r="AF184" s="261"/>
      <c r="AG184" s="261"/>
      <c r="AH184" s="261"/>
      <c r="AI184" s="261"/>
      <c r="AJ184" s="261"/>
      <c r="AK184" s="261"/>
      <c r="AL184" s="261"/>
      <c r="AM184" s="261"/>
      <c r="AN184" s="261"/>
      <c r="AO184" s="261"/>
      <c r="AP184" s="261"/>
      <c r="AQ184" s="261"/>
      <c r="AR184" s="261"/>
      <c r="AS184" s="261"/>
      <c r="AT184" s="261"/>
      <c r="AU184" s="261"/>
      <c r="AV184" s="261"/>
      <c r="AW184" s="261"/>
      <c r="AX184" s="261"/>
      <c r="AY184" s="261"/>
      <c r="AZ184" s="261"/>
      <c r="BA184" s="261"/>
      <c r="BB184" s="261"/>
      <c r="BC184" s="261"/>
      <c r="BD184" s="261"/>
      <c r="BE184" s="261"/>
      <c r="BF184" s="261"/>
      <c r="BG184" s="261"/>
      <c r="BH184" s="261"/>
      <c r="BI184" s="261"/>
      <c r="BJ184" s="261"/>
      <c r="BK184" s="261"/>
      <c r="BL184" s="261"/>
      <c r="BM184" s="261"/>
      <c r="BN184" s="261"/>
      <c r="BO184" s="261"/>
      <c r="BP184" s="261"/>
      <c r="BQ184" s="261"/>
      <c r="BR184" s="261"/>
      <c r="BS184" s="261"/>
      <c r="BT184" s="261"/>
      <c r="BU184" s="261"/>
      <c r="BV184" s="261"/>
      <c r="BW184" s="261"/>
      <c r="BX184" s="261"/>
      <c r="BY184" s="261"/>
      <c r="BZ184" s="261"/>
      <c r="CA184" s="261"/>
      <c r="CB184" s="261"/>
      <c r="CC184" s="261"/>
      <c r="CD184" s="261"/>
      <c r="CE184" s="261"/>
      <c r="CF184" s="261"/>
      <c r="CG184" s="261"/>
      <c r="CH184" s="261"/>
      <c r="CI184" s="261"/>
      <c r="CJ184" s="261"/>
      <c r="CK184" s="261"/>
      <c r="CL184" s="261"/>
      <c r="CM184" s="261"/>
      <c r="CN184" s="261"/>
      <c r="CO184" s="261"/>
      <c r="CP184" s="261"/>
      <c r="CQ184" s="261"/>
      <c r="CR184" s="261"/>
      <c r="CS184" s="261"/>
      <c r="CT184" s="261"/>
      <c r="CU184" s="261"/>
      <c r="CV184" s="261"/>
      <c r="CW184" s="261"/>
      <c r="CX184" s="261"/>
      <c r="CY184" s="261"/>
      <c r="CZ184" s="261"/>
      <c r="DA184" s="261"/>
      <c r="DB184" s="261"/>
      <c r="DC184" s="261"/>
      <c r="DD184" s="261"/>
      <c r="DE184" s="261"/>
      <c r="DF184" s="261"/>
      <c r="DG184" s="261"/>
      <c r="DH184" s="261"/>
      <c r="DI184" s="261"/>
      <c r="DJ184" s="261"/>
      <c r="DK184" s="261"/>
      <c r="DL184" s="261"/>
      <c r="DM184" s="261"/>
      <c r="DN184" s="261"/>
      <c r="DO184" s="261"/>
      <c r="DP184" s="261"/>
      <c r="DQ184" s="261"/>
      <c r="DR184" s="261"/>
      <c r="DS184" s="261"/>
      <c r="DT184" s="261"/>
      <c r="DU184" s="261"/>
      <c r="DV184" s="261"/>
      <c r="DW184" s="261"/>
      <c r="DX184" s="261"/>
      <c r="DY184" s="261"/>
      <c r="DZ184" s="261"/>
      <c r="EA184" s="261"/>
      <c r="EB184" s="261"/>
      <c r="EC184" s="261"/>
      <c r="ED184" s="261"/>
      <c r="EE184" s="261"/>
      <c r="EF184" s="261"/>
      <c r="EG184" s="261"/>
      <c r="EH184" s="261"/>
      <c r="EI184" s="261"/>
      <c r="EJ184" s="261"/>
      <c r="EK184" s="261"/>
      <c r="EL184" s="261"/>
      <c r="EM184" s="261"/>
      <c r="EN184" s="261"/>
      <c r="EO184" s="261"/>
      <c r="EP184" s="261"/>
      <c r="EQ184" s="261"/>
      <c r="ER184" s="261"/>
      <c r="ES184" s="261"/>
      <c r="ET184" s="261"/>
      <c r="EU184" s="261"/>
      <c r="EV184" s="261"/>
      <c r="EW184" s="261"/>
      <c r="EX184" s="261"/>
      <c r="EY184" s="261"/>
      <c r="EZ184" s="261"/>
      <c r="FA184" s="261"/>
      <c r="FB184" s="261"/>
      <c r="FC184" s="261"/>
      <c r="FD184" s="261"/>
      <c r="FE184" s="261"/>
      <c r="FF184" s="261"/>
      <c r="FG184" s="261"/>
      <c r="FH184" s="261"/>
      <c r="FI184" s="261"/>
      <c r="FJ184" s="261"/>
      <c r="FK184" s="261"/>
      <c r="FL184" s="261"/>
      <c r="FM184" s="261"/>
      <c r="FN184" s="261"/>
      <c r="FO184" s="261"/>
      <c r="FP184" s="261"/>
      <c r="FQ184" s="261"/>
      <c r="FR184" s="261"/>
      <c r="FS184" s="261"/>
      <c r="FT184" s="261"/>
      <c r="FU184" s="261"/>
      <c r="FV184" s="261"/>
      <c r="FW184" s="261"/>
      <c r="FX184" s="261"/>
      <c r="FY184" s="261"/>
      <c r="FZ184" s="261"/>
      <c r="GA184" s="261"/>
      <c r="GB184" s="261"/>
      <c r="GC184" s="261"/>
      <c r="GD184" s="261"/>
      <c r="GE184" s="261"/>
      <c r="GF184" s="261"/>
      <c r="GG184" s="261"/>
      <c r="GH184" s="261"/>
      <c r="GI184" s="261"/>
      <c r="GJ184" s="261"/>
      <c r="GK184" s="261"/>
      <c r="GL184" s="261"/>
      <c r="GM184" s="261"/>
      <c r="GN184" s="261"/>
      <c r="GO184" s="261"/>
      <c r="GP184" s="261"/>
      <c r="GQ184" s="261"/>
      <c r="GR184" s="261"/>
      <c r="GS184" s="261"/>
      <c r="GT184" s="261"/>
      <c r="GU184" s="261"/>
      <c r="GV184" s="261"/>
      <c r="GW184" s="261"/>
      <c r="GX184" s="261"/>
      <c r="GY184" s="261"/>
      <c r="GZ184" s="261"/>
      <c r="HA184" s="261"/>
      <c r="HB184" s="261"/>
      <c r="HC184" s="261"/>
      <c r="HD184" s="261"/>
      <c r="HE184" s="261"/>
      <c r="HF184" s="261"/>
      <c r="HG184" s="261"/>
      <c r="HH184" s="261"/>
      <c r="HI184" s="261"/>
      <c r="HJ184" s="261"/>
      <c r="HK184" s="261"/>
      <c r="HL184" s="261"/>
      <c r="HM184" s="261"/>
      <c r="HN184" s="261"/>
      <c r="HO184" s="261"/>
      <c r="HP184" s="261"/>
      <c r="HQ184" s="261"/>
      <c r="HR184" s="261"/>
      <c r="HS184" s="261"/>
      <c r="HT184" s="261"/>
      <c r="HU184" s="261"/>
      <c r="HV184" s="261"/>
      <c r="HW184" s="261"/>
      <c r="HX184" s="261"/>
      <c r="HY184" s="261"/>
      <c r="HZ184" s="261"/>
      <c r="IA184" s="261"/>
      <c r="IB184" s="261"/>
      <c r="IC184" s="261"/>
      <c r="ID184" s="261"/>
      <c r="IE184" s="261"/>
      <c r="IF184" s="261"/>
      <c r="IG184" s="261"/>
      <c r="IH184" s="261"/>
      <c r="II184" s="261"/>
      <c r="IJ184" s="261"/>
      <c r="IK184" s="261"/>
      <c r="IL184" s="261"/>
      <c r="IM184" s="261"/>
      <c r="IN184" s="261"/>
      <c r="IO184" s="261"/>
      <c r="IP184" s="261"/>
      <c r="IQ184" s="261"/>
      <c r="IR184" s="261"/>
      <c r="IS184" s="261"/>
      <c r="IT184" s="261"/>
    </row>
    <row r="185" spans="1:254" s="293" customFormat="1" ht="13.5" x14ac:dyDescent="0.25">
      <c r="A185" s="284" t="s">
        <v>436</v>
      </c>
      <c r="B185" s="286" t="s">
        <v>663</v>
      </c>
      <c r="C185" s="299" t="s">
        <v>407</v>
      </c>
      <c r="D185" s="299" t="s">
        <v>407</v>
      </c>
      <c r="E185" s="299" t="s">
        <v>437</v>
      </c>
      <c r="F185" s="299"/>
      <c r="G185" s="287">
        <f>SUM(G188+G186)</f>
        <v>1250</v>
      </c>
      <c r="H185" s="261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261"/>
      <c r="T185" s="261"/>
      <c r="U185" s="261"/>
      <c r="V185" s="261"/>
      <c r="W185" s="261"/>
      <c r="X185" s="261"/>
      <c r="Y185" s="261"/>
      <c r="Z185" s="261"/>
      <c r="AA185" s="261"/>
      <c r="AB185" s="261"/>
      <c r="AC185" s="261"/>
      <c r="AD185" s="261"/>
      <c r="AE185" s="261"/>
      <c r="AF185" s="261"/>
      <c r="AG185" s="261"/>
      <c r="AH185" s="261"/>
      <c r="AI185" s="261"/>
      <c r="AJ185" s="261"/>
      <c r="AK185" s="261"/>
      <c r="AL185" s="261"/>
      <c r="AM185" s="261"/>
      <c r="AN185" s="261"/>
      <c r="AO185" s="261"/>
      <c r="AP185" s="261"/>
      <c r="AQ185" s="261"/>
      <c r="AR185" s="261"/>
      <c r="AS185" s="261"/>
      <c r="AT185" s="261"/>
      <c r="AU185" s="261"/>
      <c r="AV185" s="261"/>
      <c r="AW185" s="261"/>
      <c r="AX185" s="261"/>
      <c r="AY185" s="261"/>
      <c r="AZ185" s="261"/>
      <c r="BA185" s="261"/>
      <c r="BB185" s="261"/>
      <c r="BC185" s="261"/>
      <c r="BD185" s="261"/>
      <c r="BE185" s="261"/>
      <c r="BF185" s="261"/>
      <c r="BG185" s="261"/>
      <c r="BH185" s="261"/>
      <c r="BI185" s="261"/>
      <c r="BJ185" s="261"/>
      <c r="BK185" s="261"/>
      <c r="BL185" s="261"/>
      <c r="BM185" s="261"/>
      <c r="BN185" s="261"/>
      <c r="BO185" s="261"/>
      <c r="BP185" s="261"/>
      <c r="BQ185" s="261"/>
      <c r="BR185" s="261"/>
      <c r="BS185" s="261"/>
      <c r="BT185" s="261"/>
      <c r="BU185" s="261"/>
      <c r="BV185" s="261"/>
      <c r="BW185" s="261"/>
      <c r="BX185" s="261"/>
      <c r="BY185" s="261"/>
      <c r="BZ185" s="261"/>
      <c r="CA185" s="261"/>
      <c r="CB185" s="261"/>
      <c r="CC185" s="261"/>
      <c r="CD185" s="261"/>
      <c r="CE185" s="261"/>
      <c r="CF185" s="261"/>
      <c r="CG185" s="261"/>
      <c r="CH185" s="261"/>
      <c r="CI185" s="261"/>
      <c r="CJ185" s="261"/>
      <c r="CK185" s="261"/>
      <c r="CL185" s="261"/>
      <c r="CM185" s="261"/>
      <c r="CN185" s="261"/>
      <c r="CO185" s="261"/>
      <c r="CP185" s="261"/>
      <c r="CQ185" s="261"/>
      <c r="CR185" s="261"/>
      <c r="CS185" s="261"/>
      <c r="CT185" s="261"/>
      <c r="CU185" s="261"/>
      <c r="CV185" s="261"/>
      <c r="CW185" s="261"/>
      <c r="CX185" s="261"/>
      <c r="CY185" s="261"/>
      <c r="CZ185" s="261"/>
      <c r="DA185" s="261"/>
      <c r="DB185" s="261"/>
      <c r="DC185" s="261"/>
      <c r="DD185" s="261"/>
      <c r="DE185" s="261"/>
      <c r="DF185" s="261"/>
      <c r="DG185" s="261"/>
      <c r="DH185" s="261"/>
      <c r="DI185" s="261"/>
      <c r="DJ185" s="261"/>
      <c r="DK185" s="261"/>
      <c r="DL185" s="261"/>
      <c r="DM185" s="261"/>
      <c r="DN185" s="261"/>
      <c r="DO185" s="261"/>
      <c r="DP185" s="261"/>
      <c r="DQ185" s="261"/>
      <c r="DR185" s="261"/>
      <c r="DS185" s="261"/>
      <c r="DT185" s="261"/>
      <c r="DU185" s="261"/>
      <c r="DV185" s="261"/>
      <c r="DW185" s="261"/>
      <c r="DX185" s="261"/>
      <c r="DY185" s="261"/>
      <c r="DZ185" s="261"/>
      <c r="EA185" s="261"/>
      <c r="EB185" s="261"/>
      <c r="EC185" s="261"/>
      <c r="ED185" s="261"/>
      <c r="EE185" s="261"/>
      <c r="EF185" s="261"/>
      <c r="EG185" s="261"/>
      <c r="EH185" s="261"/>
      <c r="EI185" s="261"/>
      <c r="EJ185" s="261"/>
      <c r="EK185" s="261"/>
      <c r="EL185" s="261"/>
      <c r="EM185" s="261"/>
      <c r="EN185" s="261"/>
      <c r="EO185" s="261"/>
      <c r="EP185" s="261"/>
      <c r="EQ185" s="261"/>
      <c r="ER185" s="261"/>
      <c r="ES185" s="261"/>
      <c r="ET185" s="261"/>
      <c r="EU185" s="261"/>
      <c r="EV185" s="261"/>
      <c r="EW185" s="261"/>
      <c r="EX185" s="261"/>
      <c r="EY185" s="261"/>
      <c r="EZ185" s="261"/>
      <c r="FA185" s="261"/>
      <c r="FB185" s="261"/>
      <c r="FC185" s="261"/>
      <c r="FD185" s="261"/>
      <c r="FE185" s="261"/>
      <c r="FF185" s="261"/>
      <c r="FG185" s="261"/>
      <c r="FH185" s="261"/>
      <c r="FI185" s="261"/>
      <c r="FJ185" s="261"/>
      <c r="FK185" s="261"/>
      <c r="FL185" s="261"/>
      <c r="FM185" s="261"/>
      <c r="FN185" s="261"/>
      <c r="FO185" s="261"/>
      <c r="FP185" s="261"/>
      <c r="FQ185" s="261"/>
      <c r="FR185" s="261"/>
      <c r="FS185" s="261"/>
      <c r="FT185" s="261"/>
      <c r="FU185" s="261"/>
      <c r="FV185" s="261"/>
      <c r="FW185" s="261"/>
      <c r="FX185" s="261"/>
      <c r="FY185" s="261"/>
      <c r="FZ185" s="261"/>
      <c r="GA185" s="261"/>
      <c r="GB185" s="261"/>
      <c r="GC185" s="261"/>
      <c r="GD185" s="261"/>
      <c r="GE185" s="261"/>
      <c r="GF185" s="261"/>
      <c r="GG185" s="261"/>
      <c r="GH185" s="261"/>
      <c r="GI185" s="261"/>
      <c r="GJ185" s="261"/>
      <c r="GK185" s="261"/>
      <c r="GL185" s="261"/>
      <c r="GM185" s="261"/>
      <c r="GN185" s="261"/>
      <c r="GO185" s="261"/>
      <c r="GP185" s="261"/>
      <c r="GQ185" s="261"/>
      <c r="GR185" s="261"/>
      <c r="GS185" s="261"/>
      <c r="GT185" s="261"/>
      <c r="GU185" s="261"/>
      <c r="GV185" s="261"/>
      <c r="GW185" s="261"/>
      <c r="GX185" s="261"/>
      <c r="GY185" s="261"/>
      <c r="GZ185" s="261"/>
      <c r="HA185" s="261"/>
      <c r="HB185" s="261"/>
      <c r="HC185" s="261"/>
      <c r="HD185" s="261"/>
      <c r="HE185" s="261"/>
      <c r="HF185" s="261"/>
      <c r="HG185" s="261"/>
      <c r="HH185" s="261"/>
      <c r="HI185" s="261"/>
      <c r="HJ185" s="261"/>
      <c r="HK185" s="261"/>
      <c r="HL185" s="261"/>
      <c r="HM185" s="261"/>
      <c r="HN185" s="261"/>
      <c r="HO185" s="261"/>
      <c r="HP185" s="261"/>
      <c r="HQ185" s="261"/>
      <c r="HR185" s="261"/>
      <c r="HS185" s="261"/>
      <c r="HT185" s="261"/>
      <c r="HU185" s="261"/>
      <c r="HV185" s="261"/>
      <c r="HW185" s="261"/>
      <c r="HX185" s="261"/>
      <c r="HY185" s="261"/>
      <c r="HZ185" s="261"/>
      <c r="IA185" s="261"/>
      <c r="IB185" s="261"/>
      <c r="IC185" s="261"/>
      <c r="ID185" s="261"/>
      <c r="IE185" s="261"/>
      <c r="IF185" s="261"/>
      <c r="IG185" s="261"/>
      <c r="IH185" s="261"/>
      <c r="II185" s="261"/>
      <c r="IJ185" s="261"/>
      <c r="IK185" s="261"/>
      <c r="IL185" s="261"/>
      <c r="IM185" s="261"/>
      <c r="IN185" s="261"/>
      <c r="IO185" s="261"/>
      <c r="IP185" s="261"/>
      <c r="IQ185" s="261"/>
      <c r="IR185" s="261"/>
      <c r="IS185" s="261"/>
      <c r="IT185" s="261"/>
    </row>
    <row r="186" spans="1:254" ht="25.5" x14ac:dyDescent="0.2">
      <c r="A186" s="320" t="s">
        <v>690</v>
      </c>
      <c r="B186" s="315" t="s">
        <v>663</v>
      </c>
      <c r="C186" s="311" t="s">
        <v>407</v>
      </c>
      <c r="D186" s="311" t="s">
        <v>407</v>
      </c>
      <c r="E186" s="311" t="s">
        <v>539</v>
      </c>
      <c r="F186" s="311"/>
      <c r="G186" s="297">
        <f>SUM(G187)</f>
        <v>1000</v>
      </c>
    </row>
    <row r="187" spans="1:254" ht="25.5" x14ac:dyDescent="0.2">
      <c r="A187" s="289" t="s">
        <v>445</v>
      </c>
      <c r="B187" s="291" t="s">
        <v>663</v>
      </c>
      <c r="C187" s="301" t="s">
        <v>407</v>
      </c>
      <c r="D187" s="301" t="s">
        <v>407</v>
      </c>
      <c r="E187" s="301" t="s">
        <v>539</v>
      </c>
      <c r="F187" s="301" t="s">
        <v>446</v>
      </c>
      <c r="G187" s="292">
        <v>1000</v>
      </c>
    </row>
    <row r="188" spans="1:254" s="293" customFormat="1" x14ac:dyDescent="0.2">
      <c r="A188" s="320" t="s">
        <v>540</v>
      </c>
      <c r="B188" s="296" t="s">
        <v>663</v>
      </c>
      <c r="C188" s="311" t="s">
        <v>407</v>
      </c>
      <c r="D188" s="311" t="s">
        <v>407</v>
      </c>
      <c r="E188" s="296" t="s">
        <v>541</v>
      </c>
      <c r="F188" s="296"/>
      <c r="G188" s="328">
        <f>SUM(G189)</f>
        <v>250</v>
      </c>
      <c r="H188" s="227"/>
      <c r="I188" s="227"/>
      <c r="J188" s="227"/>
      <c r="K188" s="227"/>
      <c r="L188" s="227"/>
      <c r="M188" s="227"/>
      <c r="N188" s="227"/>
      <c r="O188" s="227"/>
      <c r="P188" s="227"/>
      <c r="Q188" s="227"/>
      <c r="R188" s="227"/>
      <c r="S188" s="227"/>
      <c r="T188" s="227"/>
      <c r="U188" s="227"/>
      <c r="V188" s="227"/>
      <c r="W188" s="227"/>
      <c r="X188" s="227"/>
      <c r="Y188" s="227"/>
      <c r="Z188" s="227"/>
      <c r="AA188" s="227"/>
      <c r="AB188" s="227"/>
      <c r="AC188" s="227"/>
      <c r="AD188" s="227"/>
      <c r="AE188" s="227"/>
      <c r="AF188" s="227"/>
      <c r="AG188" s="227"/>
      <c r="AH188" s="227"/>
      <c r="AI188" s="227"/>
      <c r="AJ188" s="227"/>
      <c r="AK188" s="227"/>
      <c r="AL188" s="227"/>
      <c r="AM188" s="227"/>
      <c r="AN188" s="227"/>
      <c r="AO188" s="227"/>
      <c r="AP188" s="227"/>
      <c r="AQ188" s="227"/>
      <c r="AR188" s="227"/>
      <c r="AS188" s="227"/>
      <c r="AT188" s="227"/>
      <c r="AU188" s="227"/>
      <c r="AV188" s="227"/>
      <c r="AW188" s="227"/>
      <c r="AX188" s="227"/>
      <c r="AY188" s="227"/>
      <c r="AZ188" s="227"/>
      <c r="BA188" s="227"/>
      <c r="BB188" s="227"/>
      <c r="BC188" s="227"/>
      <c r="BD188" s="227"/>
      <c r="BE188" s="227"/>
      <c r="BF188" s="227"/>
      <c r="BG188" s="227"/>
      <c r="BH188" s="227"/>
      <c r="BI188" s="227"/>
      <c r="BJ188" s="227"/>
      <c r="BK188" s="227"/>
      <c r="BL188" s="227"/>
      <c r="BM188" s="227"/>
      <c r="BN188" s="227"/>
      <c r="BO188" s="227"/>
      <c r="BP188" s="227"/>
      <c r="BQ188" s="227"/>
      <c r="BR188" s="227"/>
      <c r="BS188" s="227"/>
      <c r="BT188" s="227"/>
      <c r="BU188" s="227"/>
      <c r="BV188" s="227"/>
      <c r="BW188" s="227"/>
      <c r="BX188" s="227"/>
      <c r="BY188" s="227"/>
      <c r="BZ188" s="227"/>
      <c r="CA188" s="227"/>
      <c r="CB188" s="227"/>
      <c r="CC188" s="227"/>
      <c r="CD188" s="227"/>
      <c r="CE188" s="227"/>
      <c r="CF188" s="227"/>
      <c r="CG188" s="227"/>
      <c r="CH188" s="227"/>
      <c r="CI188" s="227"/>
      <c r="CJ188" s="227"/>
      <c r="CK188" s="227"/>
      <c r="CL188" s="227"/>
      <c r="CM188" s="227"/>
      <c r="CN188" s="227"/>
      <c r="CO188" s="227"/>
      <c r="CP188" s="227"/>
      <c r="CQ188" s="227"/>
      <c r="CR188" s="227"/>
      <c r="CS188" s="227"/>
      <c r="CT188" s="227"/>
      <c r="CU188" s="227"/>
      <c r="CV188" s="227"/>
      <c r="CW188" s="227"/>
      <c r="CX188" s="227"/>
      <c r="CY188" s="227"/>
      <c r="CZ188" s="227"/>
      <c r="DA188" s="227"/>
      <c r="DB188" s="227"/>
      <c r="DC188" s="227"/>
      <c r="DD188" s="227"/>
      <c r="DE188" s="227"/>
      <c r="DF188" s="227"/>
      <c r="DG188" s="227"/>
      <c r="DH188" s="227"/>
      <c r="DI188" s="227"/>
      <c r="DJ188" s="227"/>
      <c r="DK188" s="227"/>
      <c r="DL188" s="227"/>
      <c r="DM188" s="227"/>
      <c r="DN188" s="227"/>
      <c r="DO188" s="227"/>
      <c r="DP188" s="227"/>
      <c r="DQ188" s="227"/>
      <c r="DR188" s="227"/>
      <c r="DS188" s="227"/>
      <c r="DT188" s="227"/>
      <c r="DU188" s="227"/>
      <c r="DV188" s="227"/>
      <c r="DW188" s="227"/>
      <c r="DX188" s="227"/>
      <c r="DY188" s="227"/>
      <c r="DZ188" s="227"/>
      <c r="EA188" s="227"/>
      <c r="EB188" s="227"/>
      <c r="EC188" s="227"/>
      <c r="ED188" s="227"/>
      <c r="EE188" s="227"/>
      <c r="EF188" s="227"/>
      <c r="EG188" s="227"/>
      <c r="EH188" s="227"/>
      <c r="EI188" s="227"/>
      <c r="EJ188" s="227"/>
      <c r="EK188" s="227"/>
      <c r="EL188" s="227"/>
      <c r="EM188" s="227"/>
      <c r="EN188" s="227"/>
      <c r="EO188" s="227"/>
      <c r="EP188" s="227"/>
      <c r="EQ188" s="227"/>
      <c r="ER188" s="227"/>
      <c r="ES188" s="227"/>
      <c r="ET188" s="227"/>
      <c r="EU188" s="227"/>
      <c r="EV188" s="227"/>
      <c r="EW188" s="227"/>
      <c r="EX188" s="227"/>
      <c r="EY188" s="227"/>
      <c r="EZ188" s="227"/>
      <c r="FA188" s="227"/>
      <c r="FB188" s="227"/>
      <c r="FC188" s="227"/>
      <c r="FD188" s="227"/>
      <c r="FE188" s="227"/>
      <c r="FF188" s="227"/>
      <c r="FG188" s="227"/>
      <c r="FH188" s="227"/>
      <c r="FI188" s="227"/>
      <c r="FJ188" s="227"/>
      <c r="FK188" s="227"/>
      <c r="FL188" s="227"/>
      <c r="FM188" s="227"/>
      <c r="FN188" s="227"/>
      <c r="FO188" s="227"/>
      <c r="FP188" s="227"/>
      <c r="FQ188" s="227"/>
      <c r="FR188" s="227"/>
      <c r="FS188" s="227"/>
      <c r="FT188" s="227"/>
      <c r="FU188" s="227"/>
      <c r="FV188" s="227"/>
      <c r="FW188" s="227"/>
      <c r="FX188" s="227"/>
      <c r="FY188" s="227"/>
      <c r="FZ188" s="227"/>
      <c r="GA188" s="227"/>
      <c r="GB188" s="227"/>
      <c r="GC188" s="227"/>
      <c r="GD188" s="227"/>
      <c r="GE188" s="227"/>
      <c r="GF188" s="227"/>
      <c r="GG188" s="227"/>
      <c r="GH188" s="227"/>
      <c r="GI188" s="227"/>
      <c r="GJ188" s="227"/>
      <c r="GK188" s="227"/>
      <c r="GL188" s="227"/>
      <c r="GM188" s="227"/>
      <c r="GN188" s="227"/>
      <c r="GO188" s="227"/>
      <c r="GP188" s="227"/>
      <c r="GQ188" s="227"/>
      <c r="GR188" s="227"/>
      <c r="GS188" s="227"/>
      <c r="GT188" s="227"/>
      <c r="GU188" s="227"/>
      <c r="GV188" s="227"/>
      <c r="GW188" s="227"/>
      <c r="GX188" s="227"/>
      <c r="GY188" s="227"/>
      <c r="GZ188" s="227"/>
      <c r="HA188" s="227"/>
      <c r="HB188" s="227"/>
      <c r="HC188" s="227"/>
      <c r="HD188" s="227"/>
      <c r="HE188" s="227"/>
      <c r="HF188" s="227"/>
      <c r="HG188" s="227"/>
      <c r="HH188" s="227"/>
      <c r="HI188" s="227"/>
      <c r="HJ188" s="227"/>
      <c r="HK188" s="227"/>
      <c r="HL188" s="227"/>
      <c r="HM188" s="227"/>
      <c r="HN188" s="227"/>
      <c r="HO188" s="227"/>
      <c r="HP188" s="227"/>
      <c r="HQ188" s="227"/>
      <c r="HR188" s="227"/>
      <c r="HS188" s="227"/>
      <c r="HT188" s="227"/>
      <c r="HU188" s="227"/>
      <c r="HV188" s="227"/>
      <c r="HW188" s="227"/>
      <c r="HX188" s="227"/>
      <c r="HY188" s="227"/>
      <c r="HZ188" s="227"/>
      <c r="IA188" s="227"/>
      <c r="IB188" s="227"/>
      <c r="IC188" s="227"/>
      <c r="ID188" s="227"/>
      <c r="IE188" s="227"/>
      <c r="IF188" s="227"/>
      <c r="IG188" s="227"/>
      <c r="IH188" s="227"/>
      <c r="II188" s="227"/>
      <c r="IJ188" s="227"/>
      <c r="IK188" s="227"/>
      <c r="IL188" s="227"/>
      <c r="IM188" s="227"/>
      <c r="IN188" s="227"/>
      <c r="IO188" s="227"/>
      <c r="IP188" s="227"/>
      <c r="IQ188" s="227"/>
      <c r="IR188" s="227"/>
      <c r="IS188" s="227"/>
      <c r="IT188" s="227"/>
    </row>
    <row r="189" spans="1:254" ht="25.5" x14ac:dyDescent="0.2">
      <c r="A189" s="289" t="s">
        <v>665</v>
      </c>
      <c r="B189" s="291" t="s">
        <v>663</v>
      </c>
      <c r="C189" s="301" t="s">
        <v>407</v>
      </c>
      <c r="D189" s="301" t="s">
        <v>407</v>
      </c>
      <c r="E189" s="301" t="s">
        <v>541</v>
      </c>
      <c r="F189" s="291" t="s">
        <v>389</v>
      </c>
      <c r="G189" s="331">
        <v>250</v>
      </c>
      <c r="H189" s="293"/>
      <c r="I189" s="293"/>
      <c r="J189" s="293"/>
      <c r="K189" s="293"/>
      <c r="L189" s="293"/>
      <c r="M189" s="293"/>
      <c r="N189" s="293"/>
      <c r="O189" s="293"/>
      <c r="P189" s="293"/>
      <c r="Q189" s="293"/>
      <c r="R189" s="293"/>
      <c r="S189" s="293"/>
      <c r="T189" s="293"/>
      <c r="U189" s="293"/>
      <c r="V189" s="293"/>
      <c r="W189" s="293"/>
      <c r="X189" s="293"/>
      <c r="Y189" s="293"/>
      <c r="Z189" s="293"/>
      <c r="AA189" s="293"/>
      <c r="AB189" s="293"/>
      <c r="AC189" s="293"/>
      <c r="AD189" s="293"/>
      <c r="AE189" s="293"/>
      <c r="AF189" s="293"/>
      <c r="AG189" s="293"/>
      <c r="AH189" s="293"/>
      <c r="AI189" s="293"/>
      <c r="AJ189" s="293"/>
      <c r="AK189" s="293"/>
      <c r="AL189" s="293"/>
      <c r="AM189" s="293"/>
      <c r="AN189" s="293"/>
      <c r="AO189" s="293"/>
      <c r="AP189" s="293"/>
      <c r="AQ189" s="293"/>
      <c r="AR189" s="293"/>
      <c r="AS189" s="293"/>
      <c r="AT189" s="293"/>
      <c r="AU189" s="293"/>
      <c r="AV189" s="293"/>
      <c r="AW189" s="293"/>
      <c r="AX189" s="293"/>
      <c r="AY189" s="293"/>
      <c r="AZ189" s="293"/>
      <c r="BA189" s="293"/>
      <c r="BB189" s="293"/>
      <c r="BC189" s="293"/>
      <c r="BD189" s="293"/>
      <c r="BE189" s="293"/>
      <c r="BF189" s="293"/>
      <c r="BG189" s="293"/>
      <c r="BH189" s="293"/>
      <c r="BI189" s="293"/>
      <c r="BJ189" s="293"/>
      <c r="BK189" s="293"/>
      <c r="BL189" s="293"/>
      <c r="BM189" s="293"/>
      <c r="BN189" s="293"/>
      <c r="BO189" s="293"/>
      <c r="BP189" s="293"/>
      <c r="BQ189" s="293"/>
      <c r="BR189" s="293"/>
      <c r="BS189" s="293"/>
      <c r="BT189" s="293"/>
      <c r="BU189" s="293"/>
      <c r="BV189" s="293"/>
      <c r="BW189" s="293"/>
      <c r="BX189" s="293"/>
      <c r="BY189" s="293"/>
      <c r="BZ189" s="293"/>
      <c r="CA189" s="293"/>
      <c r="CB189" s="293"/>
      <c r="CC189" s="293"/>
      <c r="CD189" s="293"/>
      <c r="CE189" s="293"/>
      <c r="CF189" s="293"/>
      <c r="CG189" s="293"/>
      <c r="CH189" s="293"/>
      <c r="CI189" s="293"/>
      <c r="CJ189" s="293"/>
      <c r="CK189" s="293"/>
      <c r="CL189" s="293"/>
      <c r="CM189" s="293"/>
      <c r="CN189" s="293"/>
      <c r="CO189" s="293"/>
      <c r="CP189" s="293"/>
      <c r="CQ189" s="293"/>
      <c r="CR189" s="293"/>
      <c r="CS189" s="293"/>
      <c r="CT189" s="293"/>
      <c r="CU189" s="293"/>
      <c r="CV189" s="293"/>
      <c r="CW189" s="293"/>
      <c r="CX189" s="293"/>
      <c r="CY189" s="293"/>
      <c r="CZ189" s="293"/>
      <c r="DA189" s="293"/>
      <c r="DB189" s="293"/>
      <c r="DC189" s="293"/>
      <c r="DD189" s="293"/>
      <c r="DE189" s="293"/>
      <c r="DF189" s="293"/>
      <c r="DG189" s="293"/>
      <c r="DH189" s="293"/>
      <c r="DI189" s="293"/>
      <c r="DJ189" s="293"/>
      <c r="DK189" s="293"/>
      <c r="DL189" s="293"/>
      <c r="DM189" s="293"/>
      <c r="DN189" s="293"/>
      <c r="DO189" s="293"/>
      <c r="DP189" s="293"/>
      <c r="DQ189" s="293"/>
      <c r="DR189" s="293"/>
      <c r="DS189" s="293"/>
      <c r="DT189" s="293"/>
      <c r="DU189" s="293"/>
      <c r="DV189" s="293"/>
      <c r="DW189" s="293"/>
      <c r="DX189" s="293"/>
      <c r="DY189" s="293"/>
      <c r="DZ189" s="293"/>
      <c r="EA189" s="293"/>
      <c r="EB189" s="293"/>
      <c r="EC189" s="293"/>
      <c r="ED189" s="293"/>
      <c r="EE189" s="293"/>
      <c r="EF189" s="293"/>
      <c r="EG189" s="293"/>
      <c r="EH189" s="293"/>
      <c r="EI189" s="293"/>
      <c r="EJ189" s="293"/>
      <c r="EK189" s="293"/>
      <c r="EL189" s="293"/>
      <c r="EM189" s="293"/>
      <c r="EN189" s="293"/>
      <c r="EO189" s="293"/>
      <c r="EP189" s="293"/>
      <c r="EQ189" s="293"/>
      <c r="ER189" s="293"/>
      <c r="ES189" s="293"/>
      <c r="ET189" s="293"/>
      <c r="EU189" s="293"/>
      <c r="EV189" s="293"/>
      <c r="EW189" s="293"/>
      <c r="EX189" s="293"/>
      <c r="EY189" s="293"/>
      <c r="EZ189" s="293"/>
      <c r="FA189" s="293"/>
      <c r="FB189" s="293"/>
      <c r="FC189" s="293"/>
      <c r="FD189" s="293"/>
      <c r="FE189" s="293"/>
      <c r="FF189" s="293"/>
      <c r="FG189" s="293"/>
      <c r="FH189" s="293"/>
      <c r="FI189" s="293"/>
      <c r="FJ189" s="293"/>
      <c r="FK189" s="293"/>
      <c r="FL189" s="293"/>
      <c r="FM189" s="293"/>
      <c r="FN189" s="293"/>
      <c r="FO189" s="293"/>
      <c r="FP189" s="293"/>
      <c r="FQ189" s="293"/>
      <c r="FR189" s="293"/>
      <c r="FS189" s="293"/>
      <c r="FT189" s="293"/>
      <c r="FU189" s="293"/>
      <c r="FV189" s="293"/>
      <c r="FW189" s="293"/>
      <c r="FX189" s="293"/>
      <c r="FY189" s="293"/>
      <c r="FZ189" s="293"/>
      <c r="GA189" s="293"/>
      <c r="GB189" s="293"/>
      <c r="GC189" s="293"/>
      <c r="GD189" s="293"/>
      <c r="GE189" s="293"/>
      <c r="GF189" s="293"/>
      <c r="GG189" s="293"/>
      <c r="GH189" s="293"/>
      <c r="GI189" s="293"/>
      <c r="GJ189" s="293"/>
      <c r="GK189" s="293"/>
      <c r="GL189" s="293"/>
      <c r="GM189" s="293"/>
      <c r="GN189" s="293"/>
      <c r="GO189" s="293"/>
      <c r="GP189" s="293"/>
      <c r="GQ189" s="293"/>
      <c r="GR189" s="293"/>
      <c r="GS189" s="293"/>
      <c r="GT189" s="293"/>
      <c r="GU189" s="293"/>
      <c r="GV189" s="293"/>
      <c r="GW189" s="293"/>
      <c r="GX189" s="293"/>
      <c r="GY189" s="293"/>
      <c r="GZ189" s="293"/>
      <c r="HA189" s="293"/>
      <c r="HB189" s="293"/>
      <c r="HC189" s="293"/>
      <c r="HD189" s="293"/>
      <c r="HE189" s="293"/>
      <c r="HF189" s="293"/>
      <c r="HG189" s="293"/>
      <c r="HH189" s="293"/>
      <c r="HI189" s="293"/>
      <c r="HJ189" s="293"/>
      <c r="HK189" s="293"/>
      <c r="HL189" s="293"/>
      <c r="HM189" s="293"/>
      <c r="HN189" s="293"/>
      <c r="HO189" s="293"/>
      <c r="HP189" s="293"/>
      <c r="HQ189" s="293"/>
      <c r="HR189" s="293"/>
      <c r="HS189" s="293"/>
      <c r="HT189" s="293"/>
      <c r="HU189" s="293"/>
      <c r="HV189" s="293"/>
      <c r="HW189" s="293"/>
      <c r="HX189" s="293"/>
      <c r="HY189" s="293"/>
      <c r="HZ189" s="293"/>
      <c r="IA189" s="293"/>
      <c r="IB189" s="293"/>
      <c r="IC189" s="293"/>
      <c r="ID189" s="293"/>
      <c r="IE189" s="293"/>
      <c r="IF189" s="293"/>
      <c r="IG189" s="293"/>
      <c r="IH189" s="293"/>
      <c r="II189" s="293"/>
      <c r="IJ189" s="293"/>
      <c r="IK189" s="293"/>
      <c r="IL189" s="293"/>
      <c r="IM189" s="293"/>
      <c r="IN189" s="293"/>
      <c r="IO189" s="293"/>
      <c r="IP189" s="293"/>
      <c r="IQ189" s="293"/>
      <c r="IR189" s="293"/>
      <c r="IS189" s="293"/>
      <c r="IT189" s="293"/>
    </row>
    <row r="190" spans="1:254" x14ac:dyDescent="0.2">
      <c r="A190" s="344" t="s">
        <v>542</v>
      </c>
      <c r="B190" s="281" t="s">
        <v>663</v>
      </c>
      <c r="C190" s="280" t="s">
        <v>407</v>
      </c>
      <c r="D190" s="280" t="s">
        <v>462</v>
      </c>
      <c r="E190" s="280"/>
      <c r="F190" s="280"/>
      <c r="G190" s="282">
        <f>SUM(G191)</f>
        <v>350</v>
      </c>
    </row>
    <row r="191" spans="1:254" ht="13.5" x14ac:dyDescent="0.25">
      <c r="A191" s="284" t="s">
        <v>436</v>
      </c>
      <c r="B191" s="342">
        <v>510</v>
      </c>
      <c r="C191" s="299" t="s">
        <v>407</v>
      </c>
      <c r="D191" s="299" t="s">
        <v>462</v>
      </c>
      <c r="E191" s="286" t="s">
        <v>437</v>
      </c>
      <c r="F191" s="286"/>
      <c r="G191" s="287">
        <f>SUM(G192)</f>
        <v>350</v>
      </c>
    </row>
    <row r="192" spans="1:254" ht="25.5" x14ac:dyDescent="0.2">
      <c r="A192" s="320" t="s">
        <v>690</v>
      </c>
      <c r="B192" s="311" t="s">
        <v>663</v>
      </c>
      <c r="C192" s="311" t="s">
        <v>407</v>
      </c>
      <c r="D192" s="311" t="s">
        <v>462</v>
      </c>
      <c r="E192" s="311" t="s">
        <v>539</v>
      </c>
      <c r="F192" s="311"/>
      <c r="G192" s="297">
        <f>SUM(G193)</f>
        <v>350</v>
      </c>
      <c r="H192" s="227"/>
      <c r="I192" s="227"/>
      <c r="J192" s="227"/>
      <c r="K192" s="227"/>
      <c r="L192" s="227"/>
      <c r="M192" s="227"/>
      <c r="N192" s="227"/>
      <c r="O192" s="227"/>
      <c r="P192" s="227"/>
      <c r="Q192" s="227"/>
      <c r="R192" s="227"/>
      <c r="S192" s="227"/>
      <c r="T192" s="227"/>
      <c r="U192" s="227"/>
      <c r="V192" s="227"/>
      <c r="W192" s="227"/>
      <c r="X192" s="227"/>
      <c r="Y192" s="227"/>
      <c r="Z192" s="227"/>
      <c r="AA192" s="227"/>
      <c r="AB192" s="227"/>
      <c r="AC192" s="227"/>
      <c r="AD192" s="227"/>
      <c r="AE192" s="227"/>
      <c r="AF192" s="227"/>
      <c r="AG192" s="227"/>
      <c r="AH192" s="227"/>
      <c r="AI192" s="227"/>
      <c r="AJ192" s="227"/>
      <c r="AK192" s="227"/>
      <c r="AL192" s="227"/>
      <c r="AM192" s="227"/>
      <c r="AN192" s="227"/>
      <c r="AO192" s="227"/>
      <c r="AP192" s="227"/>
      <c r="AQ192" s="227"/>
      <c r="AR192" s="227"/>
      <c r="AS192" s="227"/>
      <c r="AT192" s="227"/>
      <c r="AU192" s="227"/>
      <c r="AV192" s="227"/>
      <c r="AW192" s="227"/>
      <c r="AX192" s="227"/>
      <c r="AY192" s="227"/>
      <c r="AZ192" s="227"/>
      <c r="BA192" s="227"/>
      <c r="BB192" s="227"/>
      <c r="BC192" s="227"/>
      <c r="BD192" s="227"/>
      <c r="BE192" s="227"/>
      <c r="BF192" s="227"/>
      <c r="BG192" s="227"/>
      <c r="BH192" s="227"/>
      <c r="BI192" s="227"/>
      <c r="BJ192" s="227"/>
      <c r="BK192" s="227"/>
      <c r="BL192" s="227"/>
      <c r="BM192" s="227"/>
      <c r="BN192" s="227"/>
      <c r="BO192" s="227"/>
      <c r="BP192" s="227"/>
      <c r="BQ192" s="227"/>
      <c r="BR192" s="227"/>
      <c r="BS192" s="227"/>
      <c r="BT192" s="227"/>
      <c r="BU192" s="227"/>
      <c r="BV192" s="227"/>
      <c r="BW192" s="227"/>
      <c r="BX192" s="227"/>
      <c r="BY192" s="227"/>
      <c r="BZ192" s="227"/>
      <c r="CA192" s="227"/>
      <c r="CB192" s="227"/>
      <c r="CC192" s="227"/>
      <c r="CD192" s="227"/>
      <c r="CE192" s="227"/>
      <c r="CF192" s="227"/>
      <c r="CG192" s="227"/>
      <c r="CH192" s="227"/>
      <c r="CI192" s="227"/>
      <c r="CJ192" s="227"/>
      <c r="CK192" s="227"/>
      <c r="CL192" s="227"/>
      <c r="CM192" s="227"/>
      <c r="CN192" s="227"/>
      <c r="CO192" s="227"/>
      <c r="CP192" s="227"/>
      <c r="CQ192" s="227"/>
      <c r="CR192" s="227"/>
      <c r="CS192" s="227"/>
      <c r="CT192" s="227"/>
      <c r="CU192" s="227"/>
      <c r="CV192" s="227"/>
      <c r="CW192" s="227"/>
      <c r="CX192" s="227"/>
      <c r="CY192" s="227"/>
      <c r="CZ192" s="227"/>
      <c r="DA192" s="227"/>
      <c r="DB192" s="227"/>
      <c r="DC192" s="227"/>
      <c r="DD192" s="227"/>
      <c r="DE192" s="227"/>
      <c r="DF192" s="227"/>
      <c r="DG192" s="227"/>
      <c r="DH192" s="227"/>
      <c r="DI192" s="227"/>
      <c r="DJ192" s="227"/>
      <c r="DK192" s="227"/>
      <c r="DL192" s="227"/>
      <c r="DM192" s="227"/>
      <c r="DN192" s="227"/>
      <c r="DO192" s="227"/>
      <c r="DP192" s="227"/>
      <c r="DQ192" s="227"/>
      <c r="DR192" s="227"/>
      <c r="DS192" s="227"/>
      <c r="DT192" s="227"/>
      <c r="DU192" s="227"/>
      <c r="DV192" s="227"/>
      <c r="DW192" s="227"/>
      <c r="DX192" s="227"/>
      <c r="DY192" s="227"/>
      <c r="DZ192" s="227"/>
      <c r="EA192" s="227"/>
      <c r="EB192" s="227"/>
      <c r="EC192" s="227"/>
      <c r="ED192" s="227"/>
      <c r="EE192" s="227"/>
      <c r="EF192" s="227"/>
      <c r="EG192" s="227"/>
      <c r="EH192" s="227"/>
      <c r="EI192" s="227"/>
      <c r="EJ192" s="227"/>
      <c r="EK192" s="227"/>
      <c r="EL192" s="227"/>
      <c r="EM192" s="227"/>
      <c r="EN192" s="227"/>
      <c r="EO192" s="227"/>
      <c r="EP192" s="227"/>
      <c r="EQ192" s="227"/>
      <c r="ER192" s="227"/>
      <c r="ES192" s="227"/>
      <c r="ET192" s="227"/>
      <c r="EU192" s="227"/>
      <c r="EV192" s="227"/>
      <c r="EW192" s="227"/>
      <c r="EX192" s="227"/>
      <c r="EY192" s="227"/>
      <c r="EZ192" s="227"/>
      <c r="FA192" s="227"/>
      <c r="FB192" s="227"/>
      <c r="FC192" s="227"/>
      <c r="FD192" s="227"/>
      <c r="FE192" s="227"/>
      <c r="FF192" s="227"/>
      <c r="FG192" s="227"/>
      <c r="FH192" s="227"/>
      <c r="FI192" s="227"/>
      <c r="FJ192" s="227"/>
      <c r="FK192" s="227"/>
      <c r="FL192" s="227"/>
      <c r="FM192" s="227"/>
      <c r="FN192" s="227"/>
      <c r="FO192" s="227"/>
      <c r="FP192" s="227"/>
      <c r="FQ192" s="227"/>
      <c r="FR192" s="227"/>
      <c r="FS192" s="227"/>
      <c r="FT192" s="227"/>
      <c r="FU192" s="227"/>
      <c r="FV192" s="227"/>
      <c r="FW192" s="227"/>
      <c r="FX192" s="227"/>
      <c r="FY192" s="227"/>
      <c r="FZ192" s="227"/>
      <c r="GA192" s="227"/>
      <c r="GB192" s="227"/>
      <c r="GC192" s="227"/>
      <c r="GD192" s="227"/>
      <c r="GE192" s="227"/>
      <c r="GF192" s="227"/>
      <c r="GG192" s="227"/>
      <c r="GH192" s="227"/>
      <c r="GI192" s="227"/>
      <c r="GJ192" s="227"/>
      <c r="GK192" s="227"/>
      <c r="GL192" s="227"/>
      <c r="GM192" s="227"/>
      <c r="GN192" s="227"/>
      <c r="GO192" s="227"/>
      <c r="GP192" s="227"/>
      <c r="GQ192" s="227"/>
      <c r="GR192" s="227"/>
      <c r="GS192" s="227"/>
      <c r="GT192" s="227"/>
      <c r="GU192" s="227"/>
      <c r="GV192" s="227"/>
      <c r="GW192" s="227"/>
      <c r="GX192" s="227"/>
      <c r="GY192" s="227"/>
      <c r="GZ192" s="227"/>
      <c r="HA192" s="227"/>
      <c r="HB192" s="227"/>
      <c r="HC192" s="227"/>
      <c r="HD192" s="227"/>
      <c r="HE192" s="227"/>
      <c r="HF192" s="227"/>
      <c r="HG192" s="227"/>
      <c r="HH192" s="227"/>
      <c r="HI192" s="227"/>
      <c r="HJ192" s="227"/>
      <c r="HK192" s="227"/>
      <c r="HL192" s="227"/>
      <c r="HM192" s="227"/>
      <c r="HN192" s="227"/>
      <c r="HO192" s="227"/>
      <c r="HP192" s="227"/>
      <c r="HQ192" s="227"/>
      <c r="HR192" s="227"/>
      <c r="HS192" s="227"/>
      <c r="HT192" s="227"/>
      <c r="HU192" s="227"/>
      <c r="HV192" s="227"/>
      <c r="HW192" s="227"/>
      <c r="HX192" s="227"/>
      <c r="HY192" s="227"/>
      <c r="HZ192" s="227"/>
      <c r="IA192" s="227"/>
      <c r="IB192" s="227"/>
      <c r="IC192" s="227"/>
      <c r="ID192" s="227"/>
      <c r="IE192" s="227"/>
      <c r="IF192" s="227"/>
      <c r="IG192" s="227"/>
      <c r="IH192" s="227"/>
      <c r="II192" s="227"/>
      <c r="IJ192" s="227"/>
      <c r="IK192" s="227"/>
      <c r="IL192" s="227"/>
      <c r="IM192" s="227"/>
      <c r="IN192" s="227"/>
      <c r="IO192" s="227"/>
      <c r="IP192" s="227"/>
      <c r="IQ192" s="227"/>
      <c r="IR192" s="227"/>
      <c r="IS192" s="227"/>
      <c r="IT192" s="227"/>
    </row>
    <row r="193" spans="1:254" ht="25.5" x14ac:dyDescent="0.2">
      <c r="A193" s="289" t="s">
        <v>665</v>
      </c>
      <c r="B193" s="301" t="s">
        <v>663</v>
      </c>
      <c r="C193" s="301" t="s">
        <v>407</v>
      </c>
      <c r="D193" s="301" t="s">
        <v>462</v>
      </c>
      <c r="E193" s="301" t="s">
        <v>539</v>
      </c>
      <c r="F193" s="301" t="s">
        <v>389</v>
      </c>
      <c r="G193" s="292">
        <v>350</v>
      </c>
      <c r="H193" s="293"/>
      <c r="I193" s="293"/>
      <c r="J193" s="293"/>
      <c r="K193" s="293"/>
      <c r="L193" s="293"/>
      <c r="M193" s="293"/>
      <c r="N193" s="293"/>
      <c r="O193" s="293"/>
      <c r="P193" s="293"/>
      <c r="Q193" s="293"/>
      <c r="R193" s="293"/>
      <c r="S193" s="293"/>
      <c r="T193" s="293"/>
      <c r="U193" s="293"/>
      <c r="V193" s="293"/>
      <c r="W193" s="293"/>
      <c r="X193" s="293"/>
      <c r="Y193" s="293"/>
      <c r="Z193" s="293"/>
      <c r="AA193" s="293"/>
      <c r="AB193" s="293"/>
      <c r="AC193" s="293"/>
      <c r="AD193" s="293"/>
      <c r="AE193" s="293"/>
      <c r="AF193" s="293"/>
      <c r="AG193" s="293"/>
      <c r="AH193" s="293"/>
      <c r="AI193" s="293"/>
      <c r="AJ193" s="293"/>
      <c r="AK193" s="293"/>
      <c r="AL193" s="293"/>
      <c r="AM193" s="293"/>
      <c r="AN193" s="293"/>
      <c r="AO193" s="293"/>
      <c r="AP193" s="293"/>
      <c r="AQ193" s="293"/>
      <c r="AR193" s="293"/>
      <c r="AS193" s="293"/>
      <c r="AT193" s="293"/>
      <c r="AU193" s="293"/>
      <c r="AV193" s="293"/>
      <c r="AW193" s="293"/>
      <c r="AX193" s="293"/>
      <c r="AY193" s="293"/>
      <c r="AZ193" s="293"/>
      <c r="BA193" s="293"/>
      <c r="BB193" s="293"/>
      <c r="BC193" s="293"/>
      <c r="BD193" s="293"/>
      <c r="BE193" s="293"/>
      <c r="BF193" s="293"/>
      <c r="BG193" s="293"/>
      <c r="BH193" s="293"/>
      <c r="BI193" s="293"/>
      <c r="BJ193" s="293"/>
      <c r="BK193" s="293"/>
      <c r="BL193" s="293"/>
      <c r="BM193" s="293"/>
      <c r="BN193" s="293"/>
      <c r="BO193" s="293"/>
      <c r="BP193" s="293"/>
      <c r="BQ193" s="293"/>
      <c r="BR193" s="293"/>
      <c r="BS193" s="293"/>
      <c r="BT193" s="293"/>
      <c r="BU193" s="293"/>
      <c r="BV193" s="293"/>
      <c r="BW193" s="293"/>
      <c r="BX193" s="293"/>
      <c r="BY193" s="293"/>
      <c r="BZ193" s="293"/>
      <c r="CA193" s="293"/>
      <c r="CB193" s="293"/>
      <c r="CC193" s="293"/>
      <c r="CD193" s="293"/>
      <c r="CE193" s="293"/>
      <c r="CF193" s="293"/>
      <c r="CG193" s="293"/>
      <c r="CH193" s="293"/>
      <c r="CI193" s="293"/>
      <c r="CJ193" s="293"/>
      <c r="CK193" s="293"/>
      <c r="CL193" s="293"/>
      <c r="CM193" s="293"/>
      <c r="CN193" s="293"/>
      <c r="CO193" s="293"/>
      <c r="CP193" s="293"/>
      <c r="CQ193" s="293"/>
      <c r="CR193" s="293"/>
      <c r="CS193" s="293"/>
      <c r="CT193" s="293"/>
      <c r="CU193" s="293"/>
      <c r="CV193" s="293"/>
      <c r="CW193" s="293"/>
      <c r="CX193" s="293"/>
      <c r="CY193" s="293"/>
      <c r="CZ193" s="293"/>
      <c r="DA193" s="293"/>
      <c r="DB193" s="293"/>
      <c r="DC193" s="293"/>
      <c r="DD193" s="293"/>
      <c r="DE193" s="293"/>
      <c r="DF193" s="293"/>
      <c r="DG193" s="293"/>
      <c r="DH193" s="293"/>
      <c r="DI193" s="293"/>
      <c r="DJ193" s="293"/>
      <c r="DK193" s="293"/>
      <c r="DL193" s="293"/>
      <c r="DM193" s="293"/>
      <c r="DN193" s="293"/>
      <c r="DO193" s="293"/>
      <c r="DP193" s="293"/>
      <c r="DQ193" s="293"/>
      <c r="DR193" s="293"/>
      <c r="DS193" s="293"/>
      <c r="DT193" s="293"/>
      <c r="DU193" s="293"/>
      <c r="DV193" s="293"/>
      <c r="DW193" s="293"/>
      <c r="DX193" s="293"/>
      <c r="DY193" s="293"/>
      <c r="DZ193" s="293"/>
      <c r="EA193" s="293"/>
      <c r="EB193" s="293"/>
      <c r="EC193" s="293"/>
      <c r="ED193" s="293"/>
      <c r="EE193" s="293"/>
      <c r="EF193" s="293"/>
      <c r="EG193" s="293"/>
      <c r="EH193" s="293"/>
      <c r="EI193" s="293"/>
      <c r="EJ193" s="293"/>
      <c r="EK193" s="293"/>
      <c r="EL193" s="293"/>
      <c r="EM193" s="293"/>
      <c r="EN193" s="293"/>
      <c r="EO193" s="293"/>
      <c r="EP193" s="293"/>
      <c r="EQ193" s="293"/>
      <c r="ER193" s="293"/>
      <c r="ES193" s="293"/>
      <c r="ET193" s="293"/>
      <c r="EU193" s="293"/>
      <c r="EV193" s="293"/>
      <c r="EW193" s="293"/>
      <c r="EX193" s="293"/>
      <c r="EY193" s="293"/>
      <c r="EZ193" s="293"/>
      <c r="FA193" s="293"/>
      <c r="FB193" s="293"/>
      <c r="FC193" s="293"/>
      <c r="FD193" s="293"/>
      <c r="FE193" s="293"/>
      <c r="FF193" s="293"/>
      <c r="FG193" s="293"/>
      <c r="FH193" s="293"/>
      <c r="FI193" s="293"/>
      <c r="FJ193" s="293"/>
      <c r="FK193" s="293"/>
      <c r="FL193" s="293"/>
      <c r="FM193" s="293"/>
      <c r="FN193" s="293"/>
      <c r="FO193" s="293"/>
      <c r="FP193" s="293"/>
      <c r="FQ193" s="293"/>
      <c r="FR193" s="293"/>
      <c r="FS193" s="293"/>
      <c r="FT193" s="293"/>
      <c r="FU193" s="293"/>
      <c r="FV193" s="293"/>
      <c r="FW193" s="293"/>
      <c r="FX193" s="293"/>
      <c r="FY193" s="293"/>
      <c r="FZ193" s="293"/>
      <c r="GA193" s="293"/>
      <c r="GB193" s="293"/>
      <c r="GC193" s="293"/>
      <c r="GD193" s="293"/>
      <c r="GE193" s="293"/>
      <c r="GF193" s="293"/>
      <c r="GG193" s="293"/>
      <c r="GH193" s="293"/>
      <c r="GI193" s="293"/>
      <c r="GJ193" s="293"/>
      <c r="GK193" s="293"/>
      <c r="GL193" s="293"/>
      <c r="GM193" s="293"/>
      <c r="GN193" s="293"/>
      <c r="GO193" s="293"/>
      <c r="GP193" s="293"/>
      <c r="GQ193" s="293"/>
      <c r="GR193" s="293"/>
      <c r="GS193" s="293"/>
      <c r="GT193" s="293"/>
      <c r="GU193" s="293"/>
      <c r="GV193" s="293"/>
      <c r="GW193" s="293"/>
      <c r="GX193" s="293"/>
      <c r="GY193" s="293"/>
      <c r="GZ193" s="293"/>
      <c r="HA193" s="293"/>
      <c r="HB193" s="293"/>
      <c r="HC193" s="293"/>
      <c r="HD193" s="293"/>
      <c r="HE193" s="293"/>
      <c r="HF193" s="293"/>
      <c r="HG193" s="293"/>
      <c r="HH193" s="293"/>
      <c r="HI193" s="293"/>
      <c r="HJ193" s="293"/>
      <c r="HK193" s="293"/>
      <c r="HL193" s="293"/>
      <c r="HM193" s="293"/>
      <c r="HN193" s="293"/>
      <c r="HO193" s="293"/>
      <c r="HP193" s="293"/>
      <c r="HQ193" s="293"/>
      <c r="HR193" s="293"/>
      <c r="HS193" s="293"/>
      <c r="HT193" s="293"/>
      <c r="HU193" s="293"/>
      <c r="HV193" s="293"/>
      <c r="HW193" s="293"/>
      <c r="HX193" s="293"/>
      <c r="HY193" s="293"/>
      <c r="HZ193" s="293"/>
      <c r="IA193" s="293"/>
      <c r="IB193" s="293"/>
      <c r="IC193" s="293"/>
      <c r="ID193" s="293"/>
      <c r="IE193" s="293"/>
      <c r="IF193" s="293"/>
      <c r="IG193" s="293"/>
      <c r="IH193" s="293"/>
      <c r="II193" s="293"/>
      <c r="IJ193" s="293"/>
      <c r="IK193" s="293"/>
      <c r="IL193" s="293"/>
      <c r="IM193" s="293"/>
      <c r="IN193" s="293"/>
      <c r="IO193" s="293"/>
      <c r="IP193" s="293"/>
      <c r="IQ193" s="293"/>
      <c r="IR193" s="293"/>
      <c r="IS193" s="293"/>
      <c r="IT193" s="293"/>
    </row>
    <row r="194" spans="1:254" ht="15.75" x14ac:dyDescent="0.25">
      <c r="A194" s="326" t="s">
        <v>543</v>
      </c>
      <c r="B194" s="305" t="s">
        <v>663</v>
      </c>
      <c r="C194" s="322" t="s">
        <v>457</v>
      </c>
      <c r="D194" s="322"/>
      <c r="E194" s="322"/>
      <c r="F194" s="322"/>
      <c r="G194" s="323">
        <f>SUM(G195+G207)</f>
        <v>47374.19</v>
      </c>
    </row>
    <row r="195" spans="1:254" s="293" customFormat="1" ht="14.25" x14ac:dyDescent="0.2">
      <c r="A195" s="298" t="s">
        <v>544</v>
      </c>
      <c r="B195" s="281" t="s">
        <v>663</v>
      </c>
      <c r="C195" s="277" t="s">
        <v>457</v>
      </c>
      <c r="D195" s="277" t="s">
        <v>376</v>
      </c>
      <c r="E195" s="277"/>
      <c r="F195" s="277"/>
      <c r="G195" s="278">
        <f>SUM(G200+G196+G198)</f>
        <v>37923.19</v>
      </c>
      <c r="H195" s="261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261"/>
      <c r="T195" s="261"/>
      <c r="U195" s="261"/>
      <c r="V195" s="261"/>
      <c r="W195" s="261"/>
      <c r="X195" s="261"/>
      <c r="Y195" s="261"/>
      <c r="Z195" s="261"/>
      <c r="AA195" s="261"/>
      <c r="AB195" s="261"/>
      <c r="AC195" s="261"/>
      <c r="AD195" s="261"/>
      <c r="AE195" s="261"/>
      <c r="AF195" s="261"/>
      <c r="AG195" s="261"/>
      <c r="AH195" s="261"/>
      <c r="AI195" s="261"/>
      <c r="AJ195" s="261"/>
      <c r="AK195" s="261"/>
      <c r="AL195" s="261"/>
      <c r="AM195" s="261"/>
      <c r="AN195" s="261"/>
      <c r="AO195" s="261"/>
      <c r="AP195" s="261"/>
      <c r="AQ195" s="261"/>
      <c r="AR195" s="261"/>
      <c r="AS195" s="261"/>
      <c r="AT195" s="261"/>
      <c r="AU195" s="261"/>
      <c r="AV195" s="261"/>
      <c r="AW195" s="261"/>
      <c r="AX195" s="261"/>
      <c r="AY195" s="261"/>
      <c r="AZ195" s="261"/>
      <c r="BA195" s="261"/>
      <c r="BB195" s="261"/>
      <c r="BC195" s="261"/>
      <c r="BD195" s="261"/>
      <c r="BE195" s="261"/>
      <c r="BF195" s="261"/>
      <c r="BG195" s="261"/>
      <c r="BH195" s="261"/>
      <c r="BI195" s="261"/>
      <c r="BJ195" s="261"/>
      <c r="BK195" s="261"/>
      <c r="BL195" s="261"/>
      <c r="BM195" s="261"/>
      <c r="BN195" s="261"/>
      <c r="BO195" s="261"/>
      <c r="BP195" s="261"/>
      <c r="BQ195" s="261"/>
      <c r="BR195" s="261"/>
      <c r="BS195" s="261"/>
      <c r="BT195" s="261"/>
      <c r="BU195" s="261"/>
      <c r="BV195" s="261"/>
      <c r="BW195" s="261"/>
      <c r="BX195" s="261"/>
      <c r="BY195" s="261"/>
      <c r="BZ195" s="261"/>
      <c r="CA195" s="261"/>
      <c r="CB195" s="261"/>
      <c r="CC195" s="261"/>
      <c r="CD195" s="261"/>
      <c r="CE195" s="261"/>
      <c r="CF195" s="261"/>
      <c r="CG195" s="261"/>
      <c r="CH195" s="261"/>
      <c r="CI195" s="261"/>
      <c r="CJ195" s="261"/>
      <c r="CK195" s="261"/>
      <c r="CL195" s="261"/>
      <c r="CM195" s="261"/>
      <c r="CN195" s="261"/>
      <c r="CO195" s="261"/>
      <c r="CP195" s="261"/>
      <c r="CQ195" s="261"/>
      <c r="CR195" s="261"/>
      <c r="CS195" s="261"/>
      <c r="CT195" s="261"/>
      <c r="CU195" s="261"/>
      <c r="CV195" s="261"/>
      <c r="CW195" s="261"/>
      <c r="CX195" s="261"/>
      <c r="CY195" s="261"/>
      <c r="CZ195" s="261"/>
      <c r="DA195" s="261"/>
      <c r="DB195" s="261"/>
      <c r="DC195" s="261"/>
      <c r="DD195" s="261"/>
      <c r="DE195" s="261"/>
      <c r="DF195" s="261"/>
      <c r="DG195" s="261"/>
      <c r="DH195" s="261"/>
      <c r="DI195" s="261"/>
      <c r="DJ195" s="261"/>
      <c r="DK195" s="261"/>
      <c r="DL195" s="261"/>
      <c r="DM195" s="261"/>
      <c r="DN195" s="261"/>
      <c r="DO195" s="261"/>
      <c r="DP195" s="261"/>
      <c r="DQ195" s="261"/>
      <c r="DR195" s="261"/>
      <c r="DS195" s="261"/>
      <c r="DT195" s="261"/>
      <c r="DU195" s="261"/>
      <c r="DV195" s="261"/>
      <c r="DW195" s="261"/>
      <c r="DX195" s="261"/>
      <c r="DY195" s="261"/>
      <c r="DZ195" s="261"/>
      <c r="EA195" s="261"/>
      <c r="EB195" s="261"/>
      <c r="EC195" s="261"/>
      <c r="ED195" s="261"/>
      <c r="EE195" s="261"/>
      <c r="EF195" s="261"/>
      <c r="EG195" s="261"/>
      <c r="EH195" s="261"/>
      <c r="EI195" s="261"/>
      <c r="EJ195" s="261"/>
      <c r="EK195" s="261"/>
      <c r="EL195" s="261"/>
      <c r="EM195" s="261"/>
      <c r="EN195" s="261"/>
      <c r="EO195" s="261"/>
      <c r="EP195" s="261"/>
      <c r="EQ195" s="261"/>
      <c r="ER195" s="261"/>
      <c r="ES195" s="261"/>
      <c r="ET195" s="261"/>
      <c r="EU195" s="261"/>
      <c r="EV195" s="261"/>
      <c r="EW195" s="261"/>
      <c r="EX195" s="261"/>
      <c r="EY195" s="261"/>
      <c r="EZ195" s="261"/>
      <c r="FA195" s="261"/>
      <c r="FB195" s="261"/>
      <c r="FC195" s="261"/>
      <c r="FD195" s="261"/>
      <c r="FE195" s="261"/>
      <c r="FF195" s="261"/>
      <c r="FG195" s="261"/>
      <c r="FH195" s="261"/>
      <c r="FI195" s="261"/>
      <c r="FJ195" s="261"/>
      <c r="FK195" s="261"/>
      <c r="FL195" s="261"/>
      <c r="FM195" s="261"/>
      <c r="FN195" s="261"/>
      <c r="FO195" s="261"/>
      <c r="FP195" s="261"/>
      <c r="FQ195" s="261"/>
      <c r="FR195" s="261"/>
      <c r="FS195" s="261"/>
      <c r="FT195" s="261"/>
      <c r="FU195" s="261"/>
      <c r="FV195" s="261"/>
      <c r="FW195" s="261"/>
      <c r="FX195" s="261"/>
      <c r="FY195" s="261"/>
      <c r="FZ195" s="261"/>
      <c r="GA195" s="261"/>
      <c r="GB195" s="261"/>
      <c r="GC195" s="261"/>
      <c r="GD195" s="261"/>
      <c r="GE195" s="261"/>
      <c r="GF195" s="261"/>
      <c r="GG195" s="261"/>
      <c r="GH195" s="261"/>
      <c r="GI195" s="261"/>
      <c r="GJ195" s="261"/>
      <c r="GK195" s="261"/>
      <c r="GL195" s="261"/>
      <c r="GM195" s="261"/>
      <c r="GN195" s="261"/>
      <c r="GO195" s="261"/>
      <c r="GP195" s="261"/>
      <c r="GQ195" s="261"/>
      <c r="GR195" s="261"/>
      <c r="GS195" s="261"/>
      <c r="GT195" s="261"/>
      <c r="GU195" s="261"/>
      <c r="GV195" s="261"/>
      <c r="GW195" s="261"/>
      <c r="GX195" s="261"/>
      <c r="GY195" s="261"/>
      <c r="GZ195" s="261"/>
      <c r="HA195" s="261"/>
      <c r="HB195" s="261"/>
      <c r="HC195" s="261"/>
      <c r="HD195" s="261"/>
      <c r="HE195" s="261"/>
      <c r="HF195" s="261"/>
      <c r="HG195" s="261"/>
      <c r="HH195" s="261"/>
      <c r="HI195" s="261"/>
      <c r="HJ195" s="261"/>
      <c r="HK195" s="261"/>
      <c r="HL195" s="261"/>
      <c r="HM195" s="261"/>
      <c r="HN195" s="261"/>
      <c r="HO195" s="261"/>
      <c r="HP195" s="261"/>
      <c r="HQ195" s="261"/>
      <c r="HR195" s="261"/>
      <c r="HS195" s="261"/>
      <c r="HT195" s="261"/>
      <c r="HU195" s="261"/>
      <c r="HV195" s="261"/>
      <c r="HW195" s="261"/>
      <c r="HX195" s="261"/>
      <c r="HY195" s="261"/>
      <c r="HZ195" s="261"/>
      <c r="IA195" s="261"/>
      <c r="IB195" s="261"/>
      <c r="IC195" s="261"/>
      <c r="ID195" s="261"/>
      <c r="IE195" s="261"/>
      <c r="IF195" s="261"/>
      <c r="IG195" s="261"/>
      <c r="IH195" s="261"/>
      <c r="II195" s="261"/>
      <c r="IJ195" s="261"/>
      <c r="IK195" s="261"/>
      <c r="IL195" s="261"/>
      <c r="IM195" s="261"/>
      <c r="IN195" s="261"/>
      <c r="IO195" s="261"/>
      <c r="IP195" s="261"/>
      <c r="IQ195" s="261"/>
      <c r="IR195" s="261"/>
      <c r="IS195" s="261"/>
      <c r="IT195" s="261"/>
    </row>
    <row r="196" spans="1:254" s="227" customFormat="1" ht="13.5" x14ac:dyDescent="0.25">
      <c r="A196" s="284" t="s">
        <v>545</v>
      </c>
      <c r="B196" s="286" t="s">
        <v>663</v>
      </c>
      <c r="C196" s="299" t="s">
        <v>457</v>
      </c>
      <c r="D196" s="299" t="s">
        <v>376</v>
      </c>
      <c r="E196" s="299"/>
      <c r="F196" s="299"/>
      <c r="G196" s="287">
        <f>SUM(G197)</f>
        <v>117.19</v>
      </c>
      <c r="H196" s="293"/>
      <c r="I196" s="293"/>
      <c r="J196" s="293"/>
      <c r="K196" s="293"/>
      <c r="L196" s="293"/>
      <c r="M196" s="293"/>
      <c r="N196" s="293"/>
      <c r="O196" s="293"/>
      <c r="P196" s="293"/>
      <c r="Q196" s="293"/>
      <c r="R196" s="293"/>
      <c r="S196" s="293"/>
      <c r="T196" s="293"/>
      <c r="U196" s="293"/>
      <c r="V196" s="293"/>
      <c r="W196" s="293"/>
      <c r="X196" s="293"/>
      <c r="Y196" s="293"/>
      <c r="Z196" s="293"/>
      <c r="AA196" s="293"/>
      <c r="AB196" s="293"/>
      <c r="AC196" s="293"/>
      <c r="AD196" s="293"/>
      <c r="AE196" s="293"/>
      <c r="AF196" s="293"/>
      <c r="AG196" s="293"/>
      <c r="AH196" s="293"/>
      <c r="AI196" s="293"/>
      <c r="AJ196" s="293"/>
      <c r="AK196" s="293"/>
      <c r="AL196" s="293"/>
      <c r="AM196" s="293"/>
      <c r="AN196" s="293"/>
      <c r="AO196" s="293"/>
      <c r="AP196" s="293"/>
      <c r="AQ196" s="293"/>
      <c r="AR196" s="293"/>
      <c r="AS196" s="293"/>
      <c r="AT196" s="293"/>
      <c r="AU196" s="293"/>
      <c r="AV196" s="293"/>
      <c r="AW196" s="293"/>
      <c r="AX196" s="293"/>
      <c r="AY196" s="293"/>
      <c r="AZ196" s="293"/>
      <c r="BA196" s="293"/>
      <c r="BB196" s="293"/>
      <c r="BC196" s="293"/>
      <c r="BD196" s="293"/>
      <c r="BE196" s="293"/>
      <c r="BF196" s="293"/>
      <c r="BG196" s="293"/>
      <c r="BH196" s="293"/>
      <c r="BI196" s="293"/>
      <c r="BJ196" s="293"/>
      <c r="BK196" s="293"/>
      <c r="BL196" s="293"/>
      <c r="BM196" s="293"/>
      <c r="BN196" s="293"/>
      <c r="BO196" s="293"/>
      <c r="BP196" s="293"/>
      <c r="BQ196" s="293"/>
      <c r="BR196" s="293"/>
      <c r="BS196" s="293"/>
      <c r="BT196" s="293"/>
      <c r="BU196" s="293"/>
      <c r="BV196" s="293"/>
      <c r="BW196" s="293"/>
      <c r="BX196" s="293"/>
      <c r="BY196" s="293"/>
      <c r="BZ196" s="293"/>
      <c r="CA196" s="293"/>
      <c r="CB196" s="293"/>
      <c r="CC196" s="293"/>
      <c r="CD196" s="293"/>
      <c r="CE196" s="293"/>
      <c r="CF196" s="293"/>
      <c r="CG196" s="293"/>
      <c r="CH196" s="293"/>
      <c r="CI196" s="293"/>
      <c r="CJ196" s="293"/>
      <c r="CK196" s="293"/>
      <c r="CL196" s="293"/>
      <c r="CM196" s="293"/>
      <c r="CN196" s="293"/>
      <c r="CO196" s="293"/>
      <c r="CP196" s="293"/>
      <c r="CQ196" s="293"/>
      <c r="CR196" s="293"/>
      <c r="CS196" s="293"/>
      <c r="CT196" s="293"/>
      <c r="CU196" s="293"/>
      <c r="CV196" s="293"/>
      <c r="CW196" s="293"/>
      <c r="CX196" s="293"/>
      <c r="CY196" s="293"/>
      <c r="CZ196" s="293"/>
      <c r="DA196" s="293"/>
      <c r="DB196" s="293"/>
      <c r="DC196" s="293"/>
      <c r="DD196" s="293"/>
      <c r="DE196" s="293"/>
      <c r="DF196" s="293"/>
      <c r="DG196" s="293"/>
      <c r="DH196" s="293"/>
      <c r="DI196" s="293"/>
      <c r="DJ196" s="293"/>
      <c r="DK196" s="293"/>
      <c r="DL196" s="293"/>
      <c r="DM196" s="293"/>
      <c r="DN196" s="293"/>
      <c r="DO196" s="293"/>
      <c r="DP196" s="293"/>
      <c r="DQ196" s="293"/>
      <c r="DR196" s="293"/>
      <c r="DS196" s="293"/>
      <c r="DT196" s="293"/>
      <c r="DU196" s="293"/>
      <c r="DV196" s="293"/>
      <c r="DW196" s="293"/>
      <c r="DX196" s="293"/>
      <c r="DY196" s="293"/>
      <c r="DZ196" s="293"/>
      <c r="EA196" s="293"/>
      <c r="EB196" s="293"/>
      <c r="EC196" s="293"/>
      <c r="ED196" s="293"/>
      <c r="EE196" s="293"/>
      <c r="EF196" s="293"/>
      <c r="EG196" s="293"/>
      <c r="EH196" s="293"/>
      <c r="EI196" s="293"/>
      <c r="EJ196" s="293"/>
      <c r="EK196" s="293"/>
      <c r="EL196" s="293"/>
      <c r="EM196" s="293"/>
      <c r="EN196" s="293"/>
      <c r="EO196" s="293"/>
      <c r="EP196" s="293"/>
      <c r="EQ196" s="293"/>
      <c r="ER196" s="293"/>
      <c r="ES196" s="293"/>
      <c r="ET196" s="293"/>
      <c r="EU196" s="293"/>
      <c r="EV196" s="293"/>
      <c r="EW196" s="293"/>
      <c r="EX196" s="293"/>
      <c r="EY196" s="293"/>
      <c r="EZ196" s="293"/>
      <c r="FA196" s="293"/>
      <c r="FB196" s="293"/>
      <c r="FC196" s="293"/>
      <c r="FD196" s="293"/>
      <c r="FE196" s="293"/>
      <c r="FF196" s="293"/>
      <c r="FG196" s="293"/>
      <c r="FH196" s="293"/>
      <c r="FI196" s="293"/>
      <c r="FJ196" s="293"/>
      <c r="FK196" s="293"/>
      <c r="FL196" s="293"/>
      <c r="FM196" s="293"/>
      <c r="FN196" s="293"/>
      <c r="FO196" s="293"/>
      <c r="FP196" s="293"/>
      <c r="FQ196" s="293"/>
      <c r="FR196" s="293"/>
      <c r="FS196" s="293"/>
      <c r="FT196" s="293"/>
      <c r="FU196" s="293"/>
      <c r="FV196" s="293"/>
      <c r="FW196" s="293"/>
      <c r="FX196" s="293"/>
      <c r="FY196" s="293"/>
      <c r="FZ196" s="293"/>
      <c r="GA196" s="293"/>
      <c r="GB196" s="293"/>
      <c r="GC196" s="293"/>
      <c r="GD196" s="293"/>
      <c r="GE196" s="293"/>
      <c r="GF196" s="293"/>
      <c r="GG196" s="293"/>
      <c r="GH196" s="293"/>
      <c r="GI196" s="293"/>
      <c r="GJ196" s="293"/>
      <c r="GK196" s="293"/>
      <c r="GL196" s="293"/>
      <c r="GM196" s="293"/>
      <c r="GN196" s="293"/>
      <c r="GO196" s="293"/>
      <c r="GP196" s="293"/>
      <c r="GQ196" s="293"/>
      <c r="GR196" s="293"/>
      <c r="GS196" s="293"/>
      <c r="GT196" s="293"/>
      <c r="GU196" s="293"/>
      <c r="GV196" s="293"/>
      <c r="GW196" s="293"/>
      <c r="GX196" s="293"/>
      <c r="GY196" s="293"/>
      <c r="GZ196" s="293"/>
      <c r="HA196" s="293"/>
      <c r="HB196" s="293"/>
      <c r="HC196" s="293"/>
      <c r="HD196" s="293"/>
      <c r="HE196" s="293"/>
      <c r="HF196" s="293"/>
      <c r="HG196" s="293"/>
      <c r="HH196" s="293"/>
      <c r="HI196" s="293"/>
      <c r="HJ196" s="293"/>
      <c r="HK196" s="293"/>
      <c r="HL196" s="293"/>
      <c r="HM196" s="293"/>
      <c r="HN196" s="293"/>
      <c r="HO196" s="293"/>
      <c r="HP196" s="293"/>
      <c r="HQ196" s="293"/>
      <c r="HR196" s="293"/>
      <c r="HS196" s="293"/>
      <c r="HT196" s="293"/>
      <c r="HU196" s="293"/>
      <c r="HV196" s="293"/>
      <c r="HW196" s="293"/>
      <c r="HX196" s="293"/>
      <c r="HY196" s="293"/>
      <c r="HZ196" s="293"/>
      <c r="IA196" s="293"/>
      <c r="IB196" s="293"/>
      <c r="IC196" s="293"/>
      <c r="ID196" s="293"/>
      <c r="IE196" s="293"/>
      <c r="IF196" s="293"/>
      <c r="IG196" s="293"/>
      <c r="IH196" s="293"/>
      <c r="II196" s="293"/>
      <c r="IJ196" s="293"/>
      <c r="IK196" s="293"/>
      <c r="IL196" s="293"/>
      <c r="IM196" s="293"/>
      <c r="IN196" s="293"/>
      <c r="IO196" s="293"/>
      <c r="IP196" s="293"/>
      <c r="IQ196" s="293"/>
      <c r="IR196" s="293"/>
      <c r="IS196" s="293"/>
      <c r="IT196" s="293"/>
    </row>
    <row r="197" spans="1:254" s="227" customFormat="1" ht="25.5" customHeight="1" x14ac:dyDescent="0.2">
      <c r="A197" s="289" t="s">
        <v>445</v>
      </c>
      <c r="B197" s="291" t="s">
        <v>663</v>
      </c>
      <c r="C197" s="301" t="s">
        <v>457</v>
      </c>
      <c r="D197" s="301" t="s">
        <v>376</v>
      </c>
      <c r="E197" s="301" t="s">
        <v>546</v>
      </c>
      <c r="F197" s="301" t="s">
        <v>446</v>
      </c>
      <c r="G197" s="292">
        <v>117.19</v>
      </c>
      <c r="H197" s="261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261"/>
      <c r="T197" s="261"/>
      <c r="U197" s="261"/>
      <c r="V197" s="261"/>
      <c r="W197" s="261"/>
      <c r="X197" s="261"/>
      <c r="Y197" s="261"/>
      <c r="Z197" s="261"/>
      <c r="AA197" s="261"/>
      <c r="AB197" s="261"/>
      <c r="AC197" s="261"/>
      <c r="AD197" s="261"/>
      <c r="AE197" s="261"/>
      <c r="AF197" s="261"/>
      <c r="AG197" s="261"/>
      <c r="AH197" s="261"/>
      <c r="AI197" s="261"/>
      <c r="AJ197" s="261"/>
      <c r="AK197" s="261"/>
      <c r="AL197" s="261"/>
      <c r="AM197" s="261"/>
      <c r="AN197" s="261"/>
      <c r="AO197" s="261"/>
      <c r="AP197" s="261"/>
      <c r="AQ197" s="261"/>
      <c r="AR197" s="261"/>
      <c r="AS197" s="261"/>
      <c r="AT197" s="261"/>
      <c r="AU197" s="261"/>
      <c r="AV197" s="261"/>
      <c r="AW197" s="261"/>
      <c r="AX197" s="261"/>
      <c r="AY197" s="261"/>
      <c r="AZ197" s="261"/>
      <c r="BA197" s="261"/>
      <c r="BB197" s="261"/>
      <c r="BC197" s="261"/>
      <c r="BD197" s="261"/>
      <c r="BE197" s="261"/>
      <c r="BF197" s="261"/>
      <c r="BG197" s="261"/>
      <c r="BH197" s="261"/>
      <c r="BI197" s="261"/>
      <c r="BJ197" s="261"/>
      <c r="BK197" s="261"/>
      <c r="BL197" s="261"/>
      <c r="BM197" s="261"/>
      <c r="BN197" s="261"/>
      <c r="BO197" s="261"/>
      <c r="BP197" s="261"/>
      <c r="BQ197" s="261"/>
      <c r="BR197" s="261"/>
      <c r="BS197" s="261"/>
      <c r="BT197" s="261"/>
      <c r="BU197" s="261"/>
      <c r="BV197" s="261"/>
      <c r="BW197" s="261"/>
      <c r="BX197" s="261"/>
      <c r="BY197" s="261"/>
      <c r="BZ197" s="261"/>
      <c r="CA197" s="261"/>
      <c r="CB197" s="261"/>
      <c r="CC197" s="261"/>
      <c r="CD197" s="261"/>
      <c r="CE197" s="261"/>
      <c r="CF197" s="261"/>
      <c r="CG197" s="261"/>
      <c r="CH197" s="261"/>
      <c r="CI197" s="261"/>
      <c r="CJ197" s="261"/>
      <c r="CK197" s="261"/>
      <c r="CL197" s="261"/>
      <c r="CM197" s="261"/>
      <c r="CN197" s="261"/>
      <c r="CO197" s="261"/>
      <c r="CP197" s="261"/>
      <c r="CQ197" s="261"/>
      <c r="CR197" s="261"/>
      <c r="CS197" s="261"/>
      <c r="CT197" s="261"/>
      <c r="CU197" s="261"/>
      <c r="CV197" s="261"/>
      <c r="CW197" s="261"/>
      <c r="CX197" s="261"/>
      <c r="CY197" s="261"/>
      <c r="CZ197" s="261"/>
      <c r="DA197" s="261"/>
      <c r="DB197" s="261"/>
      <c r="DC197" s="261"/>
      <c r="DD197" s="261"/>
      <c r="DE197" s="261"/>
      <c r="DF197" s="261"/>
      <c r="DG197" s="261"/>
      <c r="DH197" s="261"/>
      <c r="DI197" s="261"/>
      <c r="DJ197" s="261"/>
      <c r="DK197" s="261"/>
      <c r="DL197" s="261"/>
      <c r="DM197" s="261"/>
      <c r="DN197" s="261"/>
      <c r="DO197" s="261"/>
      <c r="DP197" s="261"/>
      <c r="DQ197" s="261"/>
      <c r="DR197" s="261"/>
      <c r="DS197" s="261"/>
      <c r="DT197" s="261"/>
      <c r="DU197" s="261"/>
      <c r="DV197" s="261"/>
      <c r="DW197" s="261"/>
      <c r="DX197" s="261"/>
      <c r="DY197" s="261"/>
      <c r="DZ197" s="261"/>
      <c r="EA197" s="261"/>
      <c r="EB197" s="261"/>
      <c r="EC197" s="261"/>
      <c r="ED197" s="261"/>
      <c r="EE197" s="261"/>
      <c r="EF197" s="261"/>
      <c r="EG197" s="261"/>
      <c r="EH197" s="261"/>
      <c r="EI197" s="261"/>
      <c r="EJ197" s="261"/>
      <c r="EK197" s="261"/>
      <c r="EL197" s="261"/>
      <c r="EM197" s="261"/>
      <c r="EN197" s="261"/>
      <c r="EO197" s="261"/>
      <c r="EP197" s="261"/>
      <c r="EQ197" s="261"/>
      <c r="ER197" s="261"/>
      <c r="ES197" s="261"/>
      <c r="ET197" s="261"/>
      <c r="EU197" s="261"/>
      <c r="EV197" s="261"/>
      <c r="EW197" s="261"/>
      <c r="EX197" s="261"/>
      <c r="EY197" s="261"/>
      <c r="EZ197" s="261"/>
      <c r="FA197" s="261"/>
      <c r="FB197" s="261"/>
      <c r="FC197" s="261"/>
      <c r="FD197" s="261"/>
      <c r="FE197" s="261"/>
      <c r="FF197" s="261"/>
      <c r="FG197" s="261"/>
      <c r="FH197" s="261"/>
      <c r="FI197" s="261"/>
      <c r="FJ197" s="261"/>
      <c r="FK197" s="261"/>
      <c r="FL197" s="261"/>
      <c r="FM197" s="261"/>
      <c r="FN197" s="261"/>
      <c r="FO197" s="261"/>
      <c r="FP197" s="261"/>
      <c r="FQ197" s="261"/>
      <c r="FR197" s="261"/>
      <c r="FS197" s="261"/>
      <c r="FT197" s="261"/>
      <c r="FU197" s="261"/>
      <c r="FV197" s="261"/>
      <c r="FW197" s="261"/>
      <c r="FX197" s="261"/>
      <c r="FY197" s="261"/>
      <c r="FZ197" s="261"/>
      <c r="GA197" s="261"/>
      <c r="GB197" s="261"/>
      <c r="GC197" s="261"/>
      <c r="GD197" s="261"/>
      <c r="GE197" s="261"/>
      <c r="GF197" s="261"/>
      <c r="GG197" s="261"/>
      <c r="GH197" s="261"/>
      <c r="GI197" s="261"/>
      <c r="GJ197" s="261"/>
      <c r="GK197" s="261"/>
      <c r="GL197" s="261"/>
      <c r="GM197" s="261"/>
      <c r="GN197" s="261"/>
      <c r="GO197" s="261"/>
      <c r="GP197" s="261"/>
      <c r="GQ197" s="261"/>
      <c r="GR197" s="261"/>
      <c r="GS197" s="261"/>
      <c r="GT197" s="261"/>
      <c r="GU197" s="261"/>
      <c r="GV197" s="261"/>
      <c r="GW197" s="261"/>
      <c r="GX197" s="261"/>
      <c r="GY197" s="261"/>
      <c r="GZ197" s="261"/>
      <c r="HA197" s="261"/>
      <c r="HB197" s="261"/>
      <c r="HC197" s="261"/>
      <c r="HD197" s="261"/>
      <c r="HE197" s="261"/>
      <c r="HF197" s="261"/>
      <c r="HG197" s="261"/>
      <c r="HH197" s="261"/>
      <c r="HI197" s="261"/>
      <c r="HJ197" s="261"/>
      <c r="HK197" s="261"/>
      <c r="HL197" s="261"/>
      <c r="HM197" s="261"/>
      <c r="HN197" s="261"/>
      <c r="HO197" s="261"/>
      <c r="HP197" s="261"/>
      <c r="HQ197" s="261"/>
      <c r="HR197" s="261"/>
      <c r="HS197" s="261"/>
      <c r="HT197" s="261"/>
      <c r="HU197" s="261"/>
      <c r="HV197" s="261"/>
      <c r="HW197" s="261"/>
      <c r="HX197" s="261"/>
      <c r="HY197" s="261"/>
      <c r="HZ197" s="261"/>
      <c r="IA197" s="261"/>
      <c r="IB197" s="261"/>
      <c r="IC197" s="261"/>
      <c r="ID197" s="261"/>
      <c r="IE197" s="261"/>
      <c r="IF197" s="261"/>
      <c r="IG197" s="261"/>
      <c r="IH197" s="261"/>
      <c r="II197" s="261"/>
      <c r="IJ197" s="261"/>
      <c r="IK197" s="261"/>
      <c r="IL197" s="261"/>
      <c r="IM197" s="261"/>
      <c r="IN197" s="261"/>
      <c r="IO197" s="261"/>
      <c r="IP197" s="261"/>
      <c r="IQ197" s="261"/>
      <c r="IR197" s="261"/>
      <c r="IS197" s="261"/>
      <c r="IT197" s="261"/>
    </row>
    <row r="198" spans="1:254" s="227" customFormat="1" ht="40.5" x14ac:dyDescent="0.25">
      <c r="A198" s="284" t="s">
        <v>673</v>
      </c>
      <c r="B198" s="286" t="s">
        <v>663</v>
      </c>
      <c r="C198" s="299" t="s">
        <v>457</v>
      </c>
      <c r="D198" s="299" t="s">
        <v>376</v>
      </c>
      <c r="E198" s="299" t="s">
        <v>439</v>
      </c>
      <c r="F198" s="299"/>
      <c r="G198" s="287">
        <f>SUM(G199)</f>
        <v>90</v>
      </c>
      <c r="H198" s="261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261"/>
      <c r="T198" s="261"/>
      <c r="U198" s="261"/>
      <c r="V198" s="261"/>
      <c r="W198" s="261"/>
      <c r="X198" s="261"/>
      <c r="Y198" s="261"/>
      <c r="Z198" s="261"/>
      <c r="AA198" s="261"/>
      <c r="AB198" s="261"/>
      <c r="AC198" s="261"/>
      <c r="AD198" s="261"/>
      <c r="AE198" s="261"/>
      <c r="AF198" s="261"/>
      <c r="AG198" s="261"/>
      <c r="AH198" s="261"/>
      <c r="AI198" s="261"/>
      <c r="AJ198" s="261"/>
      <c r="AK198" s="261"/>
      <c r="AL198" s="261"/>
      <c r="AM198" s="261"/>
      <c r="AN198" s="261"/>
      <c r="AO198" s="261"/>
      <c r="AP198" s="261"/>
      <c r="AQ198" s="261"/>
      <c r="AR198" s="261"/>
      <c r="AS198" s="261"/>
      <c r="AT198" s="261"/>
      <c r="AU198" s="261"/>
      <c r="AV198" s="261"/>
      <c r="AW198" s="261"/>
      <c r="AX198" s="261"/>
      <c r="AY198" s="261"/>
      <c r="AZ198" s="261"/>
      <c r="BA198" s="261"/>
      <c r="BB198" s="261"/>
      <c r="BC198" s="261"/>
      <c r="BD198" s="261"/>
      <c r="BE198" s="261"/>
      <c r="BF198" s="261"/>
      <c r="BG198" s="261"/>
      <c r="BH198" s="261"/>
      <c r="BI198" s="261"/>
      <c r="BJ198" s="261"/>
      <c r="BK198" s="261"/>
      <c r="BL198" s="261"/>
      <c r="BM198" s="261"/>
      <c r="BN198" s="261"/>
      <c r="BO198" s="261"/>
      <c r="BP198" s="261"/>
      <c r="BQ198" s="261"/>
      <c r="BR198" s="261"/>
      <c r="BS198" s="261"/>
      <c r="BT198" s="261"/>
      <c r="BU198" s="261"/>
      <c r="BV198" s="261"/>
      <c r="BW198" s="261"/>
      <c r="BX198" s="261"/>
      <c r="BY198" s="261"/>
      <c r="BZ198" s="261"/>
      <c r="CA198" s="261"/>
      <c r="CB198" s="261"/>
      <c r="CC198" s="261"/>
      <c r="CD198" s="261"/>
      <c r="CE198" s="261"/>
      <c r="CF198" s="261"/>
      <c r="CG198" s="261"/>
      <c r="CH198" s="261"/>
      <c r="CI198" s="261"/>
      <c r="CJ198" s="261"/>
      <c r="CK198" s="261"/>
      <c r="CL198" s="261"/>
      <c r="CM198" s="261"/>
      <c r="CN198" s="261"/>
      <c r="CO198" s="261"/>
      <c r="CP198" s="261"/>
      <c r="CQ198" s="261"/>
      <c r="CR198" s="261"/>
      <c r="CS198" s="261"/>
      <c r="CT198" s="261"/>
      <c r="CU198" s="261"/>
      <c r="CV198" s="261"/>
      <c r="CW198" s="261"/>
      <c r="CX198" s="261"/>
      <c r="CY198" s="261"/>
      <c r="CZ198" s="261"/>
      <c r="DA198" s="261"/>
      <c r="DB198" s="261"/>
      <c r="DC198" s="261"/>
      <c r="DD198" s="261"/>
      <c r="DE198" s="261"/>
      <c r="DF198" s="261"/>
      <c r="DG198" s="261"/>
      <c r="DH198" s="261"/>
      <c r="DI198" s="261"/>
      <c r="DJ198" s="261"/>
      <c r="DK198" s="261"/>
      <c r="DL198" s="261"/>
      <c r="DM198" s="261"/>
      <c r="DN198" s="261"/>
      <c r="DO198" s="261"/>
      <c r="DP198" s="261"/>
      <c r="DQ198" s="261"/>
      <c r="DR198" s="261"/>
      <c r="DS198" s="261"/>
      <c r="DT198" s="261"/>
      <c r="DU198" s="261"/>
      <c r="DV198" s="261"/>
      <c r="DW198" s="261"/>
      <c r="DX198" s="261"/>
      <c r="DY198" s="261"/>
      <c r="DZ198" s="261"/>
      <c r="EA198" s="261"/>
      <c r="EB198" s="261"/>
      <c r="EC198" s="261"/>
      <c r="ED198" s="261"/>
      <c r="EE198" s="261"/>
      <c r="EF198" s="261"/>
      <c r="EG198" s="261"/>
      <c r="EH198" s="261"/>
      <c r="EI198" s="261"/>
      <c r="EJ198" s="261"/>
      <c r="EK198" s="261"/>
      <c r="EL198" s="261"/>
      <c r="EM198" s="261"/>
      <c r="EN198" s="261"/>
      <c r="EO198" s="261"/>
      <c r="EP198" s="261"/>
      <c r="EQ198" s="261"/>
      <c r="ER198" s="261"/>
      <c r="ES198" s="261"/>
      <c r="ET198" s="261"/>
      <c r="EU198" s="261"/>
      <c r="EV198" s="261"/>
      <c r="EW198" s="261"/>
      <c r="EX198" s="261"/>
      <c r="EY198" s="261"/>
      <c r="EZ198" s="261"/>
      <c r="FA198" s="261"/>
      <c r="FB198" s="261"/>
      <c r="FC198" s="261"/>
      <c r="FD198" s="261"/>
      <c r="FE198" s="261"/>
      <c r="FF198" s="261"/>
      <c r="FG198" s="261"/>
      <c r="FH198" s="261"/>
      <c r="FI198" s="261"/>
      <c r="FJ198" s="261"/>
      <c r="FK198" s="261"/>
      <c r="FL198" s="261"/>
      <c r="FM198" s="261"/>
      <c r="FN198" s="261"/>
      <c r="FO198" s="261"/>
      <c r="FP198" s="261"/>
      <c r="FQ198" s="261"/>
      <c r="FR198" s="261"/>
      <c r="FS198" s="261"/>
      <c r="FT198" s="261"/>
      <c r="FU198" s="261"/>
      <c r="FV198" s="261"/>
      <c r="FW198" s="261"/>
      <c r="FX198" s="261"/>
      <c r="FY198" s="261"/>
      <c r="FZ198" s="261"/>
      <c r="GA198" s="261"/>
      <c r="GB198" s="261"/>
      <c r="GC198" s="261"/>
      <c r="GD198" s="261"/>
      <c r="GE198" s="261"/>
      <c r="GF198" s="261"/>
      <c r="GG198" s="261"/>
      <c r="GH198" s="261"/>
      <c r="GI198" s="261"/>
      <c r="GJ198" s="261"/>
      <c r="GK198" s="261"/>
      <c r="GL198" s="261"/>
      <c r="GM198" s="261"/>
      <c r="GN198" s="261"/>
      <c r="GO198" s="261"/>
      <c r="GP198" s="261"/>
      <c r="GQ198" s="261"/>
      <c r="GR198" s="261"/>
      <c r="GS198" s="261"/>
      <c r="GT198" s="261"/>
      <c r="GU198" s="261"/>
      <c r="GV198" s="261"/>
      <c r="GW198" s="261"/>
      <c r="GX198" s="261"/>
      <c r="GY198" s="261"/>
      <c r="GZ198" s="261"/>
      <c r="HA198" s="261"/>
      <c r="HB198" s="261"/>
      <c r="HC198" s="261"/>
      <c r="HD198" s="261"/>
      <c r="HE198" s="261"/>
      <c r="HF198" s="261"/>
      <c r="HG198" s="261"/>
      <c r="HH198" s="261"/>
      <c r="HI198" s="261"/>
      <c r="HJ198" s="261"/>
      <c r="HK198" s="261"/>
      <c r="HL198" s="261"/>
      <c r="HM198" s="261"/>
      <c r="HN198" s="261"/>
      <c r="HO198" s="261"/>
      <c r="HP198" s="261"/>
      <c r="HQ198" s="261"/>
      <c r="HR198" s="261"/>
      <c r="HS198" s="261"/>
      <c r="HT198" s="261"/>
      <c r="HU198" s="261"/>
      <c r="HV198" s="261"/>
      <c r="HW198" s="261"/>
      <c r="HX198" s="261"/>
      <c r="HY198" s="261"/>
      <c r="HZ198" s="261"/>
      <c r="IA198" s="261"/>
      <c r="IB198" s="261"/>
      <c r="IC198" s="261"/>
      <c r="ID198" s="261"/>
      <c r="IE198" s="261"/>
      <c r="IF198" s="261"/>
      <c r="IG198" s="261"/>
      <c r="IH198" s="261"/>
      <c r="II198" s="261"/>
      <c r="IJ198" s="261"/>
      <c r="IK198" s="261"/>
      <c r="IL198" s="261"/>
      <c r="IM198" s="261"/>
      <c r="IN198" s="261"/>
      <c r="IO198" s="261"/>
      <c r="IP198" s="261"/>
      <c r="IQ198" s="261"/>
      <c r="IR198" s="261"/>
      <c r="IS198" s="261"/>
      <c r="IT198" s="261"/>
    </row>
    <row r="199" spans="1:254" s="227" customFormat="1" ht="25.5" x14ac:dyDescent="0.2">
      <c r="A199" s="289" t="s">
        <v>445</v>
      </c>
      <c r="B199" s="291" t="s">
        <v>663</v>
      </c>
      <c r="C199" s="301" t="s">
        <v>457</v>
      </c>
      <c r="D199" s="301" t="s">
        <v>376</v>
      </c>
      <c r="E199" s="301" t="s">
        <v>439</v>
      </c>
      <c r="F199" s="301" t="s">
        <v>446</v>
      </c>
      <c r="G199" s="292">
        <v>90</v>
      </c>
      <c r="H199" s="261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261"/>
      <c r="T199" s="261"/>
      <c r="U199" s="261"/>
      <c r="V199" s="261"/>
      <c r="W199" s="261"/>
      <c r="X199" s="261"/>
      <c r="Y199" s="261"/>
      <c r="Z199" s="261"/>
      <c r="AA199" s="261"/>
      <c r="AB199" s="261"/>
      <c r="AC199" s="261"/>
      <c r="AD199" s="261"/>
      <c r="AE199" s="261"/>
      <c r="AF199" s="261"/>
      <c r="AG199" s="261"/>
      <c r="AH199" s="261"/>
      <c r="AI199" s="261"/>
      <c r="AJ199" s="261"/>
      <c r="AK199" s="261"/>
      <c r="AL199" s="261"/>
      <c r="AM199" s="261"/>
      <c r="AN199" s="261"/>
      <c r="AO199" s="261"/>
      <c r="AP199" s="261"/>
      <c r="AQ199" s="261"/>
      <c r="AR199" s="261"/>
      <c r="AS199" s="261"/>
      <c r="AT199" s="261"/>
      <c r="AU199" s="261"/>
      <c r="AV199" s="261"/>
      <c r="AW199" s="261"/>
      <c r="AX199" s="261"/>
      <c r="AY199" s="261"/>
      <c r="AZ199" s="261"/>
      <c r="BA199" s="261"/>
      <c r="BB199" s="261"/>
      <c r="BC199" s="261"/>
      <c r="BD199" s="261"/>
      <c r="BE199" s="261"/>
      <c r="BF199" s="261"/>
      <c r="BG199" s="261"/>
      <c r="BH199" s="261"/>
      <c r="BI199" s="261"/>
      <c r="BJ199" s="261"/>
      <c r="BK199" s="261"/>
      <c r="BL199" s="261"/>
      <c r="BM199" s="261"/>
      <c r="BN199" s="261"/>
      <c r="BO199" s="261"/>
      <c r="BP199" s="261"/>
      <c r="BQ199" s="261"/>
      <c r="BR199" s="261"/>
      <c r="BS199" s="261"/>
      <c r="BT199" s="261"/>
      <c r="BU199" s="261"/>
      <c r="BV199" s="261"/>
      <c r="BW199" s="261"/>
      <c r="BX199" s="261"/>
      <c r="BY199" s="261"/>
      <c r="BZ199" s="261"/>
      <c r="CA199" s="261"/>
      <c r="CB199" s="261"/>
      <c r="CC199" s="261"/>
      <c r="CD199" s="261"/>
      <c r="CE199" s="261"/>
      <c r="CF199" s="261"/>
      <c r="CG199" s="261"/>
      <c r="CH199" s="261"/>
      <c r="CI199" s="261"/>
      <c r="CJ199" s="261"/>
      <c r="CK199" s="261"/>
      <c r="CL199" s="261"/>
      <c r="CM199" s="261"/>
      <c r="CN199" s="261"/>
      <c r="CO199" s="261"/>
      <c r="CP199" s="261"/>
      <c r="CQ199" s="261"/>
      <c r="CR199" s="261"/>
      <c r="CS199" s="261"/>
      <c r="CT199" s="261"/>
      <c r="CU199" s="261"/>
      <c r="CV199" s="261"/>
      <c r="CW199" s="261"/>
      <c r="CX199" s="261"/>
      <c r="CY199" s="261"/>
      <c r="CZ199" s="261"/>
      <c r="DA199" s="261"/>
      <c r="DB199" s="261"/>
      <c r="DC199" s="261"/>
      <c r="DD199" s="261"/>
      <c r="DE199" s="261"/>
      <c r="DF199" s="261"/>
      <c r="DG199" s="261"/>
      <c r="DH199" s="261"/>
      <c r="DI199" s="261"/>
      <c r="DJ199" s="261"/>
      <c r="DK199" s="261"/>
      <c r="DL199" s="261"/>
      <c r="DM199" s="261"/>
      <c r="DN199" s="261"/>
      <c r="DO199" s="261"/>
      <c r="DP199" s="261"/>
      <c r="DQ199" s="261"/>
      <c r="DR199" s="261"/>
      <c r="DS199" s="261"/>
      <c r="DT199" s="261"/>
      <c r="DU199" s="261"/>
      <c r="DV199" s="261"/>
      <c r="DW199" s="261"/>
      <c r="DX199" s="261"/>
      <c r="DY199" s="261"/>
      <c r="DZ199" s="261"/>
      <c r="EA199" s="261"/>
      <c r="EB199" s="261"/>
      <c r="EC199" s="261"/>
      <c r="ED199" s="261"/>
      <c r="EE199" s="261"/>
      <c r="EF199" s="261"/>
      <c r="EG199" s="261"/>
      <c r="EH199" s="261"/>
      <c r="EI199" s="261"/>
      <c r="EJ199" s="261"/>
      <c r="EK199" s="261"/>
      <c r="EL199" s="261"/>
      <c r="EM199" s="261"/>
      <c r="EN199" s="261"/>
      <c r="EO199" s="261"/>
      <c r="EP199" s="261"/>
      <c r="EQ199" s="261"/>
      <c r="ER199" s="261"/>
      <c r="ES199" s="261"/>
      <c r="ET199" s="261"/>
      <c r="EU199" s="261"/>
      <c r="EV199" s="261"/>
      <c r="EW199" s="261"/>
      <c r="EX199" s="261"/>
      <c r="EY199" s="261"/>
      <c r="EZ199" s="261"/>
      <c r="FA199" s="261"/>
      <c r="FB199" s="261"/>
      <c r="FC199" s="261"/>
      <c r="FD199" s="261"/>
      <c r="FE199" s="261"/>
      <c r="FF199" s="261"/>
      <c r="FG199" s="261"/>
      <c r="FH199" s="261"/>
      <c r="FI199" s="261"/>
      <c r="FJ199" s="261"/>
      <c r="FK199" s="261"/>
      <c r="FL199" s="261"/>
      <c r="FM199" s="261"/>
      <c r="FN199" s="261"/>
      <c r="FO199" s="261"/>
      <c r="FP199" s="261"/>
      <c r="FQ199" s="261"/>
      <c r="FR199" s="261"/>
      <c r="FS199" s="261"/>
      <c r="FT199" s="261"/>
      <c r="FU199" s="261"/>
      <c r="FV199" s="261"/>
      <c r="FW199" s="261"/>
      <c r="FX199" s="261"/>
      <c r="FY199" s="261"/>
      <c r="FZ199" s="261"/>
      <c r="GA199" s="261"/>
      <c r="GB199" s="261"/>
      <c r="GC199" s="261"/>
      <c r="GD199" s="261"/>
      <c r="GE199" s="261"/>
      <c r="GF199" s="261"/>
      <c r="GG199" s="261"/>
      <c r="GH199" s="261"/>
      <c r="GI199" s="261"/>
      <c r="GJ199" s="261"/>
      <c r="GK199" s="261"/>
      <c r="GL199" s="261"/>
      <c r="GM199" s="261"/>
      <c r="GN199" s="261"/>
      <c r="GO199" s="261"/>
      <c r="GP199" s="261"/>
      <c r="GQ199" s="261"/>
      <c r="GR199" s="261"/>
      <c r="GS199" s="261"/>
      <c r="GT199" s="261"/>
      <c r="GU199" s="261"/>
      <c r="GV199" s="261"/>
      <c r="GW199" s="261"/>
      <c r="GX199" s="261"/>
      <c r="GY199" s="261"/>
      <c r="GZ199" s="261"/>
      <c r="HA199" s="261"/>
      <c r="HB199" s="261"/>
      <c r="HC199" s="261"/>
      <c r="HD199" s="261"/>
      <c r="HE199" s="261"/>
      <c r="HF199" s="261"/>
      <c r="HG199" s="261"/>
      <c r="HH199" s="261"/>
      <c r="HI199" s="261"/>
      <c r="HJ199" s="261"/>
      <c r="HK199" s="261"/>
      <c r="HL199" s="261"/>
      <c r="HM199" s="261"/>
      <c r="HN199" s="261"/>
      <c r="HO199" s="261"/>
      <c r="HP199" s="261"/>
      <c r="HQ199" s="261"/>
      <c r="HR199" s="261"/>
      <c r="HS199" s="261"/>
      <c r="HT199" s="261"/>
      <c r="HU199" s="261"/>
      <c r="HV199" s="261"/>
      <c r="HW199" s="261"/>
      <c r="HX199" s="261"/>
      <c r="HY199" s="261"/>
      <c r="HZ199" s="261"/>
      <c r="IA199" s="261"/>
      <c r="IB199" s="261"/>
      <c r="IC199" s="261"/>
      <c r="ID199" s="261"/>
      <c r="IE199" s="261"/>
      <c r="IF199" s="261"/>
      <c r="IG199" s="261"/>
      <c r="IH199" s="261"/>
      <c r="II199" s="261"/>
      <c r="IJ199" s="261"/>
      <c r="IK199" s="261"/>
      <c r="IL199" s="261"/>
      <c r="IM199" s="261"/>
      <c r="IN199" s="261"/>
      <c r="IO199" s="261"/>
      <c r="IP199" s="261"/>
      <c r="IQ199" s="261"/>
      <c r="IR199" s="261"/>
      <c r="IS199" s="261"/>
      <c r="IT199" s="261"/>
    </row>
    <row r="200" spans="1:254" ht="40.5" x14ac:dyDescent="0.25">
      <c r="A200" s="325" t="s">
        <v>548</v>
      </c>
      <c r="B200" s="286" t="s">
        <v>663</v>
      </c>
      <c r="C200" s="299" t="s">
        <v>457</v>
      </c>
      <c r="D200" s="299" t="s">
        <v>376</v>
      </c>
      <c r="E200" s="299" t="s">
        <v>550</v>
      </c>
      <c r="F200" s="299"/>
      <c r="G200" s="287">
        <f>SUM(G201+G203+G205)</f>
        <v>37716</v>
      </c>
      <c r="H200" s="319"/>
      <c r="I200" s="319"/>
      <c r="J200" s="319"/>
      <c r="K200" s="319"/>
      <c r="L200" s="319"/>
      <c r="M200" s="319"/>
      <c r="N200" s="319"/>
      <c r="O200" s="319"/>
      <c r="P200" s="319"/>
      <c r="Q200" s="319"/>
      <c r="R200" s="319"/>
      <c r="S200" s="319"/>
      <c r="T200" s="319"/>
      <c r="U200" s="319"/>
      <c r="V200" s="319"/>
      <c r="W200" s="319"/>
      <c r="X200" s="319"/>
      <c r="Y200" s="319"/>
      <c r="Z200" s="319"/>
      <c r="AA200" s="319"/>
      <c r="AB200" s="319"/>
      <c r="AC200" s="319"/>
      <c r="AD200" s="319"/>
      <c r="AE200" s="319"/>
      <c r="AF200" s="319"/>
      <c r="AG200" s="319"/>
      <c r="AH200" s="319"/>
      <c r="AI200" s="319"/>
      <c r="AJ200" s="319"/>
      <c r="AK200" s="319"/>
      <c r="AL200" s="319"/>
      <c r="AM200" s="319"/>
      <c r="AN200" s="319"/>
      <c r="AO200" s="319"/>
      <c r="AP200" s="319"/>
      <c r="AQ200" s="319"/>
      <c r="AR200" s="319"/>
      <c r="AS200" s="319"/>
      <c r="AT200" s="319"/>
      <c r="AU200" s="319"/>
      <c r="AV200" s="319"/>
      <c r="AW200" s="319"/>
      <c r="AX200" s="319"/>
      <c r="AY200" s="319"/>
      <c r="AZ200" s="319"/>
      <c r="BA200" s="319"/>
      <c r="BB200" s="319"/>
      <c r="BC200" s="319"/>
      <c r="BD200" s="319"/>
      <c r="BE200" s="319"/>
      <c r="BF200" s="319"/>
      <c r="BG200" s="319"/>
      <c r="BH200" s="319"/>
      <c r="BI200" s="319"/>
      <c r="BJ200" s="319"/>
      <c r="BK200" s="319"/>
      <c r="BL200" s="319"/>
      <c r="BM200" s="319"/>
      <c r="BN200" s="319"/>
      <c r="BO200" s="319"/>
      <c r="BP200" s="319"/>
      <c r="BQ200" s="319"/>
      <c r="BR200" s="319"/>
      <c r="BS200" s="319"/>
      <c r="BT200" s="319"/>
      <c r="BU200" s="319"/>
      <c r="BV200" s="319"/>
      <c r="BW200" s="319"/>
      <c r="BX200" s="319"/>
      <c r="BY200" s="319"/>
      <c r="BZ200" s="319"/>
      <c r="CA200" s="319"/>
      <c r="CB200" s="319"/>
      <c r="CC200" s="319"/>
      <c r="CD200" s="319"/>
      <c r="CE200" s="319"/>
      <c r="CF200" s="319"/>
      <c r="CG200" s="319"/>
      <c r="CH200" s="319"/>
      <c r="CI200" s="319"/>
      <c r="CJ200" s="319"/>
      <c r="CK200" s="319"/>
      <c r="CL200" s="319"/>
      <c r="CM200" s="319"/>
      <c r="CN200" s="319"/>
      <c r="CO200" s="319"/>
      <c r="CP200" s="319"/>
      <c r="CQ200" s="319"/>
      <c r="CR200" s="319"/>
      <c r="CS200" s="319"/>
      <c r="CT200" s="319"/>
      <c r="CU200" s="319"/>
      <c r="CV200" s="319"/>
      <c r="CW200" s="319"/>
      <c r="CX200" s="319"/>
      <c r="CY200" s="319"/>
      <c r="CZ200" s="319"/>
      <c r="DA200" s="319"/>
      <c r="DB200" s="319"/>
      <c r="DC200" s="319"/>
      <c r="DD200" s="319"/>
      <c r="DE200" s="319"/>
      <c r="DF200" s="319"/>
      <c r="DG200" s="319"/>
      <c r="DH200" s="319"/>
      <c r="DI200" s="319"/>
      <c r="DJ200" s="319"/>
      <c r="DK200" s="319"/>
      <c r="DL200" s="319"/>
      <c r="DM200" s="319"/>
      <c r="DN200" s="319"/>
      <c r="DO200" s="319"/>
      <c r="DP200" s="319"/>
      <c r="DQ200" s="319"/>
      <c r="DR200" s="319"/>
      <c r="DS200" s="319"/>
      <c r="DT200" s="319"/>
      <c r="DU200" s="319"/>
      <c r="DV200" s="319"/>
      <c r="DW200" s="319"/>
      <c r="DX200" s="319"/>
      <c r="DY200" s="319"/>
      <c r="DZ200" s="319"/>
      <c r="EA200" s="319"/>
      <c r="EB200" s="319"/>
      <c r="EC200" s="319"/>
      <c r="ED200" s="319"/>
      <c r="EE200" s="319"/>
      <c r="EF200" s="319"/>
      <c r="EG200" s="319"/>
      <c r="EH200" s="319"/>
      <c r="EI200" s="319"/>
      <c r="EJ200" s="319"/>
      <c r="EK200" s="319"/>
      <c r="EL200" s="319"/>
      <c r="EM200" s="319"/>
      <c r="EN200" s="319"/>
      <c r="EO200" s="319"/>
      <c r="EP200" s="319"/>
      <c r="EQ200" s="319"/>
      <c r="ER200" s="319"/>
      <c r="ES200" s="319"/>
      <c r="ET200" s="319"/>
      <c r="EU200" s="319"/>
      <c r="EV200" s="319"/>
      <c r="EW200" s="319"/>
      <c r="EX200" s="319"/>
      <c r="EY200" s="319"/>
      <c r="EZ200" s="319"/>
      <c r="FA200" s="319"/>
      <c r="FB200" s="319"/>
      <c r="FC200" s="319"/>
      <c r="FD200" s="319"/>
      <c r="FE200" s="319"/>
      <c r="FF200" s="319"/>
      <c r="FG200" s="319"/>
      <c r="FH200" s="319"/>
      <c r="FI200" s="319"/>
      <c r="FJ200" s="319"/>
      <c r="FK200" s="319"/>
      <c r="FL200" s="319"/>
      <c r="FM200" s="319"/>
      <c r="FN200" s="319"/>
      <c r="FO200" s="319"/>
      <c r="FP200" s="319"/>
      <c r="FQ200" s="319"/>
      <c r="FR200" s="319"/>
      <c r="FS200" s="319"/>
      <c r="FT200" s="319"/>
      <c r="FU200" s="319"/>
      <c r="FV200" s="319"/>
      <c r="FW200" s="319"/>
      <c r="FX200" s="319"/>
      <c r="FY200" s="319"/>
      <c r="FZ200" s="319"/>
      <c r="GA200" s="319"/>
      <c r="GB200" s="319"/>
      <c r="GC200" s="319"/>
      <c r="GD200" s="319"/>
      <c r="GE200" s="319"/>
      <c r="GF200" s="319"/>
      <c r="GG200" s="319"/>
      <c r="GH200" s="319"/>
      <c r="GI200" s="319"/>
      <c r="GJ200" s="319"/>
      <c r="GK200" s="319"/>
      <c r="GL200" s="319"/>
      <c r="GM200" s="319"/>
      <c r="GN200" s="319"/>
      <c r="GO200" s="319"/>
      <c r="GP200" s="319"/>
      <c r="GQ200" s="319"/>
      <c r="GR200" s="319"/>
      <c r="GS200" s="319"/>
      <c r="GT200" s="319"/>
      <c r="GU200" s="319"/>
      <c r="GV200" s="319"/>
      <c r="GW200" s="319"/>
      <c r="GX200" s="319"/>
      <c r="GY200" s="319"/>
      <c r="GZ200" s="319"/>
      <c r="HA200" s="319"/>
      <c r="HB200" s="319"/>
      <c r="HC200" s="319"/>
      <c r="HD200" s="319"/>
      <c r="HE200" s="319"/>
      <c r="HF200" s="319"/>
      <c r="HG200" s="319"/>
      <c r="HH200" s="319"/>
      <c r="HI200" s="319"/>
      <c r="HJ200" s="319"/>
      <c r="HK200" s="319"/>
      <c r="HL200" s="319"/>
      <c r="HM200" s="319"/>
      <c r="HN200" s="319"/>
      <c r="HO200" s="319"/>
      <c r="HP200" s="319"/>
      <c r="HQ200" s="319"/>
      <c r="HR200" s="319"/>
      <c r="HS200" s="319"/>
      <c r="HT200" s="319"/>
      <c r="HU200" s="319"/>
      <c r="HV200" s="319"/>
      <c r="HW200" s="319"/>
      <c r="HX200" s="319"/>
      <c r="HY200" s="319"/>
      <c r="HZ200" s="319"/>
      <c r="IA200" s="319"/>
      <c r="IB200" s="319"/>
      <c r="IC200" s="319"/>
      <c r="ID200" s="319"/>
      <c r="IE200" s="319"/>
      <c r="IF200" s="319"/>
      <c r="IG200" s="319"/>
      <c r="IH200" s="319"/>
      <c r="II200" s="319"/>
      <c r="IJ200" s="319"/>
      <c r="IK200" s="319"/>
      <c r="IL200" s="319"/>
      <c r="IM200" s="319"/>
      <c r="IN200" s="319"/>
      <c r="IO200" s="319"/>
      <c r="IP200" s="319"/>
      <c r="IQ200" s="319"/>
      <c r="IR200" s="319"/>
      <c r="IS200" s="319"/>
      <c r="IT200" s="319"/>
    </row>
    <row r="201" spans="1:254" ht="21" customHeight="1" x14ac:dyDescent="0.25">
      <c r="A201" s="284" t="s">
        <v>551</v>
      </c>
      <c r="B201" s="286" t="s">
        <v>663</v>
      </c>
      <c r="C201" s="299" t="s">
        <v>457</v>
      </c>
      <c r="D201" s="299" t="s">
        <v>376</v>
      </c>
      <c r="E201" s="299" t="s">
        <v>552</v>
      </c>
      <c r="F201" s="299"/>
      <c r="G201" s="287">
        <f>SUM(G202)</f>
        <v>16900</v>
      </c>
    </row>
    <row r="202" spans="1:254" s="316" customFormat="1" ht="25.5" x14ac:dyDescent="0.2">
      <c r="A202" s="289" t="s">
        <v>445</v>
      </c>
      <c r="B202" s="301" t="s">
        <v>663</v>
      </c>
      <c r="C202" s="301" t="s">
        <v>457</v>
      </c>
      <c r="D202" s="301" t="s">
        <v>376</v>
      </c>
      <c r="E202" s="301" t="s">
        <v>552</v>
      </c>
      <c r="F202" s="301" t="s">
        <v>446</v>
      </c>
      <c r="G202" s="292">
        <v>16900</v>
      </c>
      <c r="H202" s="261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261"/>
      <c r="T202" s="261"/>
      <c r="U202" s="261"/>
      <c r="V202" s="261"/>
      <c r="W202" s="261"/>
      <c r="X202" s="261"/>
      <c r="Y202" s="261"/>
      <c r="Z202" s="261"/>
      <c r="AA202" s="261"/>
      <c r="AB202" s="261"/>
      <c r="AC202" s="261"/>
      <c r="AD202" s="261"/>
      <c r="AE202" s="261"/>
      <c r="AF202" s="261"/>
      <c r="AG202" s="261"/>
      <c r="AH202" s="261"/>
      <c r="AI202" s="261"/>
      <c r="AJ202" s="261"/>
      <c r="AK202" s="261"/>
      <c r="AL202" s="261"/>
      <c r="AM202" s="261"/>
      <c r="AN202" s="261"/>
      <c r="AO202" s="261"/>
      <c r="AP202" s="261"/>
      <c r="AQ202" s="261"/>
      <c r="AR202" s="261"/>
      <c r="AS202" s="261"/>
      <c r="AT202" s="261"/>
      <c r="AU202" s="261"/>
      <c r="AV202" s="261"/>
      <c r="AW202" s="261"/>
      <c r="AX202" s="261"/>
      <c r="AY202" s="261"/>
      <c r="AZ202" s="261"/>
      <c r="BA202" s="261"/>
      <c r="BB202" s="261"/>
      <c r="BC202" s="261"/>
      <c r="BD202" s="261"/>
      <c r="BE202" s="261"/>
      <c r="BF202" s="261"/>
      <c r="BG202" s="261"/>
      <c r="BH202" s="261"/>
      <c r="BI202" s="261"/>
      <c r="BJ202" s="261"/>
      <c r="BK202" s="261"/>
      <c r="BL202" s="261"/>
      <c r="BM202" s="261"/>
      <c r="BN202" s="261"/>
      <c r="BO202" s="261"/>
      <c r="BP202" s="261"/>
      <c r="BQ202" s="261"/>
      <c r="BR202" s="261"/>
      <c r="BS202" s="261"/>
      <c r="BT202" s="261"/>
      <c r="BU202" s="261"/>
      <c r="BV202" s="261"/>
      <c r="BW202" s="261"/>
      <c r="BX202" s="261"/>
      <c r="BY202" s="261"/>
      <c r="BZ202" s="261"/>
      <c r="CA202" s="261"/>
      <c r="CB202" s="261"/>
      <c r="CC202" s="261"/>
      <c r="CD202" s="261"/>
      <c r="CE202" s="261"/>
      <c r="CF202" s="261"/>
      <c r="CG202" s="261"/>
      <c r="CH202" s="261"/>
      <c r="CI202" s="261"/>
      <c r="CJ202" s="261"/>
      <c r="CK202" s="261"/>
      <c r="CL202" s="261"/>
      <c r="CM202" s="261"/>
      <c r="CN202" s="261"/>
      <c r="CO202" s="261"/>
      <c r="CP202" s="261"/>
      <c r="CQ202" s="261"/>
      <c r="CR202" s="261"/>
      <c r="CS202" s="261"/>
      <c r="CT202" s="261"/>
      <c r="CU202" s="261"/>
      <c r="CV202" s="261"/>
      <c r="CW202" s="261"/>
      <c r="CX202" s="261"/>
      <c r="CY202" s="261"/>
      <c r="CZ202" s="261"/>
      <c r="DA202" s="261"/>
      <c r="DB202" s="261"/>
      <c r="DC202" s="261"/>
      <c r="DD202" s="261"/>
      <c r="DE202" s="261"/>
      <c r="DF202" s="261"/>
      <c r="DG202" s="261"/>
      <c r="DH202" s="261"/>
      <c r="DI202" s="261"/>
      <c r="DJ202" s="261"/>
      <c r="DK202" s="261"/>
      <c r="DL202" s="261"/>
      <c r="DM202" s="261"/>
      <c r="DN202" s="261"/>
      <c r="DO202" s="261"/>
      <c r="DP202" s="261"/>
      <c r="DQ202" s="261"/>
      <c r="DR202" s="261"/>
      <c r="DS202" s="261"/>
      <c r="DT202" s="261"/>
      <c r="DU202" s="261"/>
      <c r="DV202" s="261"/>
      <c r="DW202" s="261"/>
      <c r="DX202" s="261"/>
      <c r="DY202" s="261"/>
      <c r="DZ202" s="261"/>
      <c r="EA202" s="261"/>
      <c r="EB202" s="261"/>
      <c r="EC202" s="261"/>
      <c r="ED202" s="261"/>
      <c r="EE202" s="261"/>
      <c r="EF202" s="261"/>
      <c r="EG202" s="261"/>
      <c r="EH202" s="261"/>
      <c r="EI202" s="261"/>
      <c r="EJ202" s="261"/>
      <c r="EK202" s="261"/>
      <c r="EL202" s="261"/>
      <c r="EM202" s="261"/>
      <c r="EN202" s="261"/>
      <c r="EO202" s="261"/>
      <c r="EP202" s="261"/>
      <c r="EQ202" s="261"/>
      <c r="ER202" s="261"/>
      <c r="ES202" s="261"/>
      <c r="ET202" s="261"/>
      <c r="EU202" s="261"/>
      <c r="EV202" s="261"/>
      <c r="EW202" s="261"/>
      <c r="EX202" s="261"/>
      <c r="EY202" s="261"/>
      <c r="EZ202" s="261"/>
      <c r="FA202" s="261"/>
      <c r="FB202" s="261"/>
      <c r="FC202" s="261"/>
      <c r="FD202" s="261"/>
      <c r="FE202" s="261"/>
      <c r="FF202" s="261"/>
      <c r="FG202" s="261"/>
      <c r="FH202" s="261"/>
      <c r="FI202" s="261"/>
      <c r="FJ202" s="261"/>
      <c r="FK202" s="261"/>
      <c r="FL202" s="261"/>
      <c r="FM202" s="261"/>
      <c r="FN202" s="261"/>
      <c r="FO202" s="261"/>
      <c r="FP202" s="261"/>
      <c r="FQ202" s="261"/>
      <c r="FR202" s="261"/>
      <c r="FS202" s="261"/>
      <c r="FT202" s="261"/>
      <c r="FU202" s="261"/>
      <c r="FV202" s="261"/>
      <c r="FW202" s="261"/>
      <c r="FX202" s="261"/>
      <c r="FY202" s="261"/>
      <c r="FZ202" s="261"/>
      <c r="GA202" s="261"/>
      <c r="GB202" s="261"/>
      <c r="GC202" s="261"/>
      <c r="GD202" s="261"/>
      <c r="GE202" s="261"/>
      <c r="GF202" s="261"/>
      <c r="GG202" s="261"/>
      <c r="GH202" s="261"/>
      <c r="GI202" s="261"/>
      <c r="GJ202" s="261"/>
      <c r="GK202" s="261"/>
      <c r="GL202" s="261"/>
      <c r="GM202" s="261"/>
      <c r="GN202" s="261"/>
      <c r="GO202" s="261"/>
      <c r="GP202" s="261"/>
      <c r="GQ202" s="261"/>
      <c r="GR202" s="261"/>
      <c r="GS202" s="261"/>
      <c r="GT202" s="261"/>
      <c r="GU202" s="261"/>
      <c r="GV202" s="261"/>
      <c r="GW202" s="261"/>
      <c r="GX202" s="261"/>
      <c r="GY202" s="261"/>
      <c r="GZ202" s="261"/>
      <c r="HA202" s="261"/>
      <c r="HB202" s="261"/>
      <c r="HC202" s="261"/>
      <c r="HD202" s="261"/>
      <c r="HE202" s="261"/>
      <c r="HF202" s="261"/>
      <c r="HG202" s="261"/>
      <c r="HH202" s="261"/>
      <c r="HI202" s="261"/>
      <c r="HJ202" s="261"/>
      <c r="HK202" s="261"/>
      <c r="HL202" s="261"/>
      <c r="HM202" s="261"/>
      <c r="HN202" s="261"/>
      <c r="HO202" s="261"/>
      <c r="HP202" s="261"/>
      <c r="HQ202" s="261"/>
      <c r="HR202" s="261"/>
      <c r="HS202" s="261"/>
      <c r="HT202" s="261"/>
      <c r="HU202" s="261"/>
      <c r="HV202" s="261"/>
      <c r="HW202" s="261"/>
      <c r="HX202" s="261"/>
      <c r="HY202" s="261"/>
      <c r="HZ202" s="261"/>
      <c r="IA202" s="261"/>
      <c r="IB202" s="261"/>
      <c r="IC202" s="261"/>
      <c r="ID202" s="261"/>
      <c r="IE202" s="261"/>
      <c r="IF202" s="261"/>
      <c r="IG202" s="261"/>
      <c r="IH202" s="261"/>
      <c r="II202" s="261"/>
      <c r="IJ202" s="261"/>
      <c r="IK202" s="261"/>
      <c r="IL202" s="261"/>
      <c r="IM202" s="261"/>
      <c r="IN202" s="261"/>
      <c r="IO202" s="261"/>
      <c r="IP202" s="261"/>
      <c r="IQ202" s="261"/>
      <c r="IR202" s="261"/>
      <c r="IS202" s="261"/>
      <c r="IT202" s="261"/>
    </row>
    <row r="203" spans="1:254" ht="13.5" x14ac:dyDescent="0.25">
      <c r="A203" s="284" t="s">
        <v>553</v>
      </c>
      <c r="B203" s="342">
        <v>510</v>
      </c>
      <c r="C203" s="299" t="s">
        <v>457</v>
      </c>
      <c r="D203" s="299" t="s">
        <v>376</v>
      </c>
      <c r="E203" s="299" t="s">
        <v>554</v>
      </c>
      <c r="F203" s="299"/>
      <c r="G203" s="287">
        <f>SUM(G204)</f>
        <v>3100</v>
      </c>
    </row>
    <row r="204" spans="1:254" ht="25.5" x14ac:dyDescent="0.2">
      <c r="A204" s="289" t="s">
        <v>445</v>
      </c>
      <c r="B204" s="291" t="s">
        <v>663</v>
      </c>
      <c r="C204" s="301" t="s">
        <v>457</v>
      </c>
      <c r="D204" s="301" t="s">
        <v>376</v>
      </c>
      <c r="E204" s="301" t="s">
        <v>554</v>
      </c>
      <c r="F204" s="301" t="s">
        <v>446</v>
      </c>
      <c r="G204" s="292">
        <v>3100</v>
      </c>
    </row>
    <row r="205" spans="1:254" ht="13.5" x14ac:dyDescent="0.25">
      <c r="A205" s="284" t="s">
        <v>555</v>
      </c>
      <c r="B205" s="299" t="s">
        <v>663</v>
      </c>
      <c r="C205" s="299" t="s">
        <v>457</v>
      </c>
      <c r="D205" s="299" t="s">
        <v>376</v>
      </c>
      <c r="E205" s="299" t="s">
        <v>556</v>
      </c>
      <c r="F205" s="299"/>
      <c r="G205" s="287">
        <f>SUM(G206)</f>
        <v>17716</v>
      </c>
    </row>
    <row r="206" spans="1:254" ht="25.5" x14ac:dyDescent="0.2">
      <c r="A206" s="289" t="s">
        <v>445</v>
      </c>
      <c r="B206" s="347">
        <v>510</v>
      </c>
      <c r="C206" s="301" t="s">
        <v>457</v>
      </c>
      <c r="D206" s="301" t="s">
        <v>376</v>
      </c>
      <c r="E206" s="301" t="s">
        <v>556</v>
      </c>
      <c r="F206" s="301" t="s">
        <v>446</v>
      </c>
      <c r="G206" s="292">
        <v>17716</v>
      </c>
    </row>
    <row r="207" spans="1:254" x14ac:dyDescent="0.2">
      <c r="A207" s="353" t="s">
        <v>695</v>
      </c>
      <c r="B207" s="281" t="s">
        <v>663</v>
      </c>
      <c r="C207" s="280" t="s">
        <v>457</v>
      </c>
      <c r="D207" s="280" t="s">
        <v>391</v>
      </c>
      <c r="E207" s="280"/>
      <c r="F207" s="280"/>
      <c r="G207" s="282">
        <f>SUM(G208)</f>
        <v>9451</v>
      </c>
    </row>
    <row r="208" spans="1:254" ht="13.5" x14ac:dyDescent="0.25">
      <c r="A208" s="284" t="s">
        <v>436</v>
      </c>
      <c r="B208" s="299" t="s">
        <v>663</v>
      </c>
      <c r="C208" s="299" t="s">
        <v>457</v>
      </c>
      <c r="D208" s="299" t="s">
        <v>391</v>
      </c>
      <c r="E208" s="299" t="s">
        <v>437</v>
      </c>
      <c r="F208" s="299"/>
      <c r="G208" s="287">
        <f>SUM(G209)</f>
        <v>9451</v>
      </c>
    </row>
    <row r="209" spans="1:254" s="227" customFormat="1" ht="38.25" x14ac:dyDescent="0.2">
      <c r="A209" s="294" t="s">
        <v>548</v>
      </c>
      <c r="B209" s="296" t="s">
        <v>663</v>
      </c>
      <c r="C209" s="311" t="s">
        <v>457</v>
      </c>
      <c r="D209" s="311" t="s">
        <v>391</v>
      </c>
      <c r="E209" s="311" t="s">
        <v>550</v>
      </c>
      <c r="F209" s="311"/>
      <c r="G209" s="297">
        <f>SUM(G210:G212)</f>
        <v>9451</v>
      </c>
    </row>
    <row r="210" spans="1:254" s="293" customFormat="1" ht="25.5" x14ac:dyDescent="0.2">
      <c r="A210" s="289" t="s">
        <v>665</v>
      </c>
      <c r="B210" s="348">
        <v>510</v>
      </c>
      <c r="C210" s="311" t="s">
        <v>457</v>
      </c>
      <c r="D210" s="311" t="s">
        <v>391</v>
      </c>
      <c r="E210" s="311" t="s">
        <v>558</v>
      </c>
      <c r="F210" s="311" t="s">
        <v>389</v>
      </c>
      <c r="G210" s="292">
        <v>3609</v>
      </c>
    </row>
    <row r="211" spans="1:254" s="332" customFormat="1" ht="25.5" x14ac:dyDescent="0.2">
      <c r="A211" s="289" t="s">
        <v>665</v>
      </c>
      <c r="B211" s="348">
        <v>510</v>
      </c>
      <c r="C211" s="311" t="s">
        <v>457</v>
      </c>
      <c r="D211" s="311" t="s">
        <v>391</v>
      </c>
      <c r="E211" s="311" t="s">
        <v>550</v>
      </c>
      <c r="F211" s="311" t="s">
        <v>389</v>
      </c>
      <c r="G211" s="297">
        <v>2300</v>
      </c>
      <c r="H211" s="227"/>
      <c r="I211" s="227"/>
      <c r="J211" s="227"/>
      <c r="K211" s="227"/>
      <c r="L211" s="227"/>
      <c r="M211" s="227"/>
      <c r="N211" s="227"/>
      <c r="O211" s="227"/>
      <c r="P211" s="227"/>
      <c r="Q211" s="227"/>
      <c r="R211" s="227"/>
      <c r="S211" s="227"/>
      <c r="T211" s="227"/>
      <c r="U211" s="227"/>
      <c r="V211" s="227"/>
      <c r="W211" s="227"/>
      <c r="X211" s="227"/>
      <c r="Y211" s="227"/>
      <c r="Z211" s="227"/>
      <c r="AA211" s="227"/>
      <c r="AB211" s="227"/>
      <c r="AC211" s="227"/>
      <c r="AD211" s="227"/>
      <c r="AE211" s="227"/>
      <c r="AF211" s="227"/>
      <c r="AG211" s="227"/>
      <c r="AH211" s="227"/>
      <c r="AI211" s="227"/>
      <c r="AJ211" s="227"/>
      <c r="AK211" s="227"/>
      <c r="AL211" s="227"/>
      <c r="AM211" s="227"/>
      <c r="AN211" s="227"/>
      <c r="AO211" s="227"/>
      <c r="AP211" s="227"/>
      <c r="AQ211" s="227"/>
      <c r="AR211" s="227"/>
      <c r="AS211" s="227"/>
      <c r="AT211" s="227"/>
      <c r="AU211" s="227"/>
      <c r="AV211" s="227"/>
      <c r="AW211" s="227"/>
      <c r="AX211" s="227"/>
      <c r="AY211" s="227"/>
      <c r="AZ211" s="227"/>
      <c r="BA211" s="227"/>
      <c r="BB211" s="227"/>
      <c r="BC211" s="227"/>
      <c r="BD211" s="227"/>
      <c r="BE211" s="227"/>
      <c r="BF211" s="227"/>
      <c r="BG211" s="227"/>
      <c r="BH211" s="227"/>
      <c r="BI211" s="227"/>
      <c r="BJ211" s="227"/>
      <c r="BK211" s="227"/>
      <c r="BL211" s="227"/>
      <c r="BM211" s="227"/>
      <c r="BN211" s="227"/>
      <c r="BO211" s="227"/>
      <c r="BP211" s="227"/>
      <c r="BQ211" s="227"/>
      <c r="BR211" s="227"/>
      <c r="BS211" s="227"/>
      <c r="BT211" s="227"/>
      <c r="BU211" s="227"/>
      <c r="BV211" s="227"/>
      <c r="BW211" s="227"/>
      <c r="BX211" s="227"/>
      <c r="BY211" s="227"/>
      <c r="BZ211" s="227"/>
      <c r="CA211" s="227"/>
      <c r="CB211" s="227"/>
      <c r="CC211" s="227"/>
      <c r="CD211" s="227"/>
      <c r="CE211" s="227"/>
      <c r="CF211" s="227"/>
      <c r="CG211" s="227"/>
      <c r="CH211" s="227"/>
      <c r="CI211" s="227"/>
      <c r="CJ211" s="227"/>
      <c r="CK211" s="227"/>
      <c r="CL211" s="227"/>
      <c r="CM211" s="227"/>
      <c r="CN211" s="227"/>
      <c r="CO211" s="227"/>
      <c r="CP211" s="227"/>
      <c r="CQ211" s="227"/>
      <c r="CR211" s="227"/>
      <c r="CS211" s="227"/>
      <c r="CT211" s="227"/>
      <c r="CU211" s="227"/>
      <c r="CV211" s="227"/>
      <c r="CW211" s="227"/>
      <c r="CX211" s="227"/>
      <c r="CY211" s="227"/>
      <c r="CZ211" s="227"/>
      <c r="DA211" s="227"/>
      <c r="DB211" s="227"/>
      <c r="DC211" s="227"/>
      <c r="DD211" s="227"/>
      <c r="DE211" s="227"/>
      <c r="DF211" s="227"/>
      <c r="DG211" s="227"/>
      <c r="DH211" s="227"/>
      <c r="DI211" s="227"/>
      <c r="DJ211" s="227"/>
      <c r="DK211" s="227"/>
      <c r="DL211" s="227"/>
      <c r="DM211" s="227"/>
      <c r="DN211" s="227"/>
      <c r="DO211" s="227"/>
      <c r="DP211" s="227"/>
      <c r="DQ211" s="227"/>
      <c r="DR211" s="227"/>
      <c r="DS211" s="227"/>
      <c r="DT211" s="227"/>
      <c r="DU211" s="227"/>
      <c r="DV211" s="227"/>
      <c r="DW211" s="227"/>
      <c r="DX211" s="227"/>
      <c r="DY211" s="227"/>
      <c r="DZ211" s="227"/>
      <c r="EA211" s="227"/>
      <c r="EB211" s="227"/>
      <c r="EC211" s="227"/>
      <c r="ED211" s="227"/>
      <c r="EE211" s="227"/>
      <c r="EF211" s="227"/>
      <c r="EG211" s="227"/>
      <c r="EH211" s="227"/>
      <c r="EI211" s="227"/>
      <c r="EJ211" s="227"/>
      <c r="EK211" s="227"/>
      <c r="EL211" s="227"/>
      <c r="EM211" s="227"/>
      <c r="EN211" s="227"/>
      <c r="EO211" s="227"/>
      <c r="EP211" s="227"/>
      <c r="EQ211" s="227"/>
      <c r="ER211" s="227"/>
      <c r="ES211" s="227"/>
      <c r="ET211" s="227"/>
      <c r="EU211" s="227"/>
      <c r="EV211" s="227"/>
      <c r="EW211" s="227"/>
      <c r="EX211" s="227"/>
      <c r="EY211" s="227"/>
      <c r="EZ211" s="227"/>
      <c r="FA211" s="227"/>
      <c r="FB211" s="227"/>
      <c r="FC211" s="227"/>
      <c r="FD211" s="227"/>
      <c r="FE211" s="227"/>
      <c r="FF211" s="227"/>
      <c r="FG211" s="227"/>
      <c r="FH211" s="227"/>
      <c r="FI211" s="227"/>
      <c r="FJ211" s="227"/>
      <c r="FK211" s="227"/>
      <c r="FL211" s="227"/>
      <c r="FM211" s="227"/>
      <c r="FN211" s="227"/>
      <c r="FO211" s="227"/>
      <c r="FP211" s="227"/>
      <c r="FQ211" s="227"/>
      <c r="FR211" s="227"/>
      <c r="FS211" s="227"/>
      <c r="FT211" s="227"/>
      <c r="FU211" s="227"/>
      <c r="FV211" s="227"/>
      <c r="FW211" s="227"/>
      <c r="FX211" s="227"/>
      <c r="FY211" s="227"/>
      <c r="FZ211" s="227"/>
      <c r="GA211" s="227"/>
      <c r="GB211" s="227"/>
      <c r="GC211" s="227"/>
      <c r="GD211" s="227"/>
      <c r="GE211" s="227"/>
      <c r="GF211" s="227"/>
      <c r="GG211" s="227"/>
      <c r="GH211" s="227"/>
      <c r="GI211" s="227"/>
      <c r="GJ211" s="227"/>
      <c r="GK211" s="227"/>
      <c r="GL211" s="227"/>
      <c r="GM211" s="227"/>
      <c r="GN211" s="227"/>
      <c r="GO211" s="227"/>
      <c r="GP211" s="227"/>
      <c r="GQ211" s="227"/>
      <c r="GR211" s="227"/>
      <c r="GS211" s="227"/>
      <c r="GT211" s="227"/>
      <c r="GU211" s="227"/>
      <c r="GV211" s="227"/>
      <c r="GW211" s="227"/>
      <c r="GX211" s="227"/>
      <c r="GY211" s="227"/>
      <c r="GZ211" s="227"/>
      <c r="HA211" s="227"/>
      <c r="HB211" s="227"/>
      <c r="HC211" s="227"/>
      <c r="HD211" s="227"/>
      <c r="HE211" s="227"/>
      <c r="HF211" s="227"/>
      <c r="HG211" s="227"/>
      <c r="HH211" s="227"/>
      <c r="HI211" s="227"/>
      <c r="HJ211" s="227"/>
      <c r="HK211" s="227"/>
      <c r="HL211" s="227"/>
      <c r="HM211" s="227"/>
      <c r="HN211" s="227"/>
      <c r="HO211" s="227"/>
      <c r="HP211" s="227"/>
      <c r="HQ211" s="227"/>
      <c r="HR211" s="227"/>
      <c r="HS211" s="227"/>
      <c r="HT211" s="227"/>
      <c r="HU211" s="227"/>
      <c r="HV211" s="227"/>
      <c r="HW211" s="227"/>
      <c r="HX211" s="227"/>
      <c r="HY211" s="227"/>
      <c r="HZ211" s="227"/>
      <c r="IA211" s="227"/>
      <c r="IB211" s="227"/>
      <c r="IC211" s="227"/>
      <c r="ID211" s="227"/>
      <c r="IE211" s="227"/>
      <c r="IF211" s="227"/>
      <c r="IG211" s="227"/>
      <c r="IH211" s="227"/>
      <c r="II211" s="227"/>
      <c r="IJ211" s="227"/>
      <c r="IK211" s="227"/>
      <c r="IL211" s="227"/>
      <c r="IM211" s="227"/>
      <c r="IN211" s="227"/>
      <c r="IO211" s="227"/>
      <c r="IP211" s="227"/>
      <c r="IQ211" s="227"/>
      <c r="IR211" s="227"/>
      <c r="IS211" s="227"/>
      <c r="IT211" s="227"/>
    </row>
    <row r="212" spans="1:254" ht="25.5" customHeight="1" x14ac:dyDescent="0.2">
      <c r="A212" s="289" t="s">
        <v>665</v>
      </c>
      <c r="B212" s="348">
        <v>510</v>
      </c>
      <c r="C212" s="311" t="s">
        <v>457</v>
      </c>
      <c r="D212" s="311" t="s">
        <v>391</v>
      </c>
      <c r="E212" s="311" t="s">
        <v>559</v>
      </c>
      <c r="F212" s="311" t="s">
        <v>389</v>
      </c>
      <c r="G212" s="297">
        <v>3542</v>
      </c>
      <c r="H212" s="227"/>
      <c r="I212" s="227"/>
      <c r="J212" s="227"/>
      <c r="K212" s="227"/>
      <c r="L212" s="227"/>
      <c r="M212" s="227"/>
      <c r="N212" s="227"/>
      <c r="O212" s="227"/>
      <c r="P212" s="227"/>
      <c r="Q212" s="227"/>
      <c r="R212" s="227"/>
      <c r="S212" s="227"/>
      <c r="T212" s="227"/>
      <c r="U212" s="227"/>
      <c r="V212" s="227"/>
      <c r="W212" s="227"/>
      <c r="X212" s="227"/>
      <c r="Y212" s="227"/>
      <c r="Z212" s="227"/>
      <c r="AA212" s="227"/>
      <c r="AB212" s="227"/>
      <c r="AC212" s="227"/>
      <c r="AD212" s="227"/>
      <c r="AE212" s="227"/>
      <c r="AF212" s="227"/>
      <c r="AG212" s="227"/>
      <c r="AH212" s="227"/>
      <c r="AI212" s="227"/>
      <c r="AJ212" s="227"/>
      <c r="AK212" s="227"/>
      <c r="AL212" s="227"/>
      <c r="AM212" s="227"/>
      <c r="AN212" s="227"/>
      <c r="AO212" s="227"/>
      <c r="AP212" s="227"/>
      <c r="AQ212" s="227"/>
      <c r="AR212" s="227"/>
      <c r="AS212" s="227"/>
      <c r="AT212" s="227"/>
      <c r="AU212" s="227"/>
      <c r="AV212" s="227"/>
      <c r="AW212" s="227"/>
      <c r="AX212" s="227"/>
      <c r="AY212" s="227"/>
      <c r="AZ212" s="227"/>
      <c r="BA212" s="227"/>
      <c r="BB212" s="227"/>
      <c r="BC212" s="227"/>
      <c r="BD212" s="227"/>
      <c r="BE212" s="227"/>
      <c r="BF212" s="227"/>
      <c r="BG212" s="227"/>
      <c r="BH212" s="227"/>
      <c r="BI212" s="227"/>
      <c r="BJ212" s="227"/>
      <c r="BK212" s="227"/>
      <c r="BL212" s="227"/>
      <c r="BM212" s="227"/>
      <c r="BN212" s="227"/>
      <c r="BO212" s="227"/>
      <c r="BP212" s="227"/>
      <c r="BQ212" s="227"/>
      <c r="BR212" s="227"/>
      <c r="BS212" s="227"/>
      <c r="BT212" s="227"/>
      <c r="BU212" s="227"/>
      <c r="BV212" s="227"/>
      <c r="BW212" s="227"/>
      <c r="BX212" s="227"/>
      <c r="BY212" s="227"/>
      <c r="BZ212" s="227"/>
      <c r="CA212" s="227"/>
      <c r="CB212" s="227"/>
      <c r="CC212" s="227"/>
      <c r="CD212" s="227"/>
      <c r="CE212" s="227"/>
      <c r="CF212" s="227"/>
      <c r="CG212" s="227"/>
      <c r="CH212" s="227"/>
      <c r="CI212" s="227"/>
      <c r="CJ212" s="227"/>
      <c r="CK212" s="227"/>
      <c r="CL212" s="227"/>
      <c r="CM212" s="227"/>
      <c r="CN212" s="227"/>
      <c r="CO212" s="227"/>
      <c r="CP212" s="227"/>
      <c r="CQ212" s="227"/>
      <c r="CR212" s="227"/>
      <c r="CS212" s="227"/>
      <c r="CT212" s="227"/>
      <c r="CU212" s="227"/>
      <c r="CV212" s="227"/>
      <c r="CW212" s="227"/>
      <c r="CX212" s="227"/>
      <c r="CY212" s="227"/>
      <c r="CZ212" s="227"/>
      <c r="DA212" s="227"/>
      <c r="DB212" s="227"/>
      <c r="DC212" s="227"/>
      <c r="DD212" s="227"/>
      <c r="DE212" s="227"/>
      <c r="DF212" s="227"/>
      <c r="DG212" s="227"/>
      <c r="DH212" s="227"/>
      <c r="DI212" s="227"/>
      <c r="DJ212" s="227"/>
      <c r="DK212" s="227"/>
      <c r="DL212" s="227"/>
      <c r="DM212" s="227"/>
      <c r="DN212" s="227"/>
      <c r="DO212" s="227"/>
      <c r="DP212" s="227"/>
      <c r="DQ212" s="227"/>
      <c r="DR212" s="227"/>
      <c r="DS212" s="227"/>
      <c r="DT212" s="227"/>
      <c r="DU212" s="227"/>
      <c r="DV212" s="227"/>
      <c r="DW212" s="227"/>
      <c r="DX212" s="227"/>
      <c r="DY212" s="227"/>
      <c r="DZ212" s="227"/>
      <c r="EA212" s="227"/>
      <c r="EB212" s="227"/>
      <c r="EC212" s="227"/>
      <c r="ED212" s="227"/>
      <c r="EE212" s="227"/>
      <c r="EF212" s="227"/>
      <c r="EG212" s="227"/>
      <c r="EH212" s="227"/>
      <c r="EI212" s="227"/>
      <c r="EJ212" s="227"/>
      <c r="EK212" s="227"/>
      <c r="EL212" s="227"/>
      <c r="EM212" s="227"/>
      <c r="EN212" s="227"/>
      <c r="EO212" s="227"/>
      <c r="EP212" s="227"/>
      <c r="EQ212" s="227"/>
      <c r="ER212" s="227"/>
      <c r="ES212" s="227"/>
      <c r="ET212" s="227"/>
      <c r="EU212" s="227"/>
      <c r="EV212" s="227"/>
      <c r="EW212" s="227"/>
      <c r="EX212" s="227"/>
      <c r="EY212" s="227"/>
      <c r="EZ212" s="227"/>
      <c r="FA212" s="227"/>
      <c r="FB212" s="227"/>
      <c r="FC212" s="227"/>
      <c r="FD212" s="227"/>
      <c r="FE212" s="227"/>
      <c r="FF212" s="227"/>
      <c r="FG212" s="227"/>
      <c r="FH212" s="227"/>
      <c r="FI212" s="227"/>
      <c r="FJ212" s="227"/>
      <c r="FK212" s="227"/>
      <c r="FL212" s="227"/>
      <c r="FM212" s="227"/>
      <c r="FN212" s="227"/>
      <c r="FO212" s="227"/>
      <c r="FP212" s="227"/>
      <c r="FQ212" s="227"/>
      <c r="FR212" s="227"/>
      <c r="FS212" s="227"/>
      <c r="FT212" s="227"/>
      <c r="FU212" s="227"/>
      <c r="FV212" s="227"/>
      <c r="FW212" s="227"/>
      <c r="FX212" s="227"/>
      <c r="FY212" s="227"/>
      <c r="FZ212" s="227"/>
      <c r="GA212" s="227"/>
      <c r="GB212" s="227"/>
      <c r="GC212" s="227"/>
      <c r="GD212" s="227"/>
      <c r="GE212" s="227"/>
      <c r="GF212" s="227"/>
      <c r="GG212" s="227"/>
      <c r="GH212" s="227"/>
      <c r="GI212" s="227"/>
      <c r="GJ212" s="227"/>
      <c r="GK212" s="227"/>
      <c r="GL212" s="227"/>
      <c r="GM212" s="227"/>
      <c r="GN212" s="227"/>
      <c r="GO212" s="227"/>
      <c r="GP212" s="227"/>
      <c r="GQ212" s="227"/>
      <c r="GR212" s="227"/>
      <c r="GS212" s="227"/>
      <c r="GT212" s="227"/>
      <c r="GU212" s="227"/>
      <c r="GV212" s="227"/>
      <c r="GW212" s="227"/>
      <c r="GX212" s="227"/>
      <c r="GY212" s="227"/>
      <c r="GZ212" s="227"/>
      <c r="HA212" s="227"/>
      <c r="HB212" s="227"/>
      <c r="HC212" s="227"/>
      <c r="HD212" s="227"/>
      <c r="HE212" s="227"/>
      <c r="HF212" s="227"/>
      <c r="HG212" s="227"/>
      <c r="HH212" s="227"/>
      <c r="HI212" s="227"/>
      <c r="HJ212" s="227"/>
      <c r="HK212" s="227"/>
      <c r="HL212" s="227"/>
      <c r="HM212" s="227"/>
      <c r="HN212" s="227"/>
      <c r="HO212" s="227"/>
      <c r="HP212" s="227"/>
      <c r="HQ212" s="227"/>
      <c r="HR212" s="227"/>
      <c r="HS212" s="227"/>
      <c r="HT212" s="227"/>
      <c r="HU212" s="227"/>
      <c r="HV212" s="227"/>
      <c r="HW212" s="227"/>
      <c r="HX212" s="227"/>
      <c r="HY212" s="227"/>
      <c r="HZ212" s="227"/>
      <c r="IA212" s="227"/>
      <c r="IB212" s="227"/>
      <c r="IC212" s="227"/>
      <c r="ID212" s="227"/>
      <c r="IE212" s="227"/>
      <c r="IF212" s="227"/>
      <c r="IG212" s="227"/>
      <c r="IH212" s="227"/>
      <c r="II212" s="227"/>
      <c r="IJ212" s="227"/>
      <c r="IK212" s="227"/>
      <c r="IL212" s="227"/>
      <c r="IM212" s="227"/>
      <c r="IN212" s="227"/>
      <c r="IO212" s="227"/>
      <c r="IP212" s="227"/>
      <c r="IQ212" s="227"/>
      <c r="IR212" s="227"/>
      <c r="IS212" s="227"/>
      <c r="IT212" s="227"/>
    </row>
    <row r="213" spans="1:254" s="293" customFormat="1" ht="15.75" x14ac:dyDescent="0.25">
      <c r="A213" s="275" t="s">
        <v>560</v>
      </c>
      <c r="B213" s="277" t="s">
        <v>663</v>
      </c>
      <c r="C213" s="322" t="s">
        <v>561</v>
      </c>
      <c r="D213" s="322"/>
      <c r="E213" s="322"/>
      <c r="F213" s="322"/>
      <c r="G213" s="323">
        <f>SUM(G214+G219)</f>
        <v>11527.61</v>
      </c>
      <c r="H213" s="261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261"/>
      <c r="T213" s="261"/>
      <c r="U213" s="261"/>
      <c r="V213" s="261"/>
      <c r="W213" s="261"/>
      <c r="X213" s="261"/>
      <c r="Y213" s="261"/>
      <c r="Z213" s="261"/>
      <c r="AA213" s="261"/>
      <c r="AB213" s="261"/>
      <c r="AC213" s="261"/>
      <c r="AD213" s="261"/>
      <c r="AE213" s="261"/>
      <c r="AF213" s="261"/>
      <c r="AG213" s="261"/>
      <c r="AH213" s="261"/>
      <c r="AI213" s="261"/>
      <c r="AJ213" s="261"/>
      <c r="AK213" s="261"/>
      <c r="AL213" s="261"/>
      <c r="AM213" s="261"/>
      <c r="AN213" s="261"/>
      <c r="AO213" s="261"/>
      <c r="AP213" s="261"/>
      <c r="AQ213" s="261"/>
      <c r="AR213" s="261"/>
      <c r="AS213" s="261"/>
      <c r="AT213" s="261"/>
      <c r="AU213" s="261"/>
      <c r="AV213" s="261"/>
      <c r="AW213" s="261"/>
      <c r="AX213" s="261"/>
      <c r="AY213" s="261"/>
      <c r="AZ213" s="261"/>
      <c r="BA213" s="261"/>
      <c r="BB213" s="261"/>
      <c r="BC213" s="261"/>
      <c r="BD213" s="261"/>
      <c r="BE213" s="261"/>
      <c r="BF213" s="261"/>
      <c r="BG213" s="261"/>
      <c r="BH213" s="261"/>
      <c r="BI213" s="261"/>
      <c r="BJ213" s="261"/>
      <c r="BK213" s="261"/>
      <c r="BL213" s="261"/>
      <c r="BM213" s="261"/>
      <c r="BN213" s="261"/>
      <c r="BO213" s="261"/>
      <c r="BP213" s="261"/>
      <c r="BQ213" s="261"/>
      <c r="BR213" s="261"/>
      <c r="BS213" s="261"/>
      <c r="BT213" s="261"/>
      <c r="BU213" s="261"/>
      <c r="BV213" s="261"/>
      <c r="BW213" s="261"/>
      <c r="BX213" s="261"/>
      <c r="BY213" s="261"/>
      <c r="BZ213" s="261"/>
      <c r="CA213" s="261"/>
      <c r="CB213" s="261"/>
      <c r="CC213" s="261"/>
      <c r="CD213" s="261"/>
      <c r="CE213" s="261"/>
      <c r="CF213" s="261"/>
      <c r="CG213" s="261"/>
      <c r="CH213" s="261"/>
      <c r="CI213" s="261"/>
      <c r="CJ213" s="261"/>
      <c r="CK213" s="261"/>
      <c r="CL213" s="261"/>
      <c r="CM213" s="261"/>
      <c r="CN213" s="261"/>
      <c r="CO213" s="261"/>
      <c r="CP213" s="261"/>
      <c r="CQ213" s="261"/>
      <c r="CR213" s="261"/>
      <c r="CS213" s="261"/>
      <c r="CT213" s="261"/>
      <c r="CU213" s="261"/>
      <c r="CV213" s="261"/>
      <c r="CW213" s="261"/>
      <c r="CX213" s="261"/>
      <c r="CY213" s="261"/>
      <c r="CZ213" s="261"/>
      <c r="DA213" s="261"/>
      <c r="DB213" s="261"/>
      <c r="DC213" s="261"/>
      <c r="DD213" s="261"/>
      <c r="DE213" s="261"/>
      <c r="DF213" s="261"/>
      <c r="DG213" s="261"/>
      <c r="DH213" s="261"/>
      <c r="DI213" s="261"/>
      <c r="DJ213" s="261"/>
      <c r="DK213" s="261"/>
      <c r="DL213" s="261"/>
      <c r="DM213" s="261"/>
      <c r="DN213" s="261"/>
      <c r="DO213" s="261"/>
      <c r="DP213" s="261"/>
      <c r="DQ213" s="261"/>
      <c r="DR213" s="261"/>
      <c r="DS213" s="261"/>
      <c r="DT213" s="261"/>
      <c r="DU213" s="261"/>
      <c r="DV213" s="261"/>
      <c r="DW213" s="261"/>
      <c r="DX213" s="261"/>
      <c r="DY213" s="261"/>
      <c r="DZ213" s="261"/>
      <c r="EA213" s="261"/>
      <c r="EB213" s="261"/>
      <c r="EC213" s="261"/>
      <c r="ED213" s="261"/>
      <c r="EE213" s="261"/>
      <c r="EF213" s="261"/>
      <c r="EG213" s="261"/>
      <c r="EH213" s="261"/>
      <c r="EI213" s="261"/>
      <c r="EJ213" s="261"/>
      <c r="EK213" s="261"/>
      <c r="EL213" s="261"/>
      <c r="EM213" s="261"/>
      <c r="EN213" s="261"/>
      <c r="EO213" s="261"/>
      <c r="EP213" s="261"/>
      <c r="EQ213" s="261"/>
      <c r="ER213" s="261"/>
      <c r="ES213" s="261"/>
      <c r="ET213" s="261"/>
      <c r="EU213" s="261"/>
      <c r="EV213" s="261"/>
      <c r="EW213" s="261"/>
      <c r="EX213" s="261"/>
      <c r="EY213" s="261"/>
      <c r="EZ213" s="261"/>
      <c r="FA213" s="261"/>
      <c r="FB213" s="261"/>
      <c r="FC213" s="261"/>
      <c r="FD213" s="261"/>
      <c r="FE213" s="261"/>
      <c r="FF213" s="261"/>
      <c r="FG213" s="261"/>
      <c r="FH213" s="261"/>
      <c r="FI213" s="261"/>
      <c r="FJ213" s="261"/>
      <c r="FK213" s="261"/>
      <c r="FL213" s="261"/>
      <c r="FM213" s="261"/>
      <c r="FN213" s="261"/>
      <c r="FO213" s="261"/>
      <c r="FP213" s="261"/>
      <c r="FQ213" s="261"/>
      <c r="FR213" s="261"/>
      <c r="FS213" s="261"/>
      <c r="FT213" s="261"/>
      <c r="FU213" s="261"/>
      <c r="FV213" s="261"/>
      <c r="FW213" s="261"/>
      <c r="FX213" s="261"/>
      <c r="FY213" s="261"/>
      <c r="FZ213" s="261"/>
      <c r="GA213" s="261"/>
      <c r="GB213" s="261"/>
      <c r="GC213" s="261"/>
      <c r="GD213" s="261"/>
      <c r="GE213" s="261"/>
      <c r="GF213" s="261"/>
      <c r="GG213" s="261"/>
      <c r="GH213" s="261"/>
      <c r="GI213" s="261"/>
      <c r="GJ213" s="261"/>
      <c r="GK213" s="261"/>
      <c r="GL213" s="261"/>
      <c r="GM213" s="261"/>
      <c r="GN213" s="261"/>
      <c r="GO213" s="261"/>
      <c r="GP213" s="261"/>
      <c r="GQ213" s="261"/>
      <c r="GR213" s="261"/>
      <c r="GS213" s="261"/>
      <c r="GT213" s="261"/>
      <c r="GU213" s="261"/>
      <c r="GV213" s="261"/>
      <c r="GW213" s="261"/>
      <c r="GX213" s="261"/>
      <c r="GY213" s="261"/>
      <c r="GZ213" s="261"/>
      <c r="HA213" s="261"/>
      <c r="HB213" s="261"/>
      <c r="HC213" s="261"/>
      <c r="HD213" s="261"/>
      <c r="HE213" s="261"/>
      <c r="HF213" s="261"/>
      <c r="HG213" s="261"/>
      <c r="HH213" s="261"/>
      <c r="HI213" s="261"/>
      <c r="HJ213" s="261"/>
      <c r="HK213" s="261"/>
      <c r="HL213" s="261"/>
      <c r="HM213" s="261"/>
      <c r="HN213" s="261"/>
      <c r="HO213" s="261"/>
      <c r="HP213" s="261"/>
      <c r="HQ213" s="261"/>
      <c r="HR213" s="261"/>
      <c r="HS213" s="261"/>
      <c r="HT213" s="261"/>
      <c r="HU213" s="261"/>
      <c r="HV213" s="261"/>
      <c r="HW213" s="261"/>
      <c r="HX213" s="261"/>
      <c r="HY213" s="261"/>
      <c r="HZ213" s="261"/>
      <c r="IA213" s="261"/>
      <c r="IB213" s="261"/>
      <c r="IC213" s="261"/>
      <c r="ID213" s="261"/>
      <c r="IE213" s="261"/>
      <c r="IF213" s="261"/>
      <c r="IG213" s="261"/>
      <c r="IH213" s="261"/>
      <c r="II213" s="261"/>
      <c r="IJ213" s="261"/>
      <c r="IK213" s="261"/>
      <c r="IL213" s="261"/>
      <c r="IM213" s="261"/>
      <c r="IN213" s="261"/>
      <c r="IO213" s="261"/>
      <c r="IP213" s="261"/>
      <c r="IQ213" s="261"/>
      <c r="IR213" s="261"/>
      <c r="IS213" s="261"/>
      <c r="IT213" s="261"/>
    </row>
    <row r="214" spans="1:254" ht="14.25" x14ac:dyDescent="0.2">
      <c r="A214" s="304" t="s">
        <v>562</v>
      </c>
      <c r="B214" s="277" t="s">
        <v>663</v>
      </c>
      <c r="C214" s="277" t="s">
        <v>561</v>
      </c>
      <c r="D214" s="277" t="s">
        <v>376</v>
      </c>
      <c r="E214" s="280" t="s">
        <v>563</v>
      </c>
      <c r="F214" s="277"/>
      <c r="G214" s="278">
        <f>SUM(G215)</f>
        <v>2100</v>
      </c>
    </row>
    <row r="215" spans="1:254" ht="27" x14ac:dyDescent="0.25">
      <c r="A215" s="284" t="s">
        <v>564</v>
      </c>
      <c r="B215" s="299" t="s">
        <v>663</v>
      </c>
      <c r="C215" s="299" t="s">
        <v>561</v>
      </c>
      <c r="D215" s="299" t="s">
        <v>376</v>
      </c>
      <c r="E215" s="299" t="s">
        <v>563</v>
      </c>
      <c r="F215" s="299"/>
      <c r="G215" s="287">
        <f>SUM(G216)</f>
        <v>2100</v>
      </c>
      <c r="H215" s="316"/>
      <c r="I215" s="316"/>
      <c r="J215" s="316"/>
      <c r="K215" s="316"/>
      <c r="L215" s="316"/>
      <c r="M215" s="316"/>
      <c r="N215" s="316"/>
      <c r="O215" s="316"/>
      <c r="P215" s="316"/>
      <c r="Q215" s="316"/>
      <c r="R215" s="316"/>
      <c r="S215" s="316"/>
      <c r="T215" s="316"/>
      <c r="U215" s="316"/>
      <c r="V215" s="316"/>
      <c r="W215" s="316"/>
      <c r="X215" s="316"/>
      <c r="Y215" s="316"/>
      <c r="Z215" s="316"/>
      <c r="AA215" s="316"/>
      <c r="AB215" s="316"/>
      <c r="AC215" s="316"/>
      <c r="AD215" s="316"/>
      <c r="AE215" s="316"/>
      <c r="AF215" s="316"/>
      <c r="AG215" s="316"/>
      <c r="AH215" s="316"/>
      <c r="AI215" s="316"/>
      <c r="AJ215" s="316"/>
      <c r="AK215" s="316"/>
      <c r="AL215" s="316"/>
      <c r="AM215" s="316"/>
      <c r="AN215" s="316"/>
      <c r="AO215" s="316"/>
      <c r="AP215" s="316"/>
      <c r="AQ215" s="316"/>
      <c r="AR215" s="316"/>
      <c r="AS215" s="316"/>
      <c r="AT215" s="316"/>
      <c r="AU215" s="316"/>
      <c r="AV215" s="316"/>
      <c r="AW215" s="316"/>
      <c r="AX215" s="316"/>
      <c r="AY215" s="316"/>
      <c r="AZ215" s="316"/>
      <c r="BA215" s="316"/>
      <c r="BB215" s="316"/>
      <c r="BC215" s="316"/>
      <c r="BD215" s="316"/>
      <c r="BE215" s="316"/>
      <c r="BF215" s="316"/>
      <c r="BG215" s="316"/>
      <c r="BH215" s="316"/>
      <c r="BI215" s="316"/>
      <c r="BJ215" s="316"/>
      <c r="BK215" s="316"/>
      <c r="BL215" s="316"/>
      <c r="BM215" s="316"/>
      <c r="BN215" s="316"/>
      <c r="BO215" s="316"/>
      <c r="BP215" s="316"/>
      <c r="BQ215" s="316"/>
      <c r="BR215" s="316"/>
      <c r="BS215" s="316"/>
      <c r="BT215" s="316"/>
      <c r="BU215" s="316"/>
      <c r="BV215" s="316"/>
      <c r="BW215" s="316"/>
      <c r="BX215" s="316"/>
      <c r="BY215" s="316"/>
      <c r="BZ215" s="316"/>
      <c r="CA215" s="316"/>
      <c r="CB215" s="316"/>
      <c r="CC215" s="316"/>
      <c r="CD215" s="316"/>
      <c r="CE215" s="316"/>
      <c r="CF215" s="316"/>
      <c r="CG215" s="316"/>
      <c r="CH215" s="316"/>
      <c r="CI215" s="316"/>
      <c r="CJ215" s="316"/>
      <c r="CK215" s="316"/>
      <c r="CL215" s="316"/>
      <c r="CM215" s="316"/>
      <c r="CN215" s="316"/>
      <c r="CO215" s="316"/>
      <c r="CP215" s="316"/>
      <c r="CQ215" s="316"/>
      <c r="CR215" s="316"/>
      <c r="CS215" s="316"/>
      <c r="CT215" s="316"/>
      <c r="CU215" s="316"/>
      <c r="CV215" s="316"/>
      <c r="CW215" s="316"/>
      <c r="CX215" s="316"/>
      <c r="CY215" s="316"/>
      <c r="CZ215" s="316"/>
      <c r="DA215" s="316"/>
      <c r="DB215" s="316"/>
      <c r="DC215" s="316"/>
      <c r="DD215" s="316"/>
      <c r="DE215" s="316"/>
      <c r="DF215" s="316"/>
      <c r="DG215" s="316"/>
      <c r="DH215" s="316"/>
      <c r="DI215" s="316"/>
      <c r="DJ215" s="316"/>
      <c r="DK215" s="316"/>
      <c r="DL215" s="316"/>
      <c r="DM215" s="316"/>
      <c r="DN215" s="316"/>
      <c r="DO215" s="316"/>
      <c r="DP215" s="316"/>
      <c r="DQ215" s="316"/>
      <c r="DR215" s="316"/>
      <c r="DS215" s="316"/>
      <c r="DT215" s="316"/>
      <c r="DU215" s="316"/>
      <c r="DV215" s="316"/>
      <c r="DW215" s="316"/>
      <c r="DX215" s="316"/>
      <c r="DY215" s="316"/>
      <c r="DZ215" s="316"/>
      <c r="EA215" s="316"/>
      <c r="EB215" s="316"/>
      <c r="EC215" s="316"/>
      <c r="ED215" s="316"/>
      <c r="EE215" s="316"/>
      <c r="EF215" s="316"/>
      <c r="EG215" s="316"/>
      <c r="EH215" s="316"/>
      <c r="EI215" s="316"/>
      <c r="EJ215" s="316"/>
      <c r="EK215" s="316"/>
      <c r="EL215" s="316"/>
      <c r="EM215" s="316"/>
      <c r="EN215" s="316"/>
      <c r="EO215" s="316"/>
      <c r="EP215" s="316"/>
      <c r="EQ215" s="316"/>
      <c r="ER215" s="316"/>
      <c r="ES215" s="316"/>
      <c r="ET215" s="316"/>
      <c r="EU215" s="316"/>
      <c r="EV215" s="316"/>
      <c r="EW215" s="316"/>
      <c r="EX215" s="316"/>
      <c r="EY215" s="316"/>
      <c r="EZ215" s="316"/>
      <c r="FA215" s="316"/>
      <c r="FB215" s="316"/>
      <c r="FC215" s="316"/>
      <c r="FD215" s="316"/>
      <c r="FE215" s="316"/>
      <c r="FF215" s="316"/>
      <c r="FG215" s="316"/>
      <c r="FH215" s="316"/>
      <c r="FI215" s="316"/>
      <c r="FJ215" s="316"/>
      <c r="FK215" s="316"/>
      <c r="FL215" s="316"/>
      <c r="FM215" s="316"/>
      <c r="FN215" s="316"/>
      <c r="FO215" s="316"/>
      <c r="FP215" s="316"/>
      <c r="FQ215" s="316"/>
      <c r="FR215" s="316"/>
      <c r="FS215" s="316"/>
      <c r="FT215" s="316"/>
      <c r="FU215" s="316"/>
      <c r="FV215" s="316"/>
      <c r="FW215" s="316"/>
      <c r="FX215" s="316"/>
      <c r="FY215" s="316"/>
      <c r="FZ215" s="316"/>
      <c r="GA215" s="316"/>
      <c r="GB215" s="316"/>
      <c r="GC215" s="316"/>
      <c r="GD215" s="316"/>
      <c r="GE215" s="316"/>
      <c r="GF215" s="316"/>
      <c r="GG215" s="316"/>
      <c r="GH215" s="316"/>
      <c r="GI215" s="316"/>
      <c r="GJ215" s="316"/>
      <c r="GK215" s="316"/>
      <c r="GL215" s="316"/>
      <c r="GM215" s="316"/>
      <c r="GN215" s="316"/>
      <c r="GO215" s="316"/>
      <c r="GP215" s="316"/>
      <c r="GQ215" s="316"/>
      <c r="GR215" s="316"/>
      <c r="GS215" s="316"/>
      <c r="GT215" s="316"/>
      <c r="GU215" s="316"/>
      <c r="GV215" s="316"/>
      <c r="GW215" s="316"/>
      <c r="GX215" s="316"/>
      <c r="GY215" s="316"/>
      <c r="GZ215" s="316"/>
      <c r="HA215" s="316"/>
      <c r="HB215" s="316"/>
      <c r="HC215" s="316"/>
      <c r="HD215" s="316"/>
      <c r="HE215" s="316"/>
      <c r="HF215" s="316"/>
      <c r="HG215" s="316"/>
      <c r="HH215" s="316"/>
      <c r="HI215" s="316"/>
      <c r="HJ215" s="316"/>
      <c r="HK215" s="316"/>
      <c r="HL215" s="316"/>
      <c r="HM215" s="316"/>
      <c r="HN215" s="316"/>
      <c r="HO215" s="316"/>
      <c r="HP215" s="316"/>
      <c r="HQ215" s="316"/>
      <c r="HR215" s="316"/>
      <c r="HS215" s="316"/>
      <c r="HT215" s="316"/>
      <c r="HU215" s="316"/>
      <c r="HV215" s="316"/>
      <c r="HW215" s="316"/>
      <c r="HX215" s="316"/>
      <c r="HY215" s="316"/>
      <c r="HZ215" s="316"/>
      <c r="IA215" s="316"/>
      <c r="IB215" s="316"/>
      <c r="IC215" s="316"/>
      <c r="ID215" s="316"/>
      <c r="IE215" s="316"/>
      <c r="IF215" s="316"/>
      <c r="IG215" s="316"/>
      <c r="IH215" s="316"/>
      <c r="II215" s="316"/>
      <c r="IJ215" s="316"/>
      <c r="IK215" s="316"/>
      <c r="IL215" s="316"/>
      <c r="IM215" s="316"/>
      <c r="IN215" s="316"/>
      <c r="IO215" s="316"/>
      <c r="IP215" s="316"/>
      <c r="IQ215" s="316"/>
      <c r="IR215" s="316"/>
      <c r="IS215" s="316"/>
      <c r="IT215" s="316"/>
    </row>
    <row r="216" spans="1:254" ht="38.25" x14ac:dyDescent="0.2">
      <c r="A216" s="224" t="s">
        <v>565</v>
      </c>
      <c r="B216" s="301" t="s">
        <v>663</v>
      </c>
      <c r="C216" s="301" t="s">
        <v>561</v>
      </c>
      <c r="D216" s="301" t="s">
        <v>376</v>
      </c>
      <c r="E216" s="301" t="s">
        <v>563</v>
      </c>
      <c r="F216" s="301"/>
      <c r="G216" s="292">
        <f>SUM(G218+G217)</f>
        <v>2100</v>
      </c>
    </row>
    <row r="217" spans="1:254" ht="25.5" x14ac:dyDescent="0.2">
      <c r="A217" s="289" t="s">
        <v>665</v>
      </c>
      <c r="B217" s="311" t="s">
        <v>663</v>
      </c>
      <c r="C217" s="311" t="s">
        <v>561</v>
      </c>
      <c r="D217" s="311" t="s">
        <v>376</v>
      </c>
      <c r="E217" s="311" t="s">
        <v>563</v>
      </c>
      <c r="F217" s="311" t="s">
        <v>389</v>
      </c>
      <c r="G217" s="297">
        <v>10</v>
      </c>
    </row>
    <row r="218" spans="1:254" x14ac:dyDescent="0.2">
      <c r="A218" s="294" t="s">
        <v>397</v>
      </c>
      <c r="B218" s="311" t="s">
        <v>663</v>
      </c>
      <c r="C218" s="296" t="s">
        <v>561</v>
      </c>
      <c r="D218" s="296" t="s">
        <v>376</v>
      </c>
      <c r="E218" s="296" t="s">
        <v>563</v>
      </c>
      <c r="F218" s="296" t="s">
        <v>398</v>
      </c>
      <c r="G218" s="297">
        <v>2090</v>
      </c>
    </row>
    <row r="219" spans="1:254" ht="14.25" x14ac:dyDescent="0.2">
      <c r="A219" s="298" t="s">
        <v>566</v>
      </c>
      <c r="B219" s="280" t="s">
        <v>663</v>
      </c>
      <c r="C219" s="305" t="s">
        <v>561</v>
      </c>
      <c r="D219" s="305" t="s">
        <v>378</v>
      </c>
      <c r="E219" s="305"/>
      <c r="F219" s="305"/>
      <c r="G219" s="278">
        <f>SUM(G220)</f>
        <v>9427.61</v>
      </c>
    </row>
    <row r="220" spans="1:254" s="293" customFormat="1" ht="13.5" x14ac:dyDescent="0.25">
      <c r="A220" s="284" t="s">
        <v>567</v>
      </c>
      <c r="B220" s="299" t="s">
        <v>663</v>
      </c>
      <c r="C220" s="286" t="s">
        <v>561</v>
      </c>
      <c r="D220" s="286" t="s">
        <v>378</v>
      </c>
      <c r="E220" s="286" t="s">
        <v>696</v>
      </c>
      <c r="F220" s="286"/>
      <c r="G220" s="287">
        <f>SUM(G221)</f>
        <v>9427.61</v>
      </c>
      <c r="H220" s="261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261"/>
      <c r="T220" s="261"/>
      <c r="U220" s="261"/>
      <c r="V220" s="261"/>
      <c r="W220" s="261"/>
      <c r="X220" s="261"/>
      <c r="Y220" s="261"/>
      <c r="Z220" s="261"/>
      <c r="AA220" s="261"/>
      <c r="AB220" s="261"/>
      <c r="AC220" s="261"/>
      <c r="AD220" s="261"/>
      <c r="AE220" s="261"/>
      <c r="AF220" s="261"/>
      <c r="AG220" s="261"/>
      <c r="AH220" s="261"/>
      <c r="AI220" s="261"/>
      <c r="AJ220" s="261"/>
      <c r="AK220" s="261"/>
      <c r="AL220" s="261"/>
      <c r="AM220" s="261"/>
      <c r="AN220" s="261"/>
      <c r="AO220" s="261"/>
      <c r="AP220" s="261"/>
      <c r="AQ220" s="261"/>
      <c r="AR220" s="261"/>
      <c r="AS220" s="261"/>
      <c r="AT220" s="261"/>
      <c r="AU220" s="261"/>
      <c r="AV220" s="261"/>
      <c r="AW220" s="261"/>
      <c r="AX220" s="261"/>
      <c r="AY220" s="261"/>
      <c r="AZ220" s="261"/>
      <c r="BA220" s="261"/>
      <c r="BB220" s="261"/>
      <c r="BC220" s="261"/>
      <c r="BD220" s="261"/>
      <c r="BE220" s="261"/>
      <c r="BF220" s="261"/>
      <c r="BG220" s="261"/>
      <c r="BH220" s="261"/>
      <c r="BI220" s="261"/>
      <c r="BJ220" s="261"/>
      <c r="BK220" s="261"/>
      <c r="BL220" s="261"/>
      <c r="BM220" s="261"/>
      <c r="BN220" s="261"/>
      <c r="BO220" s="261"/>
      <c r="BP220" s="261"/>
      <c r="BQ220" s="261"/>
      <c r="BR220" s="261"/>
      <c r="BS220" s="261"/>
      <c r="BT220" s="261"/>
      <c r="BU220" s="261"/>
      <c r="BV220" s="261"/>
      <c r="BW220" s="261"/>
      <c r="BX220" s="261"/>
      <c r="BY220" s="261"/>
      <c r="BZ220" s="261"/>
      <c r="CA220" s="261"/>
      <c r="CB220" s="261"/>
      <c r="CC220" s="261"/>
      <c r="CD220" s="261"/>
      <c r="CE220" s="261"/>
      <c r="CF220" s="261"/>
      <c r="CG220" s="261"/>
      <c r="CH220" s="261"/>
      <c r="CI220" s="261"/>
      <c r="CJ220" s="261"/>
      <c r="CK220" s="261"/>
      <c r="CL220" s="261"/>
      <c r="CM220" s="261"/>
      <c r="CN220" s="261"/>
      <c r="CO220" s="261"/>
      <c r="CP220" s="261"/>
      <c r="CQ220" s="261"/>
      <c r="CR220" s="261"/>
      <c r="CS220" s="261"/>
      <c r="CT220" s="261"/>
      <c r="CU220" s="261"/>
      <c r="CV220" s="261"/>
      <c r="CW220" s="261"/>
      <c r="CX220" s="261"/>
      <c r="CY220" s="261"/>
      <c r="CZ220" s="261"/>
      <c r="DA220" s="261"/>
      <c r="DB220" s="261"/>
      <c r="DC220" s="261"/>
      <c r="DD220" s="261"/>
      <c r="DE220" s="261"/>
      <c r="DF220" s="261"/>
      <c r="DG220" s="261"/>
      <c r="DH220" s="261"/>
      <c r="DI220" s="261"/>
      <c r="DJ220" s="261"/>
      <c r="DK220" s="261"/>
      <c r="DL220" s="261"/>
      <c r="DM220" s="261"/>
      <c r="DN220" s="261"/>
      <c r="DO220" s="261"/>
      <c r="DP220" s="261"/>
      <c r="DQ220" s="261"/>
      <c r="DR220" s="261"/>
      <c r="DS220" s="261"/>
      <c r="DT220" s="261"/>
      <c r="DU220" s="261"/>
      <c r="DV220" s="261"/>
      <c r="DW220" s="261"/>
      <c r="DX220" s="261"/>
      <c r="DY220" s="261"/>
      <c r="DZ220" s="261"/>
      <c r="EA220" s="261"/>
      <c r="EB220" s="261"/>
      <c r="EC220" s="261"/>
      <c r="ED220" s="261"/>
      <c r="EE220" s="261"/>
      <c r="EF220" s="261"/>
      <c r="EG220" s="261"/>
      <c r="EH220" s="261"/>
      <c r="EI220" s="261"/>
      <c r="EJ220" s="261"/>
      <c r="EK220" s="261"/>
      <c r="EL220" s="261"/>
      <c r="EM220" s="261"/>
      <c r="EN220" s="261"/>
      <c r="EO220" s="261"/>
      <c r="EP220" s="261"/>
      <c r="EQ220" s="261"/>
      <c r="ER220" s="261"/>
      <c r="ES220" s="261"/>
      <c r="ET220" s="261"/>
      <c r="EU220" s="261"/>
      <c r="EV220" s="261"/>
      <c r="EW220" s="261"/>
      <c r="EX220" s="261"/>
      <c r="EY220" s="261"/>
      <c r="EZ220" s="261"/>
      <c r="FA220" s="261"/>
      <c r="FB220" s="261"/>
      <c r="FC220" s="261"/>
      <c r="FD220" s="261"/>
      <c r="FE220" s="261"/>
      <c r="FF220" s="261"/>
      <c r="FG220" s="261"/>
      <c r="FH220" s="261"/>
      <c r="FI220" s="261"/>
      <c r="FJ220" s="261"/>
      <c r="FK220" s="261"/>
      <c r="FL220" s="261"/>
      <c r="FM220" s="261"/>
      <c r="FN220" s="261"/>
      <c r="FO220" s="261"/>
      <c r="FP220" s="261"/>
      <c r="FQ220" s="261"/>
      <c r="FR220" s="261"/>
      <c r="FS220" s="261"/>
      <c r="FT220" s="261"/>
      <c r="FU220" s="261"/>
      <c r="FV220" s="261"/>
      <c r="FW220" s="261"/>
      <c r="FX220" s="261"/>
      <c r="FY220" s="261"/>
      <c r="FZ220" s="261"/>
      <c r="GA220" s="261"/>
      <c r="GB220" s="261"/>
      <c r="GC220" s="261"/>
      <c r="GD220" s="261"/>
      <c r="GE220" s="261"/>
      <c r="GF220" s="261"/>
      <c r="GG220" s="261"/>
      <c r="GH220" s="261"/>
      <c r="GI220" s="261"/>
      <c r="GJ220" s="261"/>
      <c r="GK220" s="261"/>
      <c r="GL220" s="261"/>
      <c r="GM220" s="261"/>
      <c r="GN220" s="261"/>
      <c r="GO220" s="261"/>
      <c r="GP220" s="261"/>
      <c r="GQ220" s="261"/>
      <c r="GR220" s="261"/>
      <c r="GS220" s="261"/>
      <c r="GT220" s="261"/>
      <c r="GU220" s="261"/>
      <c r="GV220" s="261"/>
      <c r="GW220" s="261"/>
      <c r="GX220" s="261"/>
      <c r="GY220" s="261"/>
      <c r="GZ220" s="261"/>
      <c r="HA220" s="261"/>
      <c r="HB220" s="261"/>
      <c r="HC220" s="261"/>
      <c r="HD220" s="261"/>
      <c r="HE220" s="261"/>
      <c r="HF220" s="261"/>
      <c r="HG220" s="261"/>
      <c r="HH220" s="261"/>
      <c r="HI220" s="261"/>
      <c r="HJ220" s="261"/>
      <c r="HK220" s="261"/>
      <c r="HL220" s="261"/>
      <c r="HM220" s="261"/>
      <c r="HN220" s="261"/>
      <c r="HO220" s="261"/>
      <c r="HP220" s="261"/>
      <c r="HQ220" s="261"/>
      <c r="HR220" s="261"/>
      <c r="HS220" s="261"/>
      <c r="HT220" s="261"/>
      <c r="HU220" s="261"/>
      <c r="HV220" s="261"/>
      <c r="HW220" s="261"/>
      <c r="HX220" s="261"/>
      <c r="HY220" s="261"/>
      <c r="HZ220" s="261"/>
      <c r="IA220" s="261"/>
      <c r="IB220" s="261"/>
      <c r="IC220" s="261"/>
      <c r="ID220" s="261"/>
      <c r="IE220" s="261"/>
      <c r="IF220" s="261"/>
      <c r="IG220" s="261"/>
      <c r="IH220" s="261"/>
      <c r="II220" s="261"/>
      <c r="IJ220" s="261"/>
      <c r="IK220" s="261"/>
      <c r="IL220" s="261"/>
      <c r="IM220" s="261"/>
      <c r="IN220" s="261"/>
      <c r="IO220" s="261"/>
      <c r="IP220" s="261"/>
      <c r="IQ220" s="261"/>
      <c r="IR220" s="261"/>
      <c r="IS220" s="261"/>
      <c r="IT220" s="261"/>
    </row>
    <row r="221" spans="1:254" s="293" customFormat="1" x14ac:dyDescent="0.2">
      <c r="A221" s="294" t="s">
        <v>569</v>
      </c>
      <c r="B221" s="315" t="s">
        <v>663</v>
      </c>
      <c r="C221" s="296" t="s">
        <v>561</v>
      </c>
      <c r="D221" s="296" t="s">
        <v>378</v>
      </c>
      <c r="E221" s="296" t="s">
        <v>697</v>
      </c>
      <c r="F221" s="296"/>
      <c r="G221" s="297">
        <f>SUM(G222)</f>
        <v>9427.61</v>
      </c>
      <c r="H221" s="261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261"/>
      <c r="T221" s="261"/>
      <c r="U221" s="261"/>
      <c r="V221" s="261"/>
      <c r="W221" s="261"/>
      <c r="X221" s="261"/>
      <c r="Y221" s="261"/>
      <c r="Z221" s="261"/>
      <c r="AA221" s="261"/>
      <c r="AB221" s="261"/>
      <c r="AC221" s="261"/>
      <c r="AD221" s="261"/>
      <c r="AE221" s="261"/>
      <c r="AF221" s="261"/>
      <c r="AG221" s="261"/>
      <c r="AH221" s="261"/>
      <c r="AI221" s="261"/>
      <c r="AJ221" s="261"/>
      <c r="AK221" s="261"/>
      <c r="AL221" s="261"/>
      <c r="AM221" s="261"/>
      <c r="AN221" s="261"/>
      <c r="AO221" s="261"/>
      <c r="AP221" s="261"/>
      <c r="AQ221" s="261"/>
      <c r="AR221" s="261"/>
      <c r="AS221" s="261"/>
      <c r="AT221" s="261"/>
      <c r="AU221" s="261"/>
      <c r="AV221" s="261"/>
      <c r="AW221" s="261"/>
      <c r="AX221" s="261"/>
      <c r="AY221" s="261"/>
      <c r="AZ221" s="261"/>
      <c r="BA221" s="261"/>
      <c r="BB221" s="261"/>
      <c r="BC221" s="261"/>
      <c r="BD221" s="261"/>
      <c r="BE221" s="261"/>
      <c r="BF221" s="261"/>
      <c r="BG221" s="261"/>
      <c r="BH221" s="261"/>
      <c r="BI221" s="261"/>
      <c r="BJ221" s="261"/>
      <c r="BK221" s="261"/>
      <c r="BL221" s="261"/>
      <c r="BM221" s="261"/>
      <c r="BN221" s="261"/>
      <c r="BO221" s="261"/>
      <c r="BP221" s="261"/>
      <c r="BQ221" s="261"/>
      <c r="BR221" s="261"/>
      <c r="BS221" s="261"/>
      <c r="BT221" s="261"/>
      <c r="BU221" s="261"/>
      <c r="BV221" s="261"/>
      <c r="BW221" s="261"/>
      <c r="BX221" s="261"/>
      <c r="BY221" s="261"/>
      <c r="BZ221" s="261"/>
      <c r="CA221" s="261"/>
      <c r="CB221" s="261"/>
      <c r="CC221" s="261"/>
      <c r="CD221" s="261"/>
      <c r="CE221" s="261"/>
      <c r="CF221" s="261"/>
      <c r="CG221" s="261"/>
      <c r="CH221" s="261"/>
      <c r="CI221" s="261"/>
      <c r="CJ221" s="261"/>
      <c r="CK221" s="261"/>
      <c r="CL221" s="261"/>
      <c r="CM221" s="261"/>
      <c r="CN221" s="261"/>
      <c r="CO221" s="261"/>
      <c r="CP221" s="261"/>
      <c r="CQ221" s="261"/>
      <c r="CR221" s="261"/>
      <c r="CS221" s="261"/>
      <c r="CT221" s="261"/>
      <c r="CU221" s="261"/>
      <c r="CV221" s="261"/>
      <c r="CW221" s="261"/>
      <c r="CX221" s="261"/>
      <c r="CY221" s="261"/>
      <c r="CZ221" s="261"/>
      <c r="DA221" s="261"/>
      <c r="DB221" s="261"/>
      <c r="DC221" s="261"/>
      <c r="DD221" s="261"/>
      <c r="DE221" s="261"/>
      <c r="DF221" s="261"/>
      <c r="DG221" s="261"/>
      <c r="DH221" s="261"/>
      <c r="DI221" s="261"/>
      <c r="DJ221" s="261"/>
      <c r="DK221" s="261"/>
      <c r="DL221" s="261"/>
      <c r="DM221" s="261"/>
      <c r="DN221" s="261"/>
      <c r="DO221" s="261"/>
      <c r="DP221" s="261"/>
      <c r="DQ221" s="261"/>
      <c r="DR221" s="261"/>
      <c r="DS221" s="261"/>
      <c r="DT221" s="261"/>
      <c r="DU221" s="261"/>
      <c r="DV221" s="261"/>
      <c r="DW221" s="261"/>
      <c r="DX221" s="261"/>
      <c r="DY221" s="261"/>
      <c r="DZ221" s="261"/>
      <c r="EA221" s="261"/>
      <c r="EB221" s="261"/>
      <c r="EC221" s="261"/>
      <c r="ED221" s="261"/>
      <c r="EE221" s="261"/>
      <c r="EF221" s="261"/>
      <c r="EG221" s="261"/>
      <c r="EH221" s="261"/>
      <c r="EI221" s="261"/>
      <c r="EJ221" s="261"/>
      <c r="EK221" s="261"/>
      <c r="EL221" s="261"/>
      <c r="EM221" s="261"/>
      <c r="EN221" s="261"/>
      <c r="EO221" s="261"/>
      <c r="EP221" s="261"/>
      <c r="EQ221" s="261"/>
      <c r="ER221" s="261"/>
      <c r="ES221" s="261"/>
      <c r="ET221" s="261"/>
      <c r="EU221" s="261"/>
      <c r="EV221" s="261"/>
      <c r="EW221" s="261"/>
      <c r="EX221" s="261"/>
      <c r="EY221" s="261"/>
      <c r="EZ221" s="261"/>
      <c r="FA221" s="261"/>
      <c r="FB221" s="261"/>
      <c r="FC221" s="261"/>
      <c r="FD221" s="261"/>
      <c r="FE221" s="261"/>
      <c r="FF221" s="261"/>
      <c r="FG221" s="261"/>
      <c r="FH221" s="261"/>
      <c r="FI221" s="261"/>
      <c r="FJ221" s="261"/>
      <c r="FK221" s="261"/>
      <c r="FL221" s="261"/>
      <c r="FM221" s="261"/>
      <c r="FN221" s="261"/>
      <c r="FO221" s="261"/>
      <c r="FP221" s="261"/>
      <c r="FQ221" s="261"/>
      <c r="FR221" s="261"/>
      <c r="FS221" s="261"/>
      <c r="FT221" s="261"/>
      <c r="FU221" s="261"/>
      <c r="FV221" s="261"/>
      <c r="FW221" s="261"/>
      <c r="FX221" s="261"/>
      <c r="FY221" s="261"/>
      <c r="FZ221" s="261"/>
      <c r="GA221" s="261"/>
      <c r="GB221" s="261"/>
      <c r="GC221" s="261"/>
      <c r="GD221" s="261"/>
      <c r="GE221" s="261"/>
      <c r="GF221" s="261"/>
      <c r="GG221" s="261"/>
      <c r="GH221" s="261"/>
      <c r="GI221" s="261"/>
      <c r="GJ221" s="261"/>
      <c r="GK221" s="261"/>
      <c r="GL221" s="261"/>
      <c r="GM221" s="261"/>
      <c r="GN221" s="261"/>
      <c r="GO221" s="261"/>
      <c r="GP221" s="261"/>
      <c r="GQ221" s="261"/>
      <c r="GR221" s="261"/>
      <c r="GS221" s="261"/>
      <c r="GT221" s="261"/>
      <c r="GU221" s="261"/>
      <c r="GV221" s="261"/>
      <c r="GW221" s="261"/>
      <c r="GX221" s="261"/>
      <c r="GY221" s="261"/>
      <c r="GZ221" s="261"/>
      <c r="HA221" s="261"/>
      <c r="HB221" s="261"/>
      <c r="HC221" s="261"/>
      <c r="HD221" s="261"/>
      <c r="HE221" s="261"/>
      <c r="HF221" s="261"/>
      <c r="HG221" s="261"/>
      <c r="HH221" s="261"/>
      <c r="HI221" s="261"/>
      <c r="HJ221" s="261"/>
      <c r="HK221" s="261"/>
      <c r="HL221" s="261"/>
      <c r="HM221" s="261"/>
      <c r="HN221" s="261"/>
      <c r="HO221" s="261"/>
      <c r="HP221" s="261"/>
      <c r="HQ221" s="261"/>
      <c r="HR221" s="261"/>
      <c r="HS221" s="261"/>
      <c r="HT221" s="261"/>
      <c r="HU221" s="261"/>
      <c r="HV221" s="261"/>
      <c r="HW221" s="261"/>
      <c r="HX221" s="261"/>
      <c r="HY221" s="261"/>
      <c r="HZ221" s="261"/>
      <c r="IA221" s="261"/>
      <c r="IB221" s="261"/>
      <c r="IC221" s="261"/>
      <c r="ID221" s="261"/>
      <c r="IE221" s="261"/>
      <c r="IF221" s="261"/>
      <c r="IG221" s="261"/>
      <c r="IH221" s="261"/>
      <c r="II221" s="261"/>
      <c r="IJ221" s="261"/>
      <c r="IK221" s="261"/>
      <c r="IL221" s="261"/>
      <c r="IM221" s="261"/>
      <c r="IN221" s="261"/>
      <c r="IO221" s="261"/>
      <c r="IP221" s="261"/>
      <c r="IQ221" s="261"/>
      <c r="IR221" s="261"/>
      <c r="IS221" s="261"/>
      <c r="IT221" s="261"/>
    </row>
    <row r="222" spans="1:254" s="293" customFormat="1" ht="25.5" x14ac:dyDescent="0.2">
      <c r="A222" s="354" t="s">
        <v>445</v>
      </c>
      <c r="B222" s="291" t="s">
        <v>663</v>
      </c>
      <c r="C222" s="291" t="s">
        <v>561</v>
      </c>
      <c r="D222" s="291" t="s">
        <v>378</v>
      </c>
      <c r="E222" s="291" t="s">
        <v>696</v>
      </c>
      <c r="F222" s="291" t="s">
        <v>446</v>
      </c>
      <c r="G222" s="292">
        <v>9427.61</v>
      </c>
    </row>
    <row r="223" spans="1:254" ht="15.75" x14ac:dyDescent="0.25">
      <c r="A223" s="275" t="s">
        <v>606</v>
      </c>
      <c r="B223" s="341">
        <v>510</v>
      </c>
      <c r="C223" s="322" t="s">
        <v>410</v>
      </c>
      <c r="D223" s="322"/>
      <c r="E223" s="322"/>
      <c r="F223" s="322"/>
      <c r="G223" s="323">
        <f>SUM(G224+G227)</f>
        <v>45682</v>
      </c>
    </row>
    <row r="224" spans="1:254" ht="15" x14ac:dyDescent="0.25">
      <c r="A224" s="337" t="s">
        <v>698</v>
      </c>
      <c r="B224" s="342">
        <v>510</v>
      </c>
      <c r="C224" s="334" t="s">
        <v>410</v>
      </c>
      <c r="D224" s="334" t="s">
        <v>376</v>
      </c>
      <c r="E224" s="334"/>
      <c r="F224" s="334"/>
      <c r="G224" s="335">
        <f>SUM(G225)</f>
        <v>4682</v>
      </c>
    </row>
    <row r="225" spans="1:254" ht="38.25" x14ac:dyDescent="0.2">
      <c r="A225" s="294" t="s">
        <v>699</v>
      </c>
      <c r="B225" s="357">
        <v>510</v>
      </c>
      <c r="C225" s="311" t="s">
        <v>410</v>
      </c>
      <c r="D225" s="311" t="s">
        <v>376</v>
      </c>
      <c r="E225" s="311" t="s">
        <v>609</v>
      </c>
      <c r="F225" s="311"/>
      <c r="G225" s="297">
        <f>SUM(G226)</f>
        <v>4682</v>
      </c>
    </row>
    <row r="226" spans="1:254" ht="25.5" x14ac:dyDescent="0.2">
      <c r="A226" s="289" t="s">
        <v>445</v>
      </c>
      <c r="B226" s="347">
        <v>510</v>
      </c>
      <c r="C226" s="301" t="s">
        <v>410</v>
      </c>
      <c r="D226" s="301" t="s">
        <v>376</v>
      </c>
      <c r="E226" s="301" t="s">
        <v>609</v>
      </c>
      <c r="F226" s="301" t="s">
        <v>446</v>
      </c>
      <c r="G226" s="292">
        <v>4682</v>
      </c>
    </row>
    <row r="227" spans="1:254" ht="30" x14ac:dyDescent="0.25">
      <c r="A227" s="337" t="s">
        <v>610</v>
      </c>
      <c r="B227" s="342">
        <v>510</v>
      </c>
      <c r="C227" s="334" t="s">
        <v>410</v>
      </c>
      <c r="D227" s="334" t="s">
        <v>402</v>
      </c>
      <c r="E227" s="334"/>
      <c r="F227" s="334"/>
      <c r="G227" s="335">
        <f>SUM(G228)</f>
        <v>41000</v>
      </c>
    </row>
    <row r="228" spans="1:254" ht="38.25" x14ac:dyDescent="0.2">
      <c r="A228" s="294" t="s">
        <v>699</v>
      </c>
      <c r="B228" s="357">
        <v>510</v>
      </c>
      <c r="C228" s="311" t="s">
        <v>410</v>
      </c>
      <c r="D228" s="311" t="s">
        <v>402</v>
      </c>
      <c r="E228" s="311" t="s">
        <v>609</v>
      </c>
      <c r="F228" s="311"/>
      <c r="G228" s="297">
        <f>SUM(G229+G232+G230+G231)</f>
        <v>41000</v>
      </c>
    </row>
    <row r="229" spans="1:254" s="283" customFormat="1" ht="26.25" x14ac:dyDescent="0.25">
      <c r="A229" s="289" t="s">
        <v>665</v>
      </c>
      <c r="B229" s="347">
        <v>510</v>
      </c>
      <c r="C229" s="301" t="s">
        <v>410</v>
      </c>
      <c r="D229" s="301" t="s">
        <v>402</v>
      </c>
      <c r="E229" s="301" t="s">
        <v>609</v>
      </c>
      <c r="F229" s="301" t="s">
        <v>389</v>
      </c>
      <c r="G229" s="292">
        <v>200</v>
      </c>
      <c r="H229" s="293"/>
      <c r="I229" s="293"/>
      <c r="J229" s="293"/>
      <c r="K229" s="293"/>
      <c r="L229" s="293"/>
      <c r="M229" s="293"/>
      <c r="N229" s="293"/>
      <c r="O229" s="293"/>
      <c r="P229" s="293"/>
      <c r="Q229" s="293"/>
      <c r="R229" s="293"/>
      <c r="S229" s="293"/>
      <c r="T229" s="293"/>
      <c r="U229" s="293"/>
      <c r="V229" s="293"/>
      <c r="W229" s="293"/>
      <c r="X229" s="293"/>
      <c r="Y229" s="293"/>
      <c r="Z229" s="293"/>
      <c r="AA229" s="293"/>
      <c r="AB229" s="293"/>
      <c r="AC229" s="293"/>
      <c r="AD229" s="293"/>
      <c r="AE229" s="293"/>
      <c r="AF229" s="293"/>
      <c r="AG229" s="293"/>
      <c r="AH229" s="293"/>
      <c r="AI229" s="293"/>
      <c r="AJ229" s="293"/>
      <c r="AK229" s="293"/>
      <c r="AL229" s="293"/>
      <c r="AM229" s="293"/>
      <c r="AN229" s="293"/>
      <c r="AO229" s="293"/>
      <c r="AP229" s="293"/>
      <c r="AQ229" s="293"/>
      <c r="AR229" s="293"/>
      <c r="AS229" s="293"/>
      <c r="AT229" s="293"/>
      <c r="AU229" s="293"/>
      <c r="AV229" s="293"/>
      <c r="AW229" s="293"/>
      <c r="AX229" s="293"/>
      <c r="AY229" s="293"/>
      <c r="AZ229" s="293"/>
      <c r="BA229" s="293"/>
      <c r="BB229" s="293"/>
      <c r="BC229" s="293"/>
      <c r="BD229" s="293"/>
      <c r="BE229" s="293"/>
      <c r="BF229" s="293"/>
      <c r="BG229" s="293"/>
      <c r="BH229" s="293"/>
      <c r="BI229" s="293"/>
      <c r="BJ229" s="293"/>
      <c r="BK229" s="293"/>
      <c r="BL229" s="293"/>
      <c r="BM229" s="293"/>
      <c r="BN229" s="293"/>
      <c r="BO229" s="293"/>
      <c r="BP229" s="293"/>
      <c r="BQ229" s="293"/>
      <c r="BR229" s="293"/>
      <c r="BS229" s="293"/>
      <c r="BT229" s="293"/>
      <c r="BU229" s="293"/>
      <c r="BV229" s="293"/>
      <c r="BW229" s="293"/>
      <c r="BX229" s="293"/>
      <c r="BY229" s="293"/>
      <c r="BZ229" s="293"/>
      <c r="CA229" s="293"/>
      <c r="CB229" s="293"/>
      <c r="CC229" s="293"/>
      <c r="CD229" s="293"/>
      <c r="CE229" s="293"/>
      <c r="CF229" s="293"/>
      <c r="CG229" s="293"/>
      <c r="CH229" s="293"/>
      <c r="CI229" s="293"/>
      <c r="CJ229" s="293"/>
      <c r="CK229" s="293"/>
      <c r="CL229" s="293"/>
      <c r="CM229" s="293"/>
      <c r="CN229" s="293"/>
      <c r="CO229" s="293"/>
      <c r="CP229" s="293"/>
      <c r="CQ229" s="293"/>
      <c r="CR229" s="293"/>
      <c r="CS229" s="293"/>
      <c r="CT229" s="293"/>
      <c r="CU229" s="293"/>
      <c r="CV229" s="293"/>
      <c r="CW229" s="293"/>
      <c r="CX229" s="293"/>
      <c r="CY229" s="293"/>
      <c r="CZ229" s="293"/>
      <c r="DA229" s="293"/>
      <c r="DB229" s="293"/>
      <c r="DC229" s="293"/>
      <c r="DD229" s="293"/>
      <c r="DE229" s="293"/>
      <c r="DF229" s="293"/>
      <c r="DG229" s="293"/>
      <c r="DH229" s="293"/>
      <c r="DI229" s="293"/>
      <c r="DJ229" s="293"/>
      <c r="DK229" s="293"/>
      <c r="DL229" s="293"/>
      <c r="DM229" s="293"/>
      <c r="DN229" s="293"/>
      <c r="DO229" s="293"/>
      <c r="DP229" s="293"/>
      <c r="DQ229" s="293"/>
      <c r="DR229" s="293"/>
      <c r="DS229" s="293"/>
      <c r="DT229" s="293"/>
      <c r="DU229" s="293"/>
      <c r="DV229" s="293"/>
      <c r="DW229" s="293"/>
      <c r="DX229" s="293"/>
      <c r="DY229" s="293"/>
      <c r="DZ229" s="293"/>
      <c r="EA229" s="293"/>
      <c r="EB229" s="293"/>
      <c r="EC229" s="293"/>
      <c r="ED229" s="293"/>
      <c r="EE229" s="293"/>
      <c r="EF229" s="293"/>
      <c r="EG229" s="293"/>
      <c r="EH229" s="293"/>
      <c r="EI229" s="293"/>
      <c r="EJ229" s="293"/>
      <c r="EK229" s="293"/>
      <c r="EL229" s="293"/>
      <c r="EM229" s="293"/>
      <c r="EN229" s="293"/>
      <c r="EO229" s="293"/>
      <c r="EP229" s="293"/>
      <c r="EQ229" s="293"/>
      <c r="ER229" s="293"/>
      <c r="ES229" s="293"/>
      <c r="ET229" s="293"/>
      <c r="EU229" s="293"/>
      <c r="EV229" s="293"/>
      <c r="EW229" s="293"/>
      <c r="EX229" s="293"/>
      <c r="EY229" s="293"/>
      <c r="EZ229" s="293"/>
      <c r="FA229" s="293"/>
      <c r="FB229" s="293"/>
      <c r="FC229" s="293"/>
      <c r="FD229" s="293"/>
      <c r="FE229" s="293"/>
      <c r="FF229" s="293"/>
      <c r="FG229" s="293"/>
      <c r="FH229" s="293"/>
      <c r="FI229" s="293"/>
      <c r="FJ229" s="293"/>
      <c r="FK229" s="293"/>
      <c r="FL229" s="293"/>
      <c r="FM229" s="293"/>
      <c r="FN229" s="293"/>
      <c r="FO229" s="293"/>
      <c r="FP229" s="293"/>
      <c r="FQ229" s="293"/>
      <c r="FR229" s="293"/>
      <c r="FS229" s="293"/>
      <c r="FT229" s="293"/>
      <c r="FU229" s="293"/>
      <c r="FV229" s="293"/>
      <c r="FW229" s="293"/>
      <c r="FX229" s="293"/>
      <c r="FY229" s="293"/>
      <c r="FZ229" s="293"/>
      <c r="GA229" s="293"/>
      <c r="GB229" s="293"/>
      <c r="GC229" s="293"/>
      <c r="GD229" s="293"/>
      <c r="GE229" s="293"/>
      <c r="GF229" s="293"/>
      <c r="GG229" s="293"/>
      <c r="GH229" s="293"/>
      <c r="GI229" s="293"/>
      <c r="GJ229" s="293"/>
      <c r="GK229" s="293"/>
      <c r="GL229" s="293"/>
      <c r="GM229" s="293"/>
      <c r="GN229" s="293"/>
      <c r="GO229" s="293"/>
      <c r="GP229" s="293"/>
      <c r="GQ229" s="293"/>
      <c r="GR229" s="293"/>
      <c r="GS229" s="293"/>
      <c r="GT229" s="293"/>
      <c r="GU229" s="293"/>
      <c r="GV229" s="293"/>
      <c r="GW229" s="293"/>
      <c r="GX229" s="293"/>
      <c r="GY229" s="293"/>
      <c r="GZ229" s="293"/>
      <c r="HA229" s="293"/>
      <c r="HB229" s="293"/>
      <c r="HC229" s="293"/>
      <c r="HD229" s="293"/>
      <c r="HE229" s="293"/>
      <c r="HF229" s="293"/>
      <c r="HG229" s="293"/>
      <c r="HH229" s="293"/>
      <c r="HI229" s="293"/>
      <c r="HJ229" s="293"/>
      <c r="HK229" s="293"/>
      <c r="HL229" s="293"/>
      <c r="HM229" s="293"/>
      <c r="HN229" s="293"/>
      <c r="HO229" s="293"/>
      <c r="HP229" s="293"/>
      <c r="HQ229" s="293"/>
      <c r="HR229" s="293"/>
      <c r="HS229" s="293"/>
      <c r="HT229" s="293"/>
      <c r="HU229" s="293"/>
      <c r="HV229" s="293"/>
      <c r="HW229" s="293"/>
      <c r="HX229" s="293"/>
      <c r="HY229" s="293"/>
      <c r="HZ229" s="293"/>
      <c r="IA229" s="293"/>
      <c r="IB229" s="293"/>
      <c r="IC229" s="293"/>
      <c r="ID229" s="293"/>
      <c r="IE229" s="293"/>
      <c r="IF229" s="293"/>
      <c r="IG229" s="293"/>
      <c r="IH229" s="293"/>
      <c r="II229" s="293"/>
      <c r="IJ229" s="293"/>
      <c r="IK229" s="293"/>
      <c r="IL229" s="293"/>
      <c r="IM229" s="293"/>
      <c r="IN229" s="293"/>
      <c r="IO229" s="293"/>
      <c r="IP229" s="293"/>
      <c r="IQ229" s="293"/>
      <c r="IR229" s="293"/>
      <c r="IS229" s="293"/>
      <c r="IT229" s="293"/>
    </row>
    <row r="230" spans="1:254" s="283" customFormat="1" ht="26.25" x14ac:dyDescent="0.25">
      <c r="A230" s="289" t="s">
        <v>675</v>
      </c>
      <c r="B230" s="347">
        <v>510</v>
      </c>
      <c r="C230" s="301" t="s">
        <v>410</v>
      </c>
      <c r="D230" s="301" t="s">
        <v>402</v>
      </c>
      <c r="E230" s="301" t="s">
        <v>609</v>
      </c>
      <c r="F230" s="301" t="s">
        <v>444</v>
      </c>
      <c r="G230" s="292">
        <v>9200</v>
      </c>
      <c r="H230" s="293"/>
      <c r="I230" s="293"/>
      <c r="J230" s="293"/>
      <c r="K230" s="293"/>
      <c r="L230" s="293"/>
      <c r="M230" s="293"/>
      <c r="N230" s="293"/>
      <c r="O230" s="293"/>
      <c r="P230" s="293"/>
      <c r="Q230" s="293"/>
      <c r="R230" s="293"/>
      <c r="S230" s="293"/>
      <c r="T230" s="293"/>
      <c r="U230" s="293"/>
      <c r="V230" s="293"/>
      <c r="W230" s="293"/>
      <c r="X230" s="293"/>
      <c r="Y230" s="293"/>
      <c r="Z230" s="293"/>
      <c r="AA230" s="293"/>
      <c r="AB230" s="293"/>
      <c r="AC230" s="293"/>
      <c r="AD230" s="293"/>
      <c r="AE230" s="293"/>
      <c r="AF230" s="293"/>
      <c r="AG230" s="293"/>
      <c r="AH230" s="293"/>
      <c r="AI230" s="293"/>
      <c r="AJ230" s="293"/>
      <c r="AK230" s="293"/>
      <c r="AL230" s="293"/>
      <c r="AM230" s="293"/>
      <c r="AN230" s="293"/>
      <c r="AO230" s="293"/>
      <c r="AP230" s="293"/>
      <c r="AQ230" s="293"/>
      <c r="AR230" s="293"/>
      <c r="AS230" s="293"/>
      <c r="AT230" s="293"/>
      <c r="AU230" s="293"/>
      <c r="AV230" s="293"/>
      <c r="AW230" s="293"/>
      <c r="AX230" s="293"/>
      <c r="AY230" s="293"/>
      <c r="AZ230" s="293"/>
      <c r="BA230" s="293"/>
      <c r="BB230" s="293"/>
      <c r="BC230" s="293"/>
      <c r="BD230" s="293"/>
      <c r="BE230" s="293"/>
      <c r="BF230" s="293"/>
      <c r="BG230" s="293"/>
      <c r="BH230" s="293"/>
      <c r="BI230" s="293"/>
      <c r="BJ230" s="293"/>
      <c r="BK230" s="293"/>
      <c r="BL230" s="293"/>
      <c r="BM230" s="293"/>
      <c r="BN230" s="293"/>
      <c r="BO230" s="293"/>
      <c r="BP230" s="293"/>
      <c r="BQ230" s="293"/>
      <c r="BR230" s="293"/>
      <c r="BS230" s="293"/>
      <c r="BT230" s="293"/>
      <c r="BU230" s="293"/>
      <c r="BV230" s="293"/>
      <c r="BW230" s="293"/>
      <c r="BX230" s="293"/>
      <c r="BY230" s="293"/>
      <c r="BZ230" s="293"/>
      <c r="CA230" s="293"/>
      <c r="CB230" s="293"/>
      <c r="CC230" s="293"/>
      <c r="CD230" s="293"/>
      <c r="CE230" s="293"/>
      <c r="CF230" s="293"/>
      <c r="CG230" s="293"/>
      <c r="CH230" s="293"/>
      <c r="CI230" s="293"/>
      <c r="CJ230" s="293"/>
      <c r="CK230" s="293"/>
      <c r="CL230" s="293"/>
      <c r="CM230" s="293"/>
      <c r="CN230" s="293"/>
      <c r="CO230" s="293"/>
      <c r="CP230" s="293"/>
      <c r="CQ230" s="293"/>
      <c r="CR230" s="293"/>
      <c r="CS230" s="293"/>
      <c r="CT230" s="293"/>
      <c r="CU230" s="293"/>
      <c r="CV230" s="293"/>
      <c r="CW230" s="293"/>
      <c r="CX230" s="293"/>
      <c r="CY230" s="293"/>
      <c r="CZ230" s="293"/>
      <c r="DA230" s="293"/>
      <c r="DB230" s="293"/>
      <c r="DC230" s="293"/>
      <c r="DD230" s="293"/>
      <c r="DE230" s="293"/>
      <c r="DF230" s="293"/>
      <c r="DG230" s="293"/>
      <c r="DH230" s="293"/>
      <c r="DI230" s="293"/>
      <c r="DJ230" s="293"/>
      <c r="DK230" s="293"/>
      <c r="DL230" s="293"/>
      <c r="DM230" s="293"/>
      <c r="DN230" s="293"/>
      <c r="DO230" s="293"/>
      <c r="DP230" s="293"/>
      <c r="DQ230" s="293"/>
      <c r="DR230" s="293"/>
      <c r="DS230" s="293"/>
      <c r="DT230" s="293"/>
      <c r="DU230" s="293"/>
      <c r="DV230" s="293"/>
      <c r="DW230" s="293"/>
      <c r="DX230" s="293"/>
      <c r="DY230" s="293"/>
      <c r="DZ230" s="293"/>
      <c r="EA230" s="293"/>
      <c r="EB230" s="293"/>
      <c r="EC230" s="293"/>
      <c r="ED230" s="293"/>
      <c r="EE230" s="293"/>
      <c r="EF230" s="293"/>
      <c r="EG230" s="293"/>
      <c r="EH230" s="293"/>
      <c r="EI230" s="293"/>
      <c r="EJ230" s="293"/>
      <c r="EK230" s="293"/>
      <c r="EL230" s="293"/>
      <c r="EM230" s="293"/>
      <c r="EN230" s="293"/>
      <c r="EO230" s="293"/>
      <c r="EP230" s="293"/>
      <c r="EQ230" s="293"/>
      <c r="ER230" s="293"/>
      <c r="ES230" s="293"/>
      <c r="ET230" s="293"/>
      <c r="EU230" s="293"/>
      <c r="EV230" s="293"/>
      <c r="EW230" s="293"/>
      <c r="EX230" s="293"/>
      <c r="EY230" s="293"/>
      <c r="EZ230" s="293"/>
      <c r="FA230" s="293"/>
      <c r="FB230" s="293"/>
      <c r="FC230" s="293"/>
      <c r="FD230" s="293"/>
      <c r="FE230" s="293"/>
      <c r="FF230" s="293"/>
      <c r="FG230" s="293"/>
      <c r="FH230" s="293"/>
      <c r="FI230" s="293"/>
      <c r="FJ230" s="293"/>
      <c r="FK230" s="293"/>
      <c r="FL230" s="293"/>
      <c r="FM230" s="293"/>
      <c r="FN230" s="293"/>
      <c r="FO230" s="293"/>
      <c r="FP230" s="293"/>
      <c r="FQ230" s="293"/>
      <c r="FR230" s="293"/>
      <c r="FS230" s="293"/>
      <c r="FT230" s="293"/>
      <c r="FU230" s="293"/>
      <c r="FV230" s="293"/>
      <c r="FW230" s="293"/>
      <c r="FX230" s="293"/>
      <c r="FY230" s="293"/>
      <c r="FZ230" s="293"/>
      <c r="GA230" s="293"/>
      <c r="GB230" s="293"/>
      <c r="GC230" s="293"/>
      <c r="GD230" s="293"/>
      <c r="GE230" s="293"/>
      <c r="GF230" s="293"/>
      <c r="GG230" s="293"/>
      <c r="GH230" s="293"/>
      <c r="GI230" s="293"/>
      <c r="GJ230" s="293"/>
      <c r="GK230" s="293"/>
      <c r="GL230" s="293"/>
      <c r="GM230" s="293"/>
      <c r="GN230" s="293"/>
      <c r="GO230" s="293"/>
      <c r="GP230" s="293"/>
      <c r="GQ230" s="293"/>
      <c r="GR230" s="293"/>
      <c r="GS230" s="293"/>
      <c r="GT230" s="293"/>
      <c r="GU230" s="293"/>
      <c r="GV230" s="293"/>
      <c r="GW230" s="293"/>
      <c r="GX230" s="293"/>
      <c r="GY230" s="293"/>
      <c r="GZ230" s="293"/>
      <c r="HA230" s="293"/>
      <c r="HB230" s="293"/>
      <c r="HC230" s="293"/>
      <c r="HD230" s="293"/>
      <c r="HE230" s="293"/>
      <c r="HF230" s="293"/>
      <c r="HG230" s="293"/>
      <c r="HH230" s="293"/>
      <c r="HI230" s="293"/>
      <c r="HJ230" s="293"/>
      <c r="HK230" s="293"/>
      <c r="HL230" s="293"/>
      <c r="HM230" s="293"/>
      <c r="HN230" s="293"/>
      <c r="HO230" s="293"/>
      <c r="HP230" s="293"/>
      <c r="HQ230" s="293"/>
      <c r="HR230" s="293"/>
      <c r="HS230" s="293"/>
      <c r="HT230" s="293"/>
      <c r="HU230" s="293"/>
      <c r="HV230" s="293"/>
      <c r="HW230" s="293"/>
      <c r="HX230" s="293"/>
      <c r="HY230" s="293"/>
      <c r="HZ230" s="293"/>
      <c r="IA230" s="293"/>
      <c r="IB230" s="293"/>
      <c r="IC230" s="293"/>
      <c r="ID230" s="293"/>
      <c r="IE230" s="293"/>
      <c r="IF230" s="293"/>
      <c r="IG230" s="293"/>
      <c r="IH230" s="293"/>
      <c r="II230" s="293"/>
      <c r="IJ230" s="293"/>
      <c r="IK230" s="293"/>
      <c r="IL230" s="293"/>
      <c r="IM230" s="293"/>
      <c r="IN230" s="293"/>
      <c r="IO230" s="293"/>
      <c r="IP230" s="293"/>
      <c r="IQ230" s="293"/>
      <c r="IR230" s="293"/>
      <c r="IS230" s="293"/>
      <c r="IT230" s="293"/>
    </row>
    <row r="231" spans="1:254" s="227" customFormat="1" ht="25.5" x14ac:dyDescent="0.2">
      <c r="A231" s="289" t="s">
        <v>675</v>
      </c>
      <c r="B231" s="347">
        <v>510</v>
      </c>
      <c r="C231" s="301" t="s">
        <v>410</v>
      </c>
      <c r="D231" s="301" t="s">
        <v>402</v>
      </c>
      <c r="E231" s="301" t="s">
        <v>612</v>
      </c>
      <c r="F231" s="301" t="s">
        <v>444</v>
      </c>
      <c r="G231" s="292">
        <v>30800</v>
      </c>
      <c r="H231" s="293"/>
      <c r="I231" s="293"/>
      <c r="J231" s="293"/>
      <c r="K231" s="293"/>
      <c r="L231" s="293"/>
      <c r="M231" s="293"/>
      <c r="N231" s="293"/>
      <c r="O231" s="293"/>
      <c r="P231" s="293"/>
      <c r="Q231" s="293"/>
      <c r="R231" s="293"/>
      <c r="S231" s="293"/>
      <c r="T231" s="293"/>
      <c r="U231" s="293"/>
      <c r="V231" s="293"/>
      <c r="W231" s="293"/>
      <c r="X231" s="293"/>
      <c r="Y231" s="293"/>
      <c r="Z231" s="293"/>
      <c r="AA231" s="293"/>
      <c r="AB231" s="293"/>
      <c r="AC231" s="293"/>
      <c r="AD231" s="293"/>
      <c r="AE231" s="293"/>
      <c r="AF231" s="293"/>
      <c r="AG231" s="293"/>
      <c r="AH231" s="293"/>
      <c r="AI231" s="293"/>
      <c r="AJ231" s="293"/>
      <c r="AK231" s="293"/>
      <c r="AL231" s="293"/>
      <c r="AM231" s="293"/>
      <c r="AN231" s="293"/>
      <c r="AO231" s="293"/>
      <c r="AP231" s="293"/>
      <c r="AQ231" s="293"/>
      <c r="AR231" s="293"/>
      <c r="AS231" s="293"/>
      <c r="AT231" s="293"/>
      <c r="AU231" s="293"/>
      <c r="AV231" s="293"/>
      <c r="AW231" s="293"/>
      <c r="AX231" s="293"/>
      <c r="AY231" s="293"/>
      <c r="AZ231" s="293"/>
      <c r="BA231" s="293"/>
      <c r="BB231" s="293"/>
      <c r="BC231" s="293"/>
      <c r="BD231" s="293"/>
      <c r="BE231" s="293"/>
      <c r="BF231" s="293"/>
      <c r="BG231" s="293"/>
      <c r="BH231" s="293"/>
      <c r="BI231" s="293"/>
      <c r="BJ231" s="293"/>
      <c r="BK231" s="293"/>
      <c r="BL231" s="293"/>
      <c r="BM231" s="293"/>
      <c r="BN231" s="293"/>
      <c r="BO231" s="293"/>
      <c r="BP231" s="293"/>
      <c r="BQ231" s="293"/>
      <c r="BR231" s="293"/>
      <c r="BS231" s="293"/>
      <c r="BT231" s="293"/>
      <c r="BU231" s="293"/>
      <c r="BV231" s="293"/>
      <c r="BW231" s="293"/>
      <c r="BX231" s="293"/>
      <c r="BY231" s="293"/>
      <c r="BZ231" s="293"/>
      <c r="CA231" s="293"/>
      <c r="CB231" s="293"/>
      <c r="CC231" s="293"/>
      <c r="CD231" s="293"/>
      <c r="CE231" s="293"/>
      <c r="CF231" s="293"/>
      <c r="CG231" s="293"/>
      <c r="CH231" s="293"/>
      <c r="CI231" s="293"/>
      <c r="CJ231" s="293"/>
      <c r="CK231" s="293"/>
      <c r="CL231" s="293"/>
      <c r="CM231" s="293"/>
      <c r="CN231" s="293"/>
      <c r="CO231" s="293"/>
      <c r="CP231" s="293"/>
      <c r="CQ231" s="293"/>
      <c r="CR231" s="293"/>
      <c r="CS231" s="293"/>
      <c r="CT231" s="293"/>
      <c r="CU231" s="293"/>
      <c r="CV231" s="293"/>
      <c r="CW231" s="293"/>
      <c r="CX231" s="293"/>
      <c r="CY231" s="293"/>
      <c r="CZ231" s="293"/>
      <c r="DA231" s="293"/>
      <c r="DB231" s="293"/>
      <c r="DC231" s="293"/>
      <c r="DD231" s="293"/>
      <c r="DE231" s="293"/>
      <c r="DF231" s="293"/>
      <c r="DG231" s="293"/>
      <c r="DH231" s="293"/>
      <c r="DI231" s="293"/>
      <c r="DJ231" s="293"/>
      <c r="DK231" s="293"/>
      <c r="DL231" s="293"/>
      <c r="DM231" s="293"/>
      <c r="DN231" s="293"/>
      <c r="DO231" s="293"/>
      <c r="DP231" s="293"/>
      <c r="DQ231" s="293"/>
      <c r="DR231" s="293"/>
      <c r="DS231" s="293"/>
      <c r="DT231" s="293"/>
      <c r="DU231" s="293"/>
      <c r="DV231" s="293"/>
      <c r="DW231" s="293"/>
      <c r="DX231" s="293"/>
      <c r="DY231" s="293"/>
      <c r="DZ231" s="293"/>
      <c r="EA231" s="293"/>
      <c r="EB231" s="293"/>
      <c r="EC231" s="293"/>
      <c r="ED231" s="293"/>
      <c r="EE231" s="293"/>
      <c r="EF231" s="293"/>
      <c r="EG231" s="293"/>
      <c r="EH231" s="293"/>
      <c r="EI231" s="293"/>
      <c r="EJ231" s="293"/>
      <c r="EK231" s="293"/>
      <c r="EL231" s="293"/>
      <c r="EM231" s="293"/>
      <c r="EN231" s="293"/>
      <c r="EO231" s="293"/>
      <c r="EP231" s="293"/>
      <c r="EQ231" s="293"/>
      <c r="ER231" s="293"/>
      <c r="ES231" s="293"/>
      <c r="ET231" s="293"/>
      <c r="EU231" s="293"/>
      <c r="EV231" s="293"/>
      <c r="EW231" s="293"/>
      <c r="EX231" s="293"/>
      <c r="EY231" s="293"/>
      <c r="EZ231" s="293"/>
      <c r="FA231" s="293"/>
      <c r="FB231" s="293"/>
      <c r="FC231" s="293"/>
      <c r="FD231" s="293"/>
      <c r="FE231" s="293"/>
      <c r="FF231" s="293"/>
      <c r="FG231" s="293"/>
      <c r="FH231" s="293"/>
      <c r="FI231" s="293"/>
      <c r="FJ231" s="293"/>
      <c r="FK231" s="293"/>
      <c r="FL231" s="293"/>
      <c r="FM231" s="293"/>
      <c r="FN231" s="293"/>
      <c r="FO231" s="293"/>
      <c r="FP231" s="293"/>
      <c r="FQ231" s="293"/>
      <c r="FR231" s="293"/>
      <c r="FS231" s="293"/>
      <c r="FT231" s="293"/>
      <c r="FU231" s="293"/>
      <c r="FV231" s="293"/>
      <c r="FW231" s="293"/>
      <c r="FX231" s="293"/>
      <c r="FY231" s="293"/>
      <c r="FZ231" s="293"/>
      <c r="GA231" s="293"/>
      <c r="GB231" s="293"/>
      <c r="GC231" s="293"/>
      <c r="GD231" s="293"/>
      <c r="GE231" s="293"/>
      <c r="GF231" s="293"/>
      <c r="GG231" s="293"/>
      <c r="GH231" s="293"/>
      <c r="GI231" s="293"/>
      <c r="GJ231" s="293"/>
      <c r="GK231" s="293"/>
      <c r="GL231" s="293"/>
      <c r="GM231" s="293"/>
      <c r="GN231" s="293"/>
      <c r="GO231" s="293"/>
      <c r="GP231" s="293"/>
      <c r="GQ231" s="293"/>
      <c r="GR231" s="293"/>
      <c r="GS231" s="293"/>
      <c r="GT231" s="293"/>
      <c r="GU231" s="293"/>
      <c r="GV231" s="293"/>
      <c r="GW231" s="293"/>
      <c r="GX231" s="293"/>
      <c r="GY231" s="293"/>
      <c r="GZ231" s="293"/>
      <c r="HA231" s="293"/>
      <c r="HB231" s="293"/>
      <c r="HC231" s="293"/>
      <c r="HD231" s="293"/>
      <c r="HE231" s="293"/>
      <c r="HF231" s="293"/>
      <c r="HG231" s="293"/>
      <c r="HH231" s="293"/>
      <c r="HI231" s="293"/>
      <c r="HJ231" s="293"/>
      <c r="HK231" s="293"/>
      <c r="HL231" s="293"/>
      <c r="HM231" s="293"/>
      <c r="HN231" s="293"/>
      <c r="HO231" s="293"/>
      <c r="HP231" s="293"/>
      <c r="HQ231" s="293"/>
      <c r="HR231" s="293"/>
      <c r="HS231" s="293"/>
      <c r="HT231" s="293"/>
      <c r="HU231" s="293"/>
      <c r="HV231" s="293"/>
      <c r="HW231" s="293"/>
      <c r="HX231" s="293"/>
      <c r="HY231" s="293"/>
      <c r="HZ231" s="293"/>
      <c r="IA231" s="293"/>
      <c r="IB231" s="293"/>
      <c r="IC231" s="293"/>
      <c r="ID231" s="293"/>
      <c r="IE231" s="293"/>
      <c r="IF231" s="293"/>
      <c r="IG231" s="293"/>
      <c r="IH231" s="293"/>
      <c r="II231" s="293"/>
      <c r="IJ231" s="293"/>
      <c r="IK231" s="293"/>
      <c r="IL231" s="293"/>
      <c r="IM231" s="293"/>
      <c r="IN231" s="293"/>
      <c r="IO231" s="293"/>
      <c r="IP231" s="293"/>
      <c r="IQ231" s="293"/>
      <c r="IR231" s="293"/>
      <c r="IS231" s="293"/>
      <c r="IT231" s="293"/>
    </row>
    <row r="232" spans="1:254" s="283" customFormat="1" ht="26.25" x14ac:dyDescent="0.25">
      <c r="A232" s="289" t="s">
        <v>445</v>
      </c>
      <c r="B232" s="347">
        <v>510</v>
      </c>
      <c r="C232" s="301" t="s">
        <v>410</v>
      </c>
      <c r="D232" s="301" t="s">
        <v>402</v>
      </c>
      <c r="E232" s="301" t="s">
        <v>609</v>
      </c>
      <c r="F232" s="301" t="s">
        <v>446</v>
      </c>
      <c r="G232" s="292">
        <v>800</v>
      </c>
      <c r="H232" s="293"/>
      <c r="I232" s="293"/>
      <c r="J232" s="293"/>
      <c r="K232" s="293"/>
      <c r="L232" s="293"/>
      <c r="M232" s="293"/>
      <c r="N232" s="293"/>
      <c r="O232" s="293"/>
      <c r="P232" s="293"/>
      <c r="Q232" s="293"/>
      <c r="R232" s="293"/>
      <c r="S232" s="293"/>
      <c r="T232" s="293"/>
      <c r="U232" s="293"/>
      <c r="V232" s="293"/>
      <c r="W232" s="293"/>
      <c r="X232" s="293"/>
      <c r="Y232" s="293"/>
      <c r="Z232" s="293"/>
      <c r="AA232" s="293"/>
      <c r="AB232" s="293"/>
      <c r="AC232" s="293"/>
      <c r="AD232" s="293"/>
      <c r="AE232" s="293"/>
      <c r="AF232" s="293"/>
      <c r="AG232" s="293"/>
      <c r="AH232" s="293"/>
      <c r="AI232" s="293"/>
      <c r="AJ232" s="293"/>
      <c r="AK232" s="293"/>
      <c r="AL232" s="293"/>
      <c r="AM232" s="293"/>
      <c r="AN232" s="293"/>
      <c r="AO232" s="293"/>
      <c r="AP232" s="293"/>
      <c r="AQ232" s="293"/>
      <c r="AR232" s="293"/>
      <c r="AS232" s="293"/>
      <c r="AT232" s="293"/>
      <c r="AU232" s="293"/>
      <c r="AV232" s="293"/>
      <c r="AW232" s="293"/>
      <c r="AX232" s="293"/>
      <c r="AY232" s="293"/>
      <c r="AZ232" s="293"/>
      <c r="BA232" s="293"/>
      <c r="BB232" s="293"/>
      <c r="BC232" s="293"/>
      <c r="BD232" s="293"/>
      <c r="BE232" s="293"/>
      <c r="BF232" s="293"/>
      <c r="BG232" s="293"/>
      <c r="BH232" s="293"/>
      <c r="BI232" s="293"/>
      <c r="BJ232" s="293"/>
      <c r="BK232" s="293"/>
      <c r="BL232" s="293"/>
      <c r="BM232" s="293"/>
      <c r="BN232" s="293"/>
      <c r="BO232" s="293"/>
      <c r="BP232" s="293"/>
      <c r="BQ232" s="293"/>
      <c r="BR232" s="293"/>
      <c r="BS232" s="293"/>
      <c r="BT232" s="293"/>
      <c r="BU232" s="293"/>
      <c r="BV232" s="293"/>
      <c r="BW232" s="293"/>
      <c r="BX232" s="293"/>
      <c r="BY232" s="293"/>
      <c r="BZ232" s="293"/>
      <c r="CA232" s="293"/>
      <c r="CB232" s="293"/>
      <c r="CC232" s="293"/>
      <c r="CD232" s="293"/>
      <c r="CE232" s="293"/>
      <c r="CF232" s="293"/>
      <c r="CG232" s="293"/>
      <c r="CH232" s="293"/>
      <c r="CI232" s="293"/>
      <c r="CJ232" s="293"/>
      <c r="CK232" s="293"/>
      <c r="CL232" s="293"/>
      <c r="CM232" s="293"/>
      <c r="CN232" s="293"/>
      <c r="CO232" s="293"/>
      <c r="CP232" s="293"/>
      <c r="CQ232" s="293"/>
      <c r="CR232" s="293"/>
      <c r="CS232" s="293"/>
      <c r="CT232" s="293"/>
      <c r="CU232" s="293"/>
      <c r="CV232" s="293"/>
      <c r="CW232" s="293"/>
      <c r="CX232" s="293"/>
      <c r="CY232" s="293"/>
      <c r="CZ232" s="293"/>
      <c r="DA232" s="293"/>
      <c r="DB232" s="293"/>
      <c r="DC232" s="293"/>
      <c r="DD232" s="293"/>
      <c r="DE232" s="293"/>
      <c r="DF232" s="293"/>
      <c r="DG232" s="293"/>
      <c r="DH232" s="293"/>
      <c r="DI232" s="293"/>
      <c r="DJ232" s="293"/>
      <c r="DK232" s="293"/>
      <c r="DL232" s="293"/>
      <c r="DM232" s="293"/>
      <c r="DN232" s="293"/>
      <c r="DO232" s="293"/>
      <c r="DP232" s="293"/>
      <c r="DQ232" s="293"/>
      <c r="DR232" s="293"/>
      <c r="DS232" s="293"/>
      <c r="DT232" s="293"/>
      <c r="DU232" s="293"/>
      <c r="DV232" s="293"/>
      <c r="DW232" s="293"/>
      <c r="DX232" s="293"/>
      <c r="DY232" s="293"/>
      <c r="DZ232" s="293"/>
      <c r="EA232" s="293"/>
      <c r="EB232" s="293"/>
      <c r="EC232" s="293"/>
      <c r="ED232" s="293"/>
      <c r="EE232" s="293"/>
      <c r="EF232" s="293"/>
      <c r="EG232" s="293"/>
      <c r="EH232" s="293"/>
      <c r="EI232" s="293"/>
      <c r="EJ232" s="293"/>
      <c r="EK232" s="293"/>
      <c r="EL232" s="293"/>
      <c r="EM232" s="293"/>
      <c r="EN232" s="293"/>
      <c r="EO232" s="293"/>
      <c r="EP232" s="293"/>
      <c r="EQ232" s="293"/>
      <c r="ER232" s="293"/>
      <c r="ES232" s="293"/>
      <c r="ET232" s="293"/>
      <c r="EU232" s="293"/>
      <c r="EV232" s="293"/>
      <c r="EW232" s="293"/>
      <c r="EX232" s="293"/>
      <c r="EY232" s="293"/>
      <c r="EZ232" s="293"/>
      <c r="FA232" s="293"/>
      <c r="FB232" s="293"/>
      <c r="FC232" s="293"/>
      <c r="FD232" s="293"/>
      <c r="FE232" s="293"/>
      <c r="FF232" s="293"/>
      <c r="FG232" s="293"/>
      <c r="FH232" s="293"/>
      <c r="FI232" s="293"/>
      <c r="FJ232" s="293"/>
      <c r="FK232" s="293"/>
      <c r="FL232" s="293"/>
      <c r="FM232" s="293"/>
      <c r="FN232" s="293"/>
      <c r="FO232" s="293"/>
      <c r="FP232" s="293"/>
      <c r="FQ232" s="293"/>
      <c r="FR232" s="293"/>
      <c r="FS232" s="293"/>
      <c r="FT232" s="293"/>
      <c r="FU232" s="293"/>
      <c r="FV232" s="293"/>
      <c r="FW232" s="293"/>
      <c r="FX232" s="293"/>
      <c r="FY232" s="293"/>
      <c r="FZ232" s="293"/>
      <c r="GA232" s="293"/>
      <c r="GB232" s="293"/>
      <c r="GC232" s="293"/>
      <c r="GD232" s="293"/>
      <c r="GE232" s="293"/>
      <c r="GF232" s="293"/>
      <c r="GG232" s="293"/>
      <c r="GH232" s="293"/>
      <c r="GI232" s="293"/>
      <c r="GJ232" s="293"/>
      <c r="GK232" s="293"/>
      <c r="GL232" s="293"/>
      <c r="GM232" s="293"/>
      <c r="GN232" s="293"/>
      <c r="GO232" s="293"/>
      <c r="GP232" s="293"/>
      <c r="GQ232" s="293"/>
      <c r="GR232" s="293"/>
      <c r="GS232" s="293"/>
      <c r="GT232" s="293"/>
      <c r="GU232" s="293"/>
      <c r="GV232" s="293"/>
      <c r="GW232" s="293"/>
      <c r="GX232" s="293"/>
      <c r="GY232" s="293"/>
      <c r="GZ232" s="293"/>
      <c r="HA232" s="293"/>
      <c r="HB232" s="293"/>
      <c r="HC232" s="293"/>
      <c r="HD232" s="293"/>
      <c r="HE232" s="293"/>
      <c r="HF232" s="293"/>
      <c r="HG232" s="293"/>
      <c r="HH232" s="293"/>
      <c r="HI232" s="293"/>
      <c r="HJ232" s="293"/>
      <c r="HK232" s="293"/>
      <c r="HL232" s="293"/>
      <c r="HM232" s="293"/>
      <c r="HN232" s="293"/>
      <c r="HO232" s="293"/>
      <c r="HP232" s="293"/>
      <c r="HQ232" s="293"/>
      <c r="HR232" s="293"/>
      <c r="HS232" s="293"/>
      <c r="HT232" s="293"/>
      <c r="HU232" s="293"/>
      <c r="HV232" s="293"/>
      <c r="HW232" s="293"/>
      <c r="HX232" s="293"/>
      <c r="HY232" s="293"/>
      <c r="HZ232" s="293"/>
      <c r="IA232" s="293"/>
      <c r="IB232" s="293"/>
      <c r="IC232" s="293"/>
      <c r="ID232" s="293"/>
      <c r="IE232" s="293"/>
      <c r="IF232" s="293"/>
      <c r="IG232" s="293"/>
      <c r="IH232" s="293"/>
      <c r="II232" s="293"/>
      <c r="IJ232" s="293"/>
      <c r="IK232" s="293"/>
      <c r="IL232" s="293"/>
      <c r="IM232" s="293"/>
      <c r="IN232" s="293"/>
      <c r="IO232" s="293"/>
      <c r="IP232" s="293"/>
      <c r="IQ232" s="293"/>
      <c r="IR232" s="293"/>
      <c r="IS232" s="293"/>
      <c r="IT232" s="293"/>
    </row>
    <row r="233" spans="1:254" s="283" customFormat="1" ht="15.75" x14ac:dyDescent="0.25">
      <c r="A233" s="326" t="s">
        <v>613</v>
      </c>
      <c r="B233" s="341">
        <v>510</v>
      </c>
      <c r="C233" s="322" t="s">
        <v>467</v>
      </c>
      <c r="D233" s="322"/>
      <c r="E233" s="322"/>
      <c r="F233" s="322"/>
      <c r="G233" s="323">
        <f>SUM(G234)</f>
        <v>2129.3000000000002</v>
      </c>
      <c r="H233" s="261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261"/>
      <c r="T233" s="261"/>
      <c r="U233" s="261"/>
      <c r="V233" s="261"/>
      <c r="W233" s="261"/>
      <c r="X233" s="261"/>
      <c r="Y233" s="261"/>
      <c r="Z233" s="261"/>
      <c r="AA233" s="261"/>
      <c r="AB233" s="261"/>
      <c r="AC233" s="261"/>
      <c r="AD233" s="261"/>
      <c r="AE233" s="261"/>
      <c r="AF233" s="261"/>
      <c r="AG233" s="261"/>
      <c r="AH233" s="261"/>
      <c r="AI233" s="261"/>
      <c r="AJ233" s="261"/>
      <c r="AK233" s="261"/>
      <c r="AL233" s="261"/>
      <c r="AM233" s="261"/>
      <c r="AN233" s="261"/>
      <c r="AO233" s="261"/>
      <c r="AP233" s="261"/>
      <c r="AQ233" s="261"/>
      <c r="AR233" s="261"/>
      <c r="AS233" s="261"/>
      <c r="AT233" s="261"/>
      <c r="AU233" s="261"/>
      <c r="AV233" s="261"/>
      <c r="AW233" s="261"/>
      <c r="AX233" s="261"/>
      <c r="AY233" s="261"/>
      <c r="AZ233" s="261"/>
      <c r="BA233" s="261"/>
      <c r="BB233" s="261"/>
      <c r="BC233" s="261"/>
      <c r="BD233" s="261"/>
      <c r="BE233" s="261"/>
      <c r="BF233" s="261"/>
      <c r="BG233" s="261"/>
      <c r="BH233" s="261"/>
      <c r="BI233" s="261"/>
      <c r="BJ233" s="261"/>
      <c r="BK233" s="261"/>
      <c r="BL233" s="261"/>
      <c r="BM233" s="261"/>
      <c r="BN233" s="261"/>
      <c r="BO233" s="261"/>
      <c r="BP233" s="261"/>
      <c r="BQ233" s="261"/>
      <c r="BR233" s="261"/>
      <c r="BS233" s="261"/>
      <c r="BT233" s="261"/>
      <c r="BU233" s="261"/>
      <c r="BV233" s="261"/>
      <c r="BW233" s="261"/>
      <c r="BX233" s="261"/>
      <c r="BY233" s="261"/>
      <c r="BZ233" s="261"/>
      <c r="CA233" s="261"/>
      <c r="CB233" s="261"/>
      <c r="CC233" s="261"/>
      <c r="CD233" s="261"/>
      <c r="CE233" s="261"/>
      <c r="CF233" s="261"/>
      <c r="CG233" s="261"/>
      <c r="CH233" s="261"/>
      <c r="CI233" s="261"/>
      <c r="CJ233" s="261"/>
      <c r="CK233" s="261"/>
      <c r="CL233" s="261"/>
      <c r="CM233" s="261"/>
      <c r="CN233" s="261"/>
      <c r="CO233" s="261"/>
      <c r="CP233" s="261"/>
      <c r="CQ233" s="261"/>
      <c r="CR233" s="261"/>
      <c r="CS233" s="261"/>
      <c r="CT233" s="261"/>
      <c r="CU233" s="261"/>
      <c r="CV233" s="261"/>
      <c r="CW233" s="261"/>
      <c r="CX233" s="261"/>
      <c r="CY233" s="261"/>
      <c r="CZ233" s="261"/>
      <c r="DA233" s="261"/>
      <c r="DB233" s="261"/>
      <c r="DC233" s="261"/>
      <c r="DD233" s="261"/>
      <c r="DE233" s="261"/>
      <c r="DF233" s="261"/>
      <c r="DG233" s="261"/>
      <c r="DH233" s="261"/>
      <c r="DI233" s="261"/>
      <c r="DJ233" s="261"/>
      <c r="DK233" s="261"/>
      <c r="DL233" s="261"/>
      <c r="DM233" s="261"/>
      <c r="DN233" s="261"/>
      <c r="DO233" s="261"/>
      <c r="DP233" s="261"/>
      <c r="DQ233" s="261"/>
      <c r="DR233" s="261"/>
      <c r="DS233" s="261"/>
      <c r="DT233" s="261"/>
      <c r="DU233" s="261"/>
      <c r="DV233" s="261"/>
      <c r="DW233" s="261"/>
      <c r="DX233" s="261"/>
      <c r="DY233" s="261"/>
      <c r="DZ233" s="261"/>
      <c r="EA233" s="261"/>
      <c r="EB233" s="261"/>
      <c r="EC233" s="261"/>
      <c r="ED233" s="261"/>
      <c r="EE233" s="261"/>
      <c r="EF233" s="261"/>
      <c r="EG233" s="261"/>
      <c r="EH233" s="261"/>
      <c r="EI233" s="261"/>
      <c r="EJ233" s="261"/>
      <c r="EK233" s="261"/>
      <c r="EL233" s="261"/>
      <c r="EM233" s="261"/>
      <c r="EN233" s="261"/>
      <c r="EO233" s="261"/>
      <c r="EP233" s="261"/>
      <c r="EQ233" s="261"/>
      <c r="ER233" s="261"/>
      <c r="ES233" s="261"/>
      <c r="ET233" s="261"/>
      <c r="EU233" s="261"/>
      <c r="EV233" s="261"/>
      <c r="EW233" s="261"/>
      <c r="EX233" s="261"/>
      <c r="EY233" s="261"/>
      <c r="EZ233" s="261"/>
      <c r="FA233" s="261"/>
      <c r="FB233" s="261"/>
      <c r="FC233" s="261"/>
      <c r="FD233" s="261"/>
      <c r="FE233" s="261"/>
      <c r="FF233" s="261"/>
      <c r="FG233" s="261"/>
      <c r="FH233" s="261"/>
      <c r="FI233" s="261"/>
      <c r="FJ233" s="261"/>
      <c r="FK233" s="261"/>
      <c r="FL233" s="261"/>
      <c r="FM233" s="261"/>
      <c r="FN233" s="261"/>
      <c r="FO233" s="261"/>
      <c r="FP233" s="261"/>
      <c r="FQ233" s="261"/>
      <c r="FR233" s="261"/>
      <c r="FS233" s="261"/>
      <c r="FT233" s="261"/>
      <c r="FU233" s="261"/>
      <c r="FV233" s="261"/>
      <c r="FW233" s="261"/>
      <c r="FX233" s="261"/>
      <c r="FY233" s="261"/>
      <c r="FZ233" s="261"/>
      <c r="GA233" s="261"/>
      <c r="GB233" s="261"/>
      <c r="GC233" s="261"/>
      <c r="GD233" s="261"/>
      <c r="GE233" s="261"/>
      <c r="GF233" s="261"/>
      <c r="GG233" s="261"/>
      <c r="GH233" s="261"/>
      <c r="GI233" s="261"/>
      <c r="GJ233" s="261"/>
      <c r="GK233" s="261"/>
      <c r="GL233" s="261"/>
      <c r="GM233" s="261"/>
      <c r="GN233" s="261"/>
      <c r="GO233" s="261"/>
      <c r="GP233" s="261"/>
      <c r="GQ233" s="261"/>
      <c r="GR233" s="261"/>
      <c r="GS233" s="261"/>
      <c r="GT233" s="261"/>
      <c r="GU233" s="261"/>
      <c r="GV233" s="261"/>
      <c r="GW233" s="261"/>
      <c r="GX233" s="261"/>
      <c r="GY233" s="261"/>
      <c r="GZ233" s="261"/>
      <c r="HA233" s="261"/>
      <c r="HB233" s="261"/>
      <c r="HC233" s="261"/>
      <c r="HD233" s="261"/>
      <c r="HE233" s="261"/>
      <c r="HF233" s="261"/>
      <c r="HG233" s="261"/>
      <c r="HH233" s="261"/>
      <c r="HI233" s="261"/>
      <c r="HJ233" s="261"/>
      <c r="HK233" s="261"/>
      <c r="HL233" s="261"/>
      <c r="HM233" s="261"/>
      <c r="HN233" s="261"/>
      <c r="HO233" s="261"/>
      <c r="HP233" s="261"/>
      <c r="HQ233" s="261"/>
      <c r="HR233" s="261"/>
      <c r="HS233" s="261"/>
      <c r="HT233" s="261"/>
      <c r="HU233" s="261"/>
      <c r="HV233" s="261"/>
      <c r="HW233" s="261"/>
      <c r="HX233" s="261"/>
      <c r="HY233" s="261"/>
      <c r="HZ233" s="261"/>
      <c r="IA233" s="261"/>
      <c r="IB233" s="261"/>
      <c r="IC233" s="261"/>
      <c r="ID233" s="261"/>
      <c r="IE233" s="261"/>
      <c r="IF233" s="261"/>
      <c r="IG233" s="261"/>
      <c r="IH233" s="261"/>
      <c r="II233" s="261"/>
      <c r="IJ233" s="261"/>
      <c r="IK233" s="261"/>
      <c r="IL233" s="261"/>
      <c r="IM233" s="261"/>
      <c r="IN233" s="261"/>
      <c r="IO233" s="261"/>
      <c r="IP233" s="261"/>
      <c r="IQ233" s="261"/>
      <c r="IR233" s="261"/>
      <c r="IS233" s="261"/>
      <c r="IT233" s="261"/>
    </row>
    <row r="234" spans="1:254" s="309" customFormat="1" ht="15" x14ac:dyDescent="0.25">
      <c r="A234" s="337" t="s">
        <v>614</v>
      </c>
      <c r="B234" s="342">
        <v>510</v>
      </c>
      <c r="C234" s="334" t="s">
        <v>467</v>
      </c>
      <c r="D234" s="334" t="s">
        <v>378</v>
      </c>
      <c r="E234" s="334"/>
      <c r="F234" s="334"/>
      <c r="G234" s="335">
        <f>SUM(G237+G235)</f>
        <v>2129.3000000000002</v>
      </c>
      <c r="H234" s="261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261"/>
      <c r="T234" s="261"/>
      <c r="U234" s="261"/>
      <c r="V234" s="261"/>
      <c r="W234" s="261"/>
      <c r="X234" s="261"/>
      <c r="Y234" s="261"/>
      <c r="Z234" s="261"/>
      <c r="AA234" s="261"/>
      <c r="AB234" s="261"/>
      <c r="AC234" s="261"/>
      <c r="AD234" s="261"/>
      <c r="AE234" s="261"/>
      <c r="AF234" s="261"/>
      <c r="AG234" s="261"/>
      <c r="AH234" s="261"/>
      <c r="AI234" s="261"/>
      <c r="AJ234" s="261"/>
      <c r="AK234" s="261"/>
      <c r="AL234" s="261"/>
      <c r="AM234" s="261"/>
      <c r="AN234" s="261"/>
      <c r="AO234" s="261"/>
      <c r="AP234" s="261"/>
      <c r="AQ234" s="261"/>
      <c r="AR234" s="261"/>
      <c r="AS234" s="261"/>
      <c r="AT234" s="261"/>
      <c r="AU234" s="261"/>
      <c r="AV234" s="261"/>
      <c r="AW234" s="261"/>
      <c r="AX234" s="261"/>
      <c r="AY234" s="261"/>
      <c r="AZ234" s="261"/>
      <c r="BA234" s="261"/>
      <c r="BB234" s="261"/>
      <c r="BC234" s="261"/>
      <c r="BD234" s="261"/>
      <c r="BE234" s="261"/>
      <c r="BF234" s="261"/>
      <c r="BG234" s="261"/>
      <c r="BH234" s="261"/>
      <c r="BI234" s="261"/>
      <c r="BJ234" s="261"/>
      <c r="BK234" s="261"/>
      <c r="BL234" s="261"/>
      <c r="BM234" s="261"/>
      <c r="BN234" s="261"/>
      <c r="BO234" s="261"/>
      <c r="BP234" s="261"/>
      <c r="BQ234" s="261"/>
      <c r="BR234" s="261"/>
      <c r="BS234" s="261"/>
      <c r="BT234" s="261"/>
      <c r="BU234" s="261"/>
      <c r="BV234" s="261"/>
      <c r="BW234" s="261"/>
      <c r="BX234" s="261"/>
      <c r="BY234" s="261"/>
      <c r="BZ234" s="261"/>
      <c r="CA234" s="261"/>
      <c r="CB234" s="261"/>
      <c r="CC234" s="261"/>
      <c r="CD234" s="261"/>
      <c r="CE234" s="261"/>
      <c r="CF234" s="261"/>
      <c r="CG234" s="261"/>
      <c r="CH234" s="261"/>
      <c r="CI234" s="261"/>
      <c r="CJ234" s="261"/>
      <c r="CK234" s="261"/>
      <c r="CL234" s="261"/>
      <c r="CM234" s="261"/>
      <c r="CN234" s="261"/>
      <c r="CO234" s="261"/>
      <c r="CP234" s="261"/>
      <c r="CQ234" s="261"/>
      <c r="CR234" s="261"/>
      <c r="CS234" s="261"/>
      <c r="CT234" s="261"/>
      <c r="CU234" s="261"/>
      <c r="CV234" s="261"/>
      <c r="CW234" s="261"/>
      <c r="CX234" s="261"/>
      <c r="CY234" s="261"/>
      <c r="CZ234" s="261"/>
      <c r="DA234" s="261"/>
      <c r="DB234" s="261"/>
      <c r="DC234" s="261"/>
      <c r="DD234" s="261"/>
      <c r="DE234" s="261"/>
      <c r="DF234" s="261"/>
      <c r="DG234" s="261"/>
      <c r="DH234" s="261"/>
      <c r="DI234" s="261"/>
      <c r="DJ234" s="261"/>
      <c r="DK234" s="261"/>
      <c r="DL234" s="261"/>
      <c r="DM234" s="261"/>
      <c r="DN234" s="261"/>
      <c r="DO234" s="261"/>
      <c r="DP234" s="261"/>
      <c r="DQ234" s="261"/>
      <c r="DR234" s="261"/>
      <c r="DS234" s="261"/>
      <c r="DT234" s="261"/>
      <c r="DU234" s="261"/>
      <c r="DV234" s="261"/>
      <c r="DW234" s="261"/>
      <c r="DX234" s="261"/>
      <c r="DY234" s="261"/>
      <c r="DZ234" s="261"/>
      <c r="EA234" s="261"/>
      <c r="EB234" s="261"/>
      <c r="EC234" s="261"/>
      <c r="ED234" s="261"/>
      <c r="EE234" s="261"/>
      <c r="EF234" s="261"/>
      <c r="EG234" s="261"/>
      <c r="EH234" s="261"/>
      <c r="EI234" s="261"/>
      <c r="EJ234" s="261"/>
      <c r="EK234" s="261"/>
      <c r="EL234" s="261"/>
      <c r="EM234" s="261"/>
      <c r="EN234" s="261"/>
      <c r="EO234" s="261"/>
      <c r="EP234" s="261"/>
      <c r="EQ234" s="261"/>
      <c r="ER234" s="261"/>
      <c r="ES234" s="261"/>
      <c r="ET234" s="261"/>
      <c r="EU234" s="261"/>
      <c r="EV234" s="261"/>
      <c r="EW234" s="261"/>
      <c r="EX234" s="261"/>
      <c r="EY234" s="261"/>
      <c r="EZ234" s="261"/>
      <c r="FA234" s="261"/>
      <c r="FB234" s="261"/>
      <c r="FC234" s="261"/>
      <c r="FD234" s="261"/>
      <c r="FE234" s="261"/>
      <c r="FF234" s="261"/>
      <c r="FG234" s="261"/>
      <c r="FH234" s="261"/>
      <c r="FI234" s="261"/>
      <c r="FJ234" s="261"/>
      <c r="FK234" s="261"/>
      <c r="FL234" s="261"/>
      <c r="FM234" s="261"/>
      <c r="FN234" s="261"/>
      <c r="FO234" s="261"/>
      <c r="FP234" s="261"/>
      <c r="FQ234" s="261"/>
      <c r="FR234" s="261"/>
      <c r="FS234" s="261"/>
      <c r="FT234" s="261"/>
      <c r="FU234" s="261"/>
      <c r="FV234" s="261"/>
      <c r="FW234" s="261"/>
      <c r="FX234" s="261"/>
      <c r="FY234" s="261"/>
      <c r="FZ234" s="261"/>
      <c r="GA234" s="261"/>
      <c r="GB234" s="261"/>
      <c r="GC234" s="261"/>
      <c r="GD234" s="261"/>
      <c r="GE234" s="261"/>
      <c r="GF234" s="261"/>
      <c r="GG234" s="261"/>
      <c r="GH234" s="261"/>
      <c r="GI234" s="261"/>
      <c r="GJ234" s="261"/>
      <c r="GK234" s="261"/>
      <c r="GL234" s="261"/>
      <c r="GM234" s="261"/>
      <c r="GN234" s="261"/>
      <c r="GO234" s="261"/>
      <c r="GP234" s="261"/>
      <c r="GQ234" s="261"/>
      <c r="GR234" s="261"/>
      <c r="GS234" s="261"/>
      <c r="GT234" s="261"/>
      <c r="GU234" s="261"/>
      <c r="GV234" s="261"/>
      <c r="GW234" s="261"/>
      <c r="GX234" s="261"/>
      <c r="GY234" s="261"/>
      <c r="GZ234" s="261"/>
      <c r="HA234" s="261"/>
      <c r="HB234" s="261"/>
      <c r="HC234" s="261"/>
      <c r="HD234" s="261"/>
      <c r="HE234" s="261"/>
      <c r="HF234" s="261"/>
      <c r="HG234" s="261"/>
      <c r="HH234" s="261"/>
      <c r="HI234" s="261"/>
      <c r="HJ234" s="261"/>
      <c r="HK234" s="261"/>
      <c r="HL234" s="261"/>
      <c r="HM234" s="261"/>
      <c r="HN234" s="261"/>
      <c r="HO234" s="261"/>
      <c r="HP234" s="261"/>
      <c r="HQ234" s="261"/>
      <c r="HR234" s="261"/>
      <c r="HS234" s="261"/>
      <c r="HT234" s="261"/>
      <c r="HU234" s="261"/>
      <c r="HV234" s="261"/>
      <c r="HW234" s="261"/>
      <c r="HX234" s="261"/>
      <c r="HY234" s="261"/>
      <c r="HZ234" s="261"/>
      <c r="IA234" s="261"/>
      <c r="IB234" s="261"/>
      <c r="IC234" s="261"/>
      <c r="ID234" s="261"/>
      <c r="IE234" s="261"/>
      <c r="IF234" s="261"/>
      <c r="IG234" s="261"/>
      <c r="IH234" s="261"/>
      <c r="II234" s="261"/>
      <c r="IJ234" s="261"/>
      <c r="IK234" s="261"/>
      <c r="IL234" s="261"/>
      <c r="IM234" s="261"/>
      <c r="IN234" s="261"/>
      <c r="IO234" s="261"/>
      <c r="IP234" s="261"/>
      <c r="IQ234" s="261"/>
      <c r="IR234" s="261"/>
      <c r="IS234" s="261"/>
      <c r="IT234" s="261"/>
    </row>
    <row r="235" spans="1:254" s="283" customFormat="1" ht="15" x14ac:dyDescent="0.25">
      <c r="A235" s="294" t="s">
        <v>616</v>
      </c>
      <c r="B235" s="348">
        <v>510</v>
      </c>
      <c r="C235" s="311" t="s">
        <v>617</v>
      </c>
      <c r="D235" s="311" t="s">
        <v>378</v>
      </c>
      <c r="E235" s="311" t="s">
        <v>618</v>
      </c>
      <c r="F235" s="311"/>
      <c r="G235" s="297">
        <f>SUM(G236)</f>
        <v>129.30000000000001</v>
      </c>
      <c r="H235" s="227"/>
      <c r="I235" s="227"/>
      <c r="J235" s="227"/>
      <c r="K235" s="227"/>
      <c r="L235" s="227"/>
      <c r="M235" s="227"/>
      <c r="N235" s="227"/>
      <c r="O235" s="227"/>
      <c r="P235" s="227"/>
      <c r="Q235" s="227"/>
      <c r="R235" s="227"/>
      <c r="S235" s="227"/>
      <c r="T235" s="227"/>
      <c r="U235" s="227"/>
      <c r="V235" s="227"/>
      <c r="W235" s="227"/>
      <c r="X235" s="227"/>
      <c r="Y235" s="227"/>
      <c r="Z235" s="227"/>
      <c r="AA235" s="227"/>
      <c r="AB235" s="227"/>
      <c r="AC235" s="227"/>
      <c r="AD235" s="227"/>
      <c r="AE235" s="227"/>
      <c r="AF235" s="227"/>
      <c r="AG235" s="227"/>
      <c r="AH235" s="227"/>
      <c r="AI235" s="227"/>
      <c r="AJ235" s="227"/>
      <c r="AK235" s="227"/>
      <c r="AL235" s="227"/>
      <c r="AM235" s="227"/>
      <c r="AN235" s="227"/>
      <c r="AO235" s="227"/>
      <c r="AP235" s="227"/>
      <c r="AQ235" s="227"/>
      <c r="AR235" s="227"/>
      <c r="AS235" s="227"/>
      <c r="AT235" s="227"/>
      <c r="AU235" s="227"/>
      <c r="AV235" s="227"/>
      <c r="AW235" s="227"/>
      <c r="AX235" s="227"/>
      <c r="AY235" s="227"/>
      <c r="AZ235" s="227"/>
      <c r="BA235" s="227"/>
      <c r="BB235" s="227"/>
      <c r="BC235" s="227"/>
      <c r="BD235" s="227"/>
      <c r="BE235" s="227"/>
      <c r="BF235" s="227"/>
      <c r="BG235" s="227"/>
      <c r="BH235" s="227"/>
      <c r="BI235" s="227"/>
      <c r="BJ235" s="227"/>
      <c r="BK235" s="227"/>
      <c r="BL235" s="227"/>
      <c r="BM235" s="227"/>
      <c r="BN235" s="227"/>
      <c r="BO235" s="227"/>
      <c r="BP235" s="227"/>
      <c r="BQ235" s="227"/>
      <c r="BR235" s="227"/>
      <c r="BS235" s="227"/>
      <c r="BT235" s="227"/>
      <c r="BU235" s="227"/>
      <c r="BV235" s="227"/>
      <c r="BW235" s="227"/>
      <c r="BX235" s="227"/>
      <c r="BY235" s="227"/>
      <c r="BZ235" s="227"/>
      <c r="CA235" s="227"/>
      <c r="CB235" s="227"/>
      <c r="CC235" s="227"/>
      <c r="CD235" s="227"/>
      <c r="CE235" s="227"/>
      <c r="CF235" s="227"/>
      <c r="CG235" s="227"/>
      <c r="CH235" s="227"/>
      <c r="CI235" s="227"/>
      <c r="CJ235" s="227"/>
      <c r="CK235" s="227"/>
      <c r="CL235" s="227"/>
      <c r="CM235" s="227"/>
      <c r="CN235" s="227"/>
      <c r="CO235" s="227"/>
      <c r="CP235" s="227"/>
      <c r="CQ235" s="227"/>
      <c r="CR235" s="227"/>
      <c r="CS235" s="227"/>
      <c r="CT235" s="227"/>
      <c r="CU235" s="227"/>
      <c r="CV235" s="227"/>
      <c r="CW235" s="227"/>
      <c r="CX235" s="227"/>
      <c r="CY235" s="227"/>
      <c r="CZ235" s="227"/>
      <c r="DA235" s="227"/>
      <c r="DB235" s="227"/>
      <c r="DC235" s="227"/>
      <c r="DD235" s="227"/>
      <c r="DE235" s="227"/>
      <c r="DF235" s="227"/>
      <c r="DG235" s="227"/>
      <c r="DH235" s="227"/>
      <c r="DI235" s="227"/>
      <c r="DJ235" s="227"/>
      <c r="DK235" s="227"/>
      <c r="DL235" s="227"/>
      <c r="DM235" s="227"/>
      <c r="DN235" s="227"/>
      <c r="DO235" s="227"/>
      <c r="DP235" s="227"/>
      <c r="DQ235" s="227"/>
      <c r="DR235" s="227"/>
      <c r="DS235" s="227"/>
      <c r="DT235" s="227"/>
      <c r="DU235" s="227"/>
      <c r="DV235" s="227"/>
      <c r="DW235" s="227"/>
      <c r="DX235" s="227"/>
      <c r="DY235" s="227"/>
      <c r="DZ235" s="227"/>
      <c r="EA235" s="227"/>
      <c r="EB235" s="227"/>
      <c r="EC235" s="227"/>
      <c r="ED235" s="227"/>
      <c r="EE235" s="227"/>
      <c r="EF235" s="227"/>
      <c r="EG235" s="227"/>
      <c r="EH235" s="227"/>
      <c r="EI235" s="227"/>
      <c r="EJ235" s="227"/>
      <c r="EK235" s="227"/>
      <c r="EL235" s="227"/>
      <c r="EM235" s="227"/>
      <c r="EN235" s="227"/>
      <c r="EO235" s="227"/>
      <c r="EP235" s="227"/>
      <c r="EQ235" s="227"/>
      <c r="ER235" s="227"/>
      <c r="ES235" s="227"/>
      <c r="ET235" s="227"/>
      <c r="EU235" s="227"/>
      <c r="EV235" s="227"/>
      <c r="EW235" s="227"/>
      <c r="EX235" s="227"/>
      <c r="EY235" s="227"/>
      <c r="EZ235" s="227"/>
      <c r="FA235" s="227"/>
      <c r="FB235" s="227"/>
      <c r="FC235" s="227"/>
      <c r="FD235" s="227"/>
      <c r="FE235" s="227"/>
      <c r="FF235" s="227"/>
      <c r="FG235" s="227"/>
      <c r="FH235" s="227"/>
      <c r="FI235" s="227"/>
      <c r="FJ235" s="227"/>
      <c r="FK235" s="227"/>
      <c r="FL235" s="227"/>
      <c r="FM235" s="227"/>
      <c r="FN235" s="227"/>
      <c r="FO235" s="227"/>
      <c r="FP235" s="227"/>
      <c r="FQ235" s="227"/>
      <c r="FR235" s="227"/>
      <c r="FS235" s="227"/>
      <c r="FT235" s="227"/>
      <c r="FU235" s="227"/>
      <c r="FV235" s="227"/>
      <c r="FW235" s="227"/>
      <c r="FX235" s="227"/>
      <c r="FY235" s="227"/>
      <c r="FZ235" s="227"/>
      <c r="GA235" s="227"/>
      <c r="GB235" s="227"/>
      <c r="GC235" s="227"/>
      <c r="GD235" s="227"/>
      <c r="GE235" s="227"/>
      <c r="GF235" s="227"/>
      <c r="GG235" s="227"/>
      <c r="GH235" s="227"/>
      <c r="GI235" s="227"/>
      <c r="GJ235" s="227"/>
      <c r="GK235" s="227"/>
      <c r="GL235" s="227"/>
      <c r="GM235" s="227"/>
      <c r="GN235" s="227"/>
      <c r="GO235" s="227"/>
      <c r="GP235" s="227"/>
      <c r="GQ235" s="227"/>
      <c r="GR235" s="227"/>
      <c r="GS235" s="227"/>
      <c r="GT235" s="227"/>
      <c r="GU235" s="227"/>
      <c r="GV235" s="227"/>
      <c r="GW235" s="227"/>
      <c r="GX235" s="227"/>
      <c r="GY235" s="227"/>
      <c r="GZ235" s="227"/>
      <c r="HA235" s="227"/>
      <c r="HB235" s="227"/>
      <c r="HC235" s="227"/>
      <c r="HD235" s="227"/>
      <c r="HE235" s="227"/>
      <c r="HF235" s="227"/>
      <c r="HG235" s="227"/>
      <c r="HH235" s="227"/>
      <c r="HI235" s="227"/>
      <c r="HJ235" s="227"/>
      <c r="HK235" s="227"/>
      <c r="HL235" s="227"/>
      <c r="HM235" s="227"/>
      <c r="HN235" s="227"/>
      <c r="HO235" s="227"/>
      <c r="HP235" s="227"/>
      <c r="HQ235" s="227"/>
      <c r="HR235" s="227"/>
      <c r="HS235" s="227"/>
      <c r="HT235" s="227"/>
      <c r="HU235" s="227"/>
      <c r="HV235" s="227"/>
      <c r="HW235" s="227"/>
      <c r="HX235" s="227"/>
      <c r="HY235" s="227"/>
      <c r="HZ235" s="227"/>
      <c r="IA235" s="227"/>
      <c r="IB235" s="227"/>
      <c r="IC235" s="227"/>
      <c r="ID235" s="227"/>
      <c r="IE235" s="227"/>
      <c r="IF235" s="227"/>
      <c r="IG235" s="227"/>
      <c r="IH235" s="227"/>
      <c r="II235" s="227"/>
      <c r="IJ235" s="227"/>
      <c r="IK235" s="227"/>
      <c r="IL235" s="227"/>
      <c r="IM235" s="227"/>
      <c r="IN235" s="227"/>
      <c r="IO235" s="227"/>
      <c r="IP235" s="227"/>
      <c r="IQ235" s="227"/>
      <c r="IR235" s="227"/>
      <c r="IS235" s="227"/>
      <c r="IT235" s="227"/>
    </row>
    <row r="236" spans="1:254" s="283" customFormat="1" ht="26.25" x14ac:dyDescent="0.25">
      <c r="A236" s="289" t="s">
        <v>445</v>
      </c>
      <c r="B236" s="347">
        <v>510</v>
      </c>
      <c r="C236" s="301" t="s">
        <v>467</v>
      </c>
      <c r="D236" s="301" t="s">
        <v>378</v>
      </c>
      <c r="E236" s="301" t="s">
        <v>618</v>
      </c>
      <c r="F236" s="301" t="s">
        <v>446</v>
      </c>
      <c r="G236" s="292">
        <v>129.30000000000001</v>
      </c>
      <c r="H236" s="261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261"/>
      <c r="T236" s="261"/>
      <c r="U236" s="261"/>
      <c r="V236" s="261"/>
      <c r="W236" s="261"/>
      <c r="X236" s="261"/>
      <c r="Y236" s="261"/>
      <c r="Z236" s="261"/>
      <c r="AA236" s="261"/>
      <c r="AB236" s="261"/>
      <c r="AC236" s="261"/>
      <c r="AD236" s="261"/>
      <c r="AE236" s="261"/>
      <c r="AF236" s="261"/>
      <c r="AG236" s="261"/>
      <c r="AH236" s="261"/>
      <c r="AI236" s="261"/>
      <c r="AJ236" s="261"/>
      <c r="AK236" s="261"/>
      <c r="AL236" s="261"/>
      <c r="AM236" s="261"/>
      <c r="AN236" s="261"/>
      <c r="AO236" s="261"/>
      <c r="AP236" s="261"/>
      <c r="AQ236" s="261"/>
      <c r="AR236" s="261"/>
      <c r="AS236" s="261"/>
      <c r="AT236" s="261"/>
      <c r="AU236" s="261"/>
      <c r="AV236" s="261"/>
      <c r="AW236" s="261"/>
      <c r="AX236" s="261"/>
      <c r="AY236" s="261"/>
      <c r="AZ236" s="261"/>
      <c r="BA236" s="261"/>
      <c r="BB236" s="261"/>
      <c r="BC236" s="261"/>
      <c r="BD236" s="261"/>
      <c r="BE236" s="261"/>
      <c r="BF236" s="261"/>
      <c r="BG236" s="261"/>
      <c r="BH236" s="261"/>
      <c r="BI236" s="261"/>
      <c r="BJ236" s="261"/>
      <c r="BK236" s="261"/>
      <c r="BL236" s="261"/>
      <c r="BM236" s="261"/>
      <c r="BN236" s="261"/>
      <c r="BO236" s="261"/>
      <c r="BP236" s="261"/>
      <c r="BQ236" s="261"/>
      <c r="BR236" s="261"/>
      <c r="BS236" s="261"/>
      <c r="BT236" s="261"/>
      <c r="BU236" s="261"/>
      <c r="BV236" s="261"/>
      <c r="BW236" s="261"/>
      <c r="BX236" s="261"/>
      <c r="BY236" s="261"/>
      <c r="BZ236" s="261"/>
      <c r="CA236" s="261"/>
      <c r="CB236" s="261"/>
      <c r="CC236" s="261"/>
      <c r="CD236" s="261"/>
      <c r="CE236" s="261"/>
      <c r="CF236" s="261"/>
      <c r="CG236" s="261"/>
      <c r="CH236" s="261"/>
      <c r="CI236" s="261"/>
      <c r="CJ236" s="261"/>
      <c r="CK236" s="261"/>
      <c r="CL236" s="261"/>
      <c r="CM236" s="261"/>
      <c r="CN236" s="261"/>
      <c r="CO236" s="261"/>
      <c r="CP236" s="261"/>
      <c r="CQ236" s="261"/>
      <c r="CR236" s="261"/>
      <c r="CS236" s="261"/>
      <c r="CT236" s="261"/>
      <c r="CU236" s="261"/>
      <c r="CV236" s="261"/>
      <c r="CW236" s="261"/>
      <c r="CX236" s="261"/>
      <c r="CY236" s="261"/>
      <c r="CZ236" s="261"/>
      <c r="DA236" s="261"/>
      <c r="DB236" s="261"/>
      <c r="DC236" s="261"/>
      <c r="DD236" s="261"/>
      <c r="DE236" s="261"/>
      <c r="DF236" s="261"/>
      <c r="DG236" s="261"/>
      <c r="DH236" s="261"/>
      <c r="DI236" s="261"/>
      <c r="DJ236" s="261"/>
      <c r="DK236" s="261"/>
      <c r="DL236" s="261"/>
      <c r="DM236" s="261"/>
      <c r="DN236" s="261"/>
      <c r="DO236" s="261"/>
      <c r="DP236" s="261"/>
      <c r="DQ236" s="261"/>
      <c r="DR236" s="261"/>
      <c r="DS236" s="261"/>
      <c r="DT236" s="261"/>
      <c r="DU236" s="261"/>
      <c r="DV236" s="261"/>
      <c r="DW236" s="261"/>
      <c r="DX236" s="261"/>
      <c r="DY236" s="261"/>
      <c r="DZ236" s="261"/>
      <c r="EA236" s="261"/>
      <c r="EB236" s="261"/>
      <c r="EC236" s="261"/>
      <c r="ED236" s="261"/>
      <c r="EE236" s="261"/>
      <c r="EF236" s="261"/>
      <c r="EG236" s="261"/>
      <c r="EH236" s="261"/>
      <c r="EI236" s="261"/>
      <c r="EJ236" s="261"/>
      <c r="EK236" s="261"/>
      <c r="EL236" s="261"/>
      <c r="EM236" s="261"/>
      <c r="EN236" s="261"/>
      <c r="EO236" s="261"/>
      <c r="EP236" s="261"/>
      <c r="EQ236" s="261"/>
      <c r="ER236" s="261"/>
      <c r="ES236" s="261"/>
      <c r="ET236" s="261"/>
      <c r="EU236" s="261"/>
      <c r="EV236" s="261"/>
      <c r="EW236" s="261"/>
      <c r="EX236" s="261"/>
      <c r="EY236" s="261"/>
      <c r="EZ236" s="261"/>
      <c r="FA236" s="261"/>
      <c r="FB236" s="261"/>
      <c r="FC236" s="261"/>
      <c r="FD236" s="261"/>
      <c r="FE236" s="261"/>
      <c r="FF236" s="261"/>
      <c r="FG236" s="261"/>
      <c r="FH236" s="261"/>
      <c r="FI236" s="261"/>
      <c r="FJ236" s="261"/>
      <c r="FK236" s="261"/>
      <c r="FL236" s="261"/>
      <c r="FM236" s="261"/>
      <c r="FN236" s="261"/>
      <c r="FO236" s="261"/>
      <c r="FP236" s="261"/>
      <c r="FQ236" s="261"/>
      <c r="FR236" s="261"/>
      <c r="FS236" s="261"/>
      <c r="FT236" s="261"/>
      <c r="FU236" s="261"/>
      <c r="FV236" s="261"/>
      <c r="FW236" s="261"/>
      <c r="FX236" s="261"/>
      <c r="FY236" s="261"/>
      <c r="FZ236" s="261"/>
      <c r="GA236" s="261"/>
      <c r="GB236" s="261"/>
      <c r="GC236" s="261"/>
      <c r="GD236" s="261"/>
      <c r="GE236" s="261"/>
      <c r="GF236" s="261"/>
      <c r="GG236" s="261"/>
      <c r="GH236" s="261"/>
      <c r="GI236" s="261"/>
      <c r="GJ236" s="261"/>
      <c r="GK236" s="261"/>
      <c r="GL236" s="261"/>
      <c r="GM236" s="261"/>
      <c r="GN236" s="261"/>
      <c r="GO236" s="261"/>
      <c r="GP236" s="261"/>
      <c r="GQ236" s="261"/>
      <c r="GR236" s="261"/>
      <c r="GS236" s="261"/>
      <c r="GT236" s="261"/>
      <c r="GU236" s="261"/>
      <c r="GV236" s="261"/>
      <c r="GW236" s="261"/>
      <c r="GX236" s="261"/>
      <c r="GY236" s="261"/>
      <c r="GZ236" s="261"/>
      <c r="HA236" s="261"/>
      <c r="HB236" s="261"/>
      <c r="HC236" s="261"/>
      <c r="HD236" s="261"/>
      <c r="HE236" s="261"/>
      <c r="HF236" s="261"/>
      <c r="HG236" s="261"/>
      <c r="HH236" s="261"/>
      <c r="HI236" s="261"/>
      <c r="HJ236" s="261"/>
      <c r="HK236" s="261"/>
      <c r="HL236" s="261"/>
      <c r="HM236" s="261"/>
      <c r="HN236" s="261"/>
      <c r="HO236" s="261"/>
      <c r="HP236" s="261"/>
      <c r="HQ236" s="261"/>
      <c r="HR236" s="261"/>
      <c r="HS236" s="261"/>
      <c r="HT236" s="261"/>
      <c r="HU236" s="261"/>
      <c r="HV236" s="261"/>
      <c r="HW236" s="261"/>
      <c r="HX236" s="261"/>
      <c r="HY236" s="261"/>
      <c r="HZ236" s="261"/>
      <c r="IA236" s="261"/>
      <c r="IB236" s="261"/>
      <c r="IC236" s="261"/>
      <c r="ID236" s="261"/>
      <c r="IE236" s="261"/>
      <c r="IF236" s="261"/>
      <c r="IG236" s="261"/>
      <c r="IH236" s="261"/>
      <c r="II236" s="261"/>
      <c r="IJ236" s="261"/>
      <c r="IK236" s="261"/>
      <c r="IL236" s="261"/>
      <c r="IM236" s="261"/>
      <c r="IN236" s="261"/>
      <c r="IO236" s="261"/>
      <c r="IP236" s="261"/>
      <c r="IQ236" s="261"/>
      <c r="IR236" s="261"/>
      <c r="IS236" s="261"/>
      <c r="IT236" s="261"/>
    </row>
    <row r="237" spans="1:254" s="283" customFormat="1" ht="15" x14ac:dyDescent="0.25">
      <c r="A237" s="318" t="s">
        <v>614</v>
      </c>
      <c r="B237" s="348">
        <v>510</v>
      </c>
      <c r="C237" s="311" t="s">
        <v>467</v>
      </c>
      <c r="D237" s="311" t="s">
        <v>378</v>
      </c>
      <c r="E237" s="311" t="s">
        <v>615</v>
      </c>
      <c r="F237" s="311"/>
      <c r="G237" s="297">
        <f>SUM(G238)</f>
        <v>2000</v>
      </c>
      <c r="H237" s="227"/>
      <c r="I237" s="227"/>
      <c r="J237" s="227"/>
      <c r="K237" s="227"/>
      <c r="L237" s="227"/>
      <c r="M237" s="227"/>
      <c r="N237" s="227"/>
      <c r="O237" s="227"/>
      <c r="P237" s="227"/>
      <c r="Q237" s="227"/>
      <c r="R237" s="227"/>
      <c r="S237" s="227"/>
      <c r="T237" s="227"/>
      <c r="U237" s="227"/>
      <c r="V237" s="227"/>
      <c r="W237" s="227"/>
      <c r="X237" s="227"/>
      <c r="Y237" s="227"/>
      <c r="Z237" s="227"/>
      <c r="AA237" s="227"/>
      <c r="AB237" s="227"/>
      <c r="AC237" s="227"/>
      <c r="AD237" s="227"/>
      <c r="AE237" s="227"/>
      <c r="AF237" s="227"/>
      <c r="AG237" s="227"/>
      <c r="AH237" s="227"/>
      <c r="AI237" s="227"/>
      <c r="AJ237" s="227"/>
      <c r="AK237" s="227"/>
      <c r="AL237" s="227"/>
      <c r="AM237" s="227"/>
      <c r="AN237" s="227"/>
      <c r="AO237" s="227"/>
      <c r="AP237" s="227"/>
      <c r="AQ237" s="227"/>
      <c r="AR237" s="227"/>
      <c r="AS237" s="227"/>
      <c r="AT237" s="227"/>
      <c r="AU237" s="227"/>
      <c r="AV237" s="227"/>
      <c r="AW237" s="227"/>
      <c r="AX237" s="227"/>
      <c r="AY237" s="227"/>
      <c r="AZ237" s="227"/>
      <c r="BA237" s="227"/>
      <c r="BB237" s="227"/>
      <c r="BC237" s="227"/>
      <c r="BD237" s="227"/>
      <c r="BE237" s="227"/>
      <c r="BF237" s="227"/>
      <c r="BG237" s="227"/>
      <c r="BH237" s="227"/>
      <c r="BI237" s="227"/>
      <c r="BJ237" s="227"/>
      <c r="BK237" s="227"/>
      <c r="BL237" s="227"/>
      <c r="BM237" s="227"/>
      <c r="BN237" s="227"/>
      <c r="BO237" s="227"/>
      <c r="BP237" s="227"/>
      <c r="BQ237" s="227"/>
      <c r="BR237" s="227"/>
      <c r="BS237" s="227"/>
      <c r="BT237" s="227"/>
      <c r="BU237" s="227"/>
      <c r="BV237" s="227"/>
      <c r="BW237" s="227"/>
      <c r="BX237" s="227"/>
      <c r="BY237" s="227"/>
      <c r="BZ237" s="227"/>
      <c r="CA237" s="227"/>
      <c r="CB237" s="227"/>
      <c r="CC237" s="227"/>
      <c r="CD237" s="227"/>
      <c r="CE237" s="227"/>
      <c r="CF237" s="227"/>
      <c r="CG237" s="227"/>
      <c r="CH237" s="227"/>
      <c r="CI237" s="227"/>
      <c r="CJ237" s="227"/>
      <c r="CK237" s="227"/>
      <c r="CL237" s="227"/>
      <c r="CM237" s="227"/>
      <c r="CN237" s="227"/>
      <c r="CO237" s="227"/>
      <c r="CP237" s="227"/>
      <c r="CQ237" s="227"/>
      <c r="CR237" s="227"/>
      <c r="CS237" s="227"/>
      <c r="CT237" s="227"/>
      <c r="CU237" s="227"/>
      <c r="CV237" s="227"/>
      <c r="CW237" s="227"/>
      <c r="CX237" s="227"/>
      <c r="CY237" s="227"/>
      <c r="CZ237" s="227"/>
      <c r="DA237" s="227"/>
      <c r="DB237" s="227"/>
      <c r="DC237" s="227"/>
      <c r="DD237" s="227"/>
      <c r="DE237" s="227"/>
      <c r="DF237" s="227"/>
      <c r="DG237" s="227"/>
      <c r="DH237" s="227"/>
      <c r="DI237" s="227"/>
      <c r="DJ237" s="227"/>
      <c r="DK237" s="227"/>
      <c r="DL237" s="227"/>
      <c r="DM237" s="227"/>
      <c r="DN237" s="227"/>
      <c r="DO237" s="227"/>
      <c r="DP237" s="227"/>
      <c r="DQ237" s="227"/>
      <c r="DR237" s="227"/>
      <c r="DS237" s="227"/>
      <c r="DT237" s="227"/>
      <c r="DU237" s="227"/>
      <c r="DV237" s="227"/>
      <c r="DW237" s="227"/>
      <c r="DX237" s="227"/>
      <c r="DY237" s="227"/>
      <c r="DZ237" s="227"/>
      <c r="EA237" s="227"/>
      <c r="EB237" s="227"/>
      <c r="EC237" s="227"/>
      <c r="ED237" s="227"/>
      <c r="EE237" s="227"/>
      <c r="EF237" s="227"/>
      <c r="EG237" s="227"/>
      <c r="EH237" s="227"/>
      <c r="EI237" s="227"/>
      <c r="EJ237" s="227"/>
      <c r="EK237" s="227"/>
      <c r="EL237" s="227"/>
      <c r="EM237" s="227"/>
      <c r="EN237" s="227"/>
      <c r="EO237" s="227"/>
      <c r="EP237" s="227"/>
      <c r="EQ237" s="227"/>
      <c r="ER237" s="227"/>
      <c r="ES237" s="227"/>
      <c r="ET237" s="227"/>
      <c r="EU237" s="227"/>
      <c r="EV237" s="227"/>
      <c r="EW237" s="227"/>
      <c r="EX237" s="227"/>
      <c r="EY237" s="227"/>
      <c r="EZ237" s="227"/>
      <c r="FA237" s="227"/>
      <c r="FB237" s="227"/>
      <c r="FC237" s="227"/>
      <c r="FD237" s="227"/>
      <c r="FE237" s="227"/>
      <c r="FF237" s="227"/>
      <c r="FG237" s="227"/>
      <c r="FH237" s="227"/>
      <c r="FI237" s="227"/>
      <c r="FJ237" s="227"/>
      <c r="FK237" s="227"/>
      <c r="FL237" s="227"/>
      <c r="FM237" s="227"/>
      <c r="FN237" s="227"/>
      <c r="FO237" s="227"/>
      <c r="FP237" s="227"/>
      <c r="FQ237" s="227"/>
      <c r="FR237" s="227"/>
      <c r="FS237" s="227"/>
      <c r="FT237" s="227"/>
      <c r="FU237" s="227"/>
      <c r="FV237" s="227"/>
      <c r="FW237" s="227"/>
      <c r="FX237" s="227"/>
      <c r="FY237" s="227"/>
      <c r="FZ237" s="227"/>
      <c r="GA237" s="227"/>
      <c r="GB237" s="227"/>
      <c r="GC237" s="227"/>
      <c r="GD237" s="227"/>
      <c r="GE237" s="227"/>
      <c r="GF237" s="227"/>
      <c r="GG237" s="227"/>
      <c r="GH237" s="227"/>
      <c r="GI237" s="227"/>
      <c r="GJ237" s="227"/>
      <c r="GK237" s="227"/>
      <c r="GL237" s="227"/>
      <c r="GM237" s="227"/>
      <c r="GN237" s="227"/>
      <c r="GO237" s="227"/>
      <c r="GP237" s="227"/>
      <c r="GQ237" s="227"/>
      <c r="GR237" s="227"/>
      <c r="GS237" s="227"/>
      <c r="GT237" s="227"/>
      <c r="GU237" s="227"/>
      <c r="GV237" s="227"/>
      <c r="GW237" s="227"/>
      <c r="GX237" s="227"/>
      <c r="GY237" s="227"/>
      <c r="GZ237" s="227"/>
      <c r="HA237" s="227"/>
      <c r="HB237" s="227"/>
      <c r="HC237" s="227"/>
      <c r="HD237" s="227"/>
      <c r="HE237" s="227"/>
      <c r="HF237" s="227"/>
      <c r="HG237" s="227"/>
      <c r="HH237" s="227"/>
      <c r="HI237" s="227"/>
      <c r="HJ237" s="227"/>
      <c r="HK237" s="227"/>
      <c r="HL237" s="227"/>
      <c r="HM237" s="227"/>
      <c r="HN237" s="227"/>
      <c r="HO237" s="227"/>
      <c r="HP237" s="227"/>
      <c r="HQ237" s="227"/>
      <c r="HR237" s="227"/>
      <c r="HS237" s="227"/>
      <c r="HT237" s="227"/>
      <c r="HU237" s="227"/>
      <c r="HV237" s="227"/>
      <c r="HW237" s="227"/>
      <c r="HX237" s="227"/>
      <c r="HY237" s="227"/>
      <c r="HZ237" s="227"/>
      <c r="IA237" s="227"/>
      <c r="IB237" s="227"/>
      <c r="IC237" s="227"/>
      <c r="ID237" s="227"/>
      <c r="IE237" s="227"/>
      <c r="IF237" s="227"/>
      <c r="IG237" s="227"/>
      <c r="IH237" s="227"/>
      <c r="II237" s="227"/>
      <c r="IJ237" s="227"/>
      <c r="IK237" s="227"/>
      <c r="IL237" s="227"/>
      <c r="IM237" s="227"/>
      <c r="IN237" s="227"/>
      <c r="IO237" s="227"/>
      <c r="IP237" s="227"/>
      <c r="IQ237" s="227"/>
      <c r="IR237" s="227"/>
      <c r="IS237" s="227"/>
      <c r="IT237" s="227"/>
    </row>
    <row r="238" spans="1:254" s="274" customFormat="1" ht="26.25" x14ac:dyDescent="0.25">
      <c r="A238" s="289" t="s">
        <v>445</v>
      </c>
      <c r="B238" s="347">
        <v>510</v>
      </c>
      <c r="C238" s="301" t="s">
        <v>467</v>
      </c>
      <c r="D238" s="301" t="s">
        <v>378</v>
      </c>
      <c r="E238" s="301" t="s">
        <v>615</v>
      </c>
      <c r="F238" s="301" t="s">
        <v>446</v>
      </c>
      <c r="G238" s="292">
        <v>2000</v>
      </c>
      <c r="H238" s="261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261"/>
      <c r="T238" s="261"/>
      <c r="U238" s="261"/>
      <c r="V238" s="261"/>
      <c r="W238" s="261"/>
      <c r="X238" s="261"/>
      <c r="Y238" s="261"/>
      <c r="Z238" s="261"/>
      <c r="AA238" s="261"/>
      <c r="AB238" s="261"/>
      <c r="AC238" s="261"/>
      <c r="AD238" s="261"/>
      <c r="AE238" s="261"/>
      <c r="AF238" s="261"/>
      <c r="AG238" s="261"/>
      <c r="AH238" s="261"/>
      <c r="AI238" s="261"/>
      <c r="AJ238" s="261"/>
      <c r="AK238" s="261"/>
      <c r="AL238" s="261"/>
      <c r="AM238" s="261"/>
      <c r="AN238" s="261"/>
      <c r="AO238" s="261"/>
      <c r="AP238" s="261"/>
      <c r="AQ238" s="261"/>
      <c r="AR238" s="261"/>
      <c r="AS238" s="261"/>
      <c r="AT238" s="261"/>
      <c r="AU238" s="261"/>
      <c r="AV238" s="261"/>
      <c r="AW238" s="261"/>
      <c r="AX238" s="261"/>
      <c r="AY238" s="261"/>
      <c r="AZ238" s="261"/>
      <c r="BA238" s="261"/>
      <c r="BB238" s="261"/>
      <c r="BC238" s="261"/>
      <c r="BD238" s="261"/>
      <c r="BE238" s="261"/>
      <c r="BF238" s="261"/>
      <c r="BG238" s="261"/>
      <c r="BH238" s="261"/>
      <c r="BI238" s="261"/>
      <c r="BJ238" s="261"/>
      <c r="BK238" s="261"/>
      <c r="BL238" s="261"/>
      <c r="BM238" s="261"/>
      <c r="BN238" s="261"/>
      <c r="BO238" s="261"/>
      <c r="BP238" s="261"/>
      <c r="BQ238" s="261"/>
      <c r="BR238" s="261"/>
      <c r="BS238" s="261"/>
      <c r="BT238" s="261"/>
      <c r="BU238" s="261"/>
      <c r="BV238" s="261"/>
      <c r="BW238" s="261"/>
      <c r="BX238" s="261"/>
      <c r="BY238" s="261"/>
      <c r="BZ238" s="261"/>
      <c r="CA238" s="261"/>
      <c r="CB238" s="261"/>
      <c r="CC238" s="261"/>
      <c r="CD238" s="261"/>
      <c r="CE238" s="261"/>
      <c r="CF238" s="261"/>
      <c r="CG238" s="261"/>
      <c r="CH238" s="261"/>
      <c r="CI238" s="261"/>
      <c r="CJ238" s="261"/>
      <c r="CK238" s="261"/>
      <c r="CL238" s="261"/>
      <c r="CM238" s="261"/>
      <c r="CN238" s="261"/>
      <c r="CO238" s="261"/>
      <c r="CP238" s="261"/>
      <c r="CQ238" s="261"/>
      <c r="CR238" s="261"/>
      <c r="CS238" s="261"/>
      <c r="CT238" s="261"/>
      <c r="CU238" s="261"/>
      <c r="CV238" s="261"/>
      <c r="CW238" s="261"/>
      <c r="CX238" s="261"/>
      <c r="CY238" s="261"/>
      <c r="CZ238" s="261"/>
      <c r="DA238" s="261"/>
      <c r="DB238" s="261"/>
      <c r="DC238" s="261"/>
      <c r="DD238" s="261"/>
      <c r="DE238" s="261"/>
      <c r="DF238" s="261"/>
      <c r="DG238" s="261"/>
      <c r="DH238" s="261"/>
      <c r="DI238" s="261"/>
      <c r="DJ238" s="261"/>
      <c r="DK238" s="261"/>
      <c r="DL238" s="261"/>
      <c r="DM238" s="261"/>
      <c r="DN238" s="261"/>
      <c r="DO238" s="261"/>
      <c r="DP238" s="261"/>
      <c r="DQ238" s="261"/>
      <c r="DR238" s="261"/>
      <c r="DS238" s="261"/>
      <c r="DT238" s="261"/>
      <c r="DU238" s="261"/>
      <c r="DV238" s="261"/>
      <c r="DW238" s="261"/>
      <c r="DX238" s="261"/>
      <c r="DY238" s="261"/>
      <c r="DZ238" s="261"/>
      <c r="EA238" s="261"/>
      <c r="EB238" s="261"/>
      <c r="EC238" s="261"/>
      <c r="ED238" s="261"/>
      <c r="EE238" s="261"/>
      <c r="EF238" s="261"/>
      <c r="EG238" s="261"/>
      <c r="EH238" s="261"/>
      <c r="EI238" s="261"/>
      <c r="EJ238" s="261"/>
      <c r="EK238" s="261"/>
      <c r="EL238" s="261"/>
      <c r="EM238" s="261"/>
      <c r="EN238" s="261"/>
      <c r="EO238" s="261"/>
      <c r="EP238" s="261"/>
      <c r="EQ238" s="261"/>
      <c r="ER238" s="261"/>
      <c r="ES238" s="261"/>
      <c r="ET238" s="261"/>
      <c r="EU238" s="261"/>
      <c r="EV238" s="261"/>
      <c r="EW238" s="261"/>
      <c r="EX238" s="261"/>
      <c r="EY238" s="261"/>
      <c r="EZ238" s="261"/>
      <c r="FA238" s="261"/>
      <c r="FB238" s="261"/>
      <c r="FC238" s="261"/>
      <c r="FD238" s="261"/>
      <c r="FE238" s="261"/>
      <c r="FF238" s="261"/>
      <c r="FG238" s="261"/>
      <c r="FH238" s="261"/>
      <c r="FI238" s="261"/>
      <c r="FJ238" s="261"/>
      <c r="FK238" s="261"/>
      <c r="FL238" s="261"/>
      <c r="FM238" s="261"/>
      <c r="FN238" s="261"/>
      <c r="FO238" s="261"/>
      <c r="FP238" s="261"/>
      <c r="FQ238" s="261"/>
      <c r="FR238" s="261"/>
      <c r="FS238" s="261"/>
      <c r="FT238" s="261"/>
      <c r="FU238" s="261"/>
      <c r="FV238" s="261"/>
      <c r="FW238" s="261"/>
      <c r="FX238" s="261"/>
      <c r="FY238" s="261"/>
      <c r="FZ238" s="261"/>
      <c r="GA238" s="261"/>
      <c r="GB238" s="261"/>
      <c r="GC238" s="261"/>
      <c r="GD238" s="261"/>
      <c r="GE238" s="261"/>
      <c r="GF238" s="261"/>
      <c r="GG238" s="261"/>
      <c r="GH238" s="261"/>
      <c r="GI238" s="261"/>
      <c r="GJ238" s="261"/>
      <c r="GK238" s="261"/>
      <c r="GL238" s="261"/>
      <c r="GM238" s="261"/>
      <c r="GN238" s="261"/>
      <c r="GO238" s="261"/>
      <c r="GP238" s="261"/>
      <c r="GQ238" s="261"/>
      <c r="GR238" s="261"/>
      <c r="GS238" s="261"/>
      <c r="GT238" s="261"/>
      <c r="GU238" s="261"/>
      <c r="GV238" s="261"/>
      <c r="GW238" s="261"/>
      <c r="GX238" s="261"/>
      <c r="GY238" s="261"/>
      <c r="GZ238" s="261"/>
      <c r="HA238" s="261"/>
      <c r="HB238" s="261"/>
      <c r="HC238" s="261"/>
      <c r="HD238" s="261"/>
      <c r="HE238" s="261"/>
      <c r="HF238" s="261"/>
      <c r="HG238" s="261"/>
      <c r="HH238" s="261"/>
      <c r="HI238" s="261"/>
      <c r="HJ238" s="261"/>
      <c r="HK238" s="261"/>
      <c r="HL238" s="261"/>
      <c r="HM238" s="261"/>
      <c r="HN238" s="261"/>
      <c r="HO238" s="261"/>
      <c r="HP238" s="261"/>
      <c r="HQ238" s="261"/>
      <c r="HR238" s="261"/>
      <c r="HS238" s="261"/>
      <c r="HT238" s="261"/>
      <c r="HU238" s="261"/>
      <c r="HV238" s="261"/>
      <c r="HW238" s="261"/>
      <c r="HX238" s="261"/>
      <c r="HY238" s="261"/>
      <c r="HZ238" s="261"/>
      <c r="IA238" s="261"/>
      <c r="IB238" s="261"/>
      <c r="IC238" s="261"/>
      <c r="ID238" s="261"/>
      <c r="IE238" s="261"/>
      <c r="IF238" s="261"/>
      <c r="IG238" s="261"/>
      <c r="IH238" s="261"/>
      <c r="II238" s="261"/>
      <c r="IJ238" s="261"/>
      <c r="IK238" s="261"/>
      <c r="IL238" s="261"/>
      <c r="IM238" s="261"/>
      <c r="IN238" s="261"/>
      <c r="IO238" s="261"/>
      <c r="IP238" s="261"/>
      <c r="IQ238" s="261"/>
      <c r="IR238" s="261"/>
      <c r="IS238" s="261"/>
      <c r="IT238" s="261"/>
    </row>
    <row r="239" spans="1:254" s="274" customFormat="1" ht="31.5" x14ac:dyDescent="0.25">
      <c r="A239" s="326" t="s">
        <v>619</v>
      </c>
      <c r="B239" s="358">
        <v>510</v>
      </c>
      <c r="C239" s="322" t="s">
        <v>414</v>
      </c>
      <c r="D239" s="322"/>
      <c r="E239" s="322"/>
      <c r="F239" s="322"/>
      <c r="G239" s="323">
        <f>SUM(G240)</f>
        <v>3000</v>
      </c>
      <c r="H239" s="261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261"/>
      <c r="T239" s="261"/>
      <c r="U239" s="261"/>
      <c r="V239" s="261"/>
      <c r="W239" s="261"/>
      <c r="X239" s="261"/>
      <c r="Y239" s="261"/>
      <c r="Z239" s="261"/>
      <c r="AA239" s="261"/>
      <c r="AB239" s="261"/>
      <c r="AC239" s="261"/>
      <c r="AD239" s="261"/>
      <c r="AE239" s="261"/>
      <c r="AF239" s="261"/>
      <c r="AG239" s="261"/>
      <c r="AH239" s="261"/>
      <c r="AI239" s="261"/>
      <c r="AJ239" s="261"/>
      <c r="AK239" s="261"/>
      <c r="AL239" s="261"/>
      <c r="AM239" s="261"/>
      <c r="AN239" s="261"/>
      <c r="AO239" s="261"/>
      <c r="AP239" s="261"/>
      <c r="AQ239" s="261"/>
      <c r="AR239" s="261"/>
      <c r="AS239" s="261"/>
      <c r="AT239" s="261"/>
      <c r="AU239" s="261"/>
      <c r="AV239" s="261"/>
      <c r="AW239" s="261"/>
      <c r="AX239" s="261"/>
      <c r="AY239" s="261"/>
      <c r="AZ239" s="261"/>
      <c r="BA239" s="261"/>
      <c r="BB239" s="261"/>
      <c r="BC239" s="261"/>
      <c r="BD239" s="261"/>
      <c r="BE239" s="261"/>
      <c r="BF239" s="261"/>
      <c r="BG239" s="261"/>
      <c r="BH239" s="261"/>
      <c r="BI239" s="261"/>
      <c r="BJ239" s="261"/>
      <c r="BK239" s="261"/>
      <c r="BL239" s="261"/>
      <c r="BM239" s="261"/>
      <c r="BN239" s="261"/>
      <c r="BO239" s="261"/>
      <c r="BP239" s="261"/>
      <c r="BQ239" s="261"/>
      <c r="BR239" s="261"/>
      <c r="BS239" s="261"/>
      <c r="BT239" s="261"/>
      <c r="BU239" s="261"/>
      <c r="BV239" s="261"/>
      <c r="BW239" s="261"/>
      <c r="BX239" s="261"/>
      <c r="BY239" s="261"/>
      <c r="BZ239" s="261"/>
      <c r="CA239" s="261"/>
      <c r="CB239" s="261"/>
      <c r="CC239" s="261"/>
      <c r="CD239" s="261"/>
      <c r="CE239" s="261"/>
      <c r="CF239" s="261"/>
      <c r="CG239" s="261"/>
      <c r="CH239" s="261"/>
      <c r="CI239" s="261"/>
      <c r="CJ239" s="261"/>
      <c r="CK239" s="261"/>
      <c r="CL239" s="261"/>
      <c r="CM239" s="261"/>
      <c r="CN239" s="261"/>
      <c r="CO239" s="261"/>
      <c r="CP239" s="261"/>
      <c r="CQ239" s="261"/>
      <c r="CR239" s="261"/>
      <c r="CS239" s="261"/>
      <c r="CT239" s="261"/>
      <c r="CU239" s="261"/>
      <c r="CV239" s="261"/>
      <c r="CW239" s="261"/>
      <c r="CX239" s="261"/>
      <c r="CY239" s="261"/>
      <c r="CZ239" s="261"/>
      <c r="DA239" s="261"/>
      <c r="DB239" s="261"/>
      <c r="DC239" s="261"/>
      <c r="DD239" s="261"/>
      <c r="DE239" s="261"/>
      <c r="DF239" s="261"/>
      <c r="DG239" s="261"/>
      <c r="DH239" s="261"/>
      <c r="DI239" s="261"/>
      <c r="DJ239" s="261"/>
      <c r="DK239" s="261"/>
      <c r="DL239" s="261"/>
      <c r="DM239" s="261"/>
      <c r="DN239" s="261"/>
      <c r="DO239" s="261"/>
      <c r="DP239" s="261"/>
      <c r="DQ239" s="261"/>
      <c r="DR239" s="261"/>
      <c r="DS239" s="261"/>
      <c r="DT239" s="261"/>
      <c r="DU239" s="261"/>
      <c r="DV239" s="261"/>
      <c r="DW239" s="261"/>
      <c r="DX239" s="261"/>
      <c r="DY239" s="261"/>
      <c r="DZ239" s="261"/>
      <c r="EA239" s="261"/>
      <c r="EB239" s="261"/>
      <c r="EC239" s="261"/>
      <c r="ED239" s="261"/>
      <c r="EE239" s="261"/>
      <c r="EF239" s="261"/>
      <c r="EG239" s="261"/>
      <c r="EH239" s="261"/>
      <c r="EI239" s="261"/>
      <c r="EJ239" s="261"/>
      <c r="EK239" s="261"/>
      <c r="EL239" s="261"/>
      <c r="EM239" s="261"/>
      <c r="EN239" s="261"/>
      <c r="EO239" s="261"/>
      <c r="EP239" s="261"/>
      <c r="EQ239" s="261"/>
      <c r="ER239" s="261"/>
      <c r="ES239" s="261"/>
      <c r="ET239" s="261"/>
      <c r="EU239" s="261"/>
      <c r="EV239" s="261"/>
      <c r="EW239" s="261"/>
      <c r="EX239" s="261"/>
      <c r="EY239" s="261"/>
      <c r="EZ239" s="261"/>
      <c r="FA239" s="261"/>
      <c r="FB239" s="261"/>
      <c r="FC239" s="261"/>
      <c r="FD239" s="261"/>
      <c r="FE239" s="261"/>
      <c r="FF239" s="261"/>
      <c r="FG239" s="261"/>
      <c r="FH239" s="261"/>
      <c r="FI239" s="261"/>
      <c r="FJ239" s="261"/>
      <c r="FK239" s="261"/>
      <c r="FL239" s="261"/>
      <c r="FM239" s="261"/>
      <c r="FN239" s="261"/>
      <c r="FO239" s="261"/>
      <c r="FP239" s="261"/>
      <c r="FQ239" s="261"/>
      <c r="FR239" s="261"/>
      <c r="FS239" s="261"/>
      <c r="FT239" s="261"/>
      <c r="FU239" s="261"/>
      <c r="FV239" s="261"/>
      <c r="FW239" s="261"/>
      <c r="FX239" s="261"/>
      <c r="FY239" s="261"/>
      <c r="FZ239" s="261"/>
      <c r="GA239" s="261"/>
      <c r="GB239" s="261"/>
      <c r="GC239" s="261"/>
      <c r="GD239" s="261"/>
      <c r="GE239" s="261"/>
      <c r="GF239" s="261"/>
      <c r="GG239" s="261"/>
      <c r="GH239" s="261"/>
      <c r="GI239" s="261"/>
      <c r="GJ239" s="261"/>
      <c r="GK239" s="261"/>
      <c r="GL239" s="261"/>
      <c r="GM239" s="261"/>
      <c r="GN239" s="261"/>
      <c r="GO239" s="261"/>
      <c r="GP239" s="261"/>
      <c r="GQ239" s="261"/>
      <c r="GR239" s="261"/>
      <c r="GS239" s="261"/>
      <c r="GT239" s="261"/>
      <c r="GU239" s="261"/>
      <c r="GV239" s="261"/>
      <c r="GW239" s="261"/>
      <c r="GX239" s="261"/>
      <c r="GY239" s="261"/>
      <c r="GZ239" s="261"/>
      <c r="HA239" s="261"/>
      <c r="HB239" s="261"/>
      <c r="HC239" s="261"/>
      <c r="HD239" s="261"/>
      <c r="HE239" s="261"/>
      <c r="HF239" s="261"/>
      <c r="HG239" s="261"/>
      <c r="HH239" s="261"/>
      <c r="HI239" s="261"/>
      <c r="HJ239" s="261"/>
      <c r="HK239" s="261"/>
      <c r="HL239" s="261"/>
      <c r="HM239" s="261"/>
      <c r="HN239" s="261"/>
      <c r="HO239" s="261"/>
      <c r="HP239" s="261"/>
      <c r="HQ239" s="261"/>
      <c r="HR239" s="261"/>
      <c r="HS239" s="261"/>
      <c r="HT239" s="261"/>
      <c r="HU239" s="261"/>
      <c r="HV239" s="261"/>
      <c r="HW239" s="261"/>
      <c r="HX239" s="261"/>
      <c r="HY239" s="261"/>
      <c r="HZ239" s="261"/>
      <c r="IA239" s="261"/>
      <c r="IB239" s="261"/>
      <c r="IC239" s="261"/>
      <c r="ID239" s="261"/>
      <c r="IE239" s="261"/>
      <c r="IF239" s="261"/>
      <c r="IG239" s="261"/>
      <c r="IH239" s="261"/>
      <c r="II239" s="261"/>
      <c r="IJ239" s="261"/>
      <c r="IK239" s="261"/>
      <c r="IL239" s="261"/>
      <c r="IM239" s="261"/>
      <c r="IN239" s="261"/>
      <c r="IO239" s="261"/>
      <c r="IP239" s="261"/>
      <c r="IQ239" s="261"/>
      <c r="IR239" s="261"/>
      <c r="IS239" s="261"/>
      <c r="IT239" s="261"/>
    </row>
    <row r="240" spans="1:254" s="274" customFormat="1" ht="30" x14ac:dyDescent="0.25">
      <c r="A240" s="337" t="s">
        <v>620</v>
      </c>
      <c r="B240" s="342">
        <v>510</v>
      </c>
      <c r="C240" s="334" t="s">
        <v>414</v>
      </c>
      <c r="D240" s="334" t="s">
        <v>376</v>
      </c>
      <c r="E240" s="334" t="s">
        <v>622</v>
      </c>
      <c r="F240" s="334"/>
      <c r="G240" s="335">
        <f>SUM(G241+G243)</f>
        <v>3000</v>
      </c>
      <c r="H240" s="261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261"/>
      <c r="T240" s="261"/>
      <c r="U240" s="261"/>
      <c r="V240" s="261"/>
      <c r="W240" s="261"/>
      <c r="X240" s="261"/>
      <c r="Y240" s="261"/>
      <c r="Z240" s="261"/>
      <c r="AA240" s="261"/>
      <c r="AB240" s="261"/>
      <c r="AC240" s="261"/>
      <c r="AD240" s="261"/>
      <c r="AE240" s="261"/>
      <c r="AF240" s="261"/>
      <c r="AG240" s="261"/>
      <c r="AH240" s="261"/>
      <c r="AI240" s="261"/>
      <c r="AJ240" s="261"/>
      <c r="AK240" s="261"/>
      <c r="AL240" s="261"/>
      <c r="AM240" s="261"/>
      <c r="AN240" s="261"/>
      <c r="AO240" s="261"/>
      <c r="AP240" s="261"/>
      <c r="AQ240" s="261"/>
      <c r="AR240" s="261"/>
      <c r="AS240" s="261"/>
      <c r="AT240" s="261"/>
      <c r="AU240" s="261"/>
      <c r="AV240" s="261"/>
      <c r="AW240" s="261"/>
      <c r="AX240" s="261"/>
      <c r="AY240" s="261"/>
      <c r="AZ240" s="261"/>
      <c r="BA240" s="261"/>
      <c r="BB240" s="261"/>
      <c r="BC240" s="261"/>
      <c r="BD240" s="261"/>
      <c r="BE240" s="261"/>
      <c r="BF240" s="261"/>
      <c r="BG240" s="261"/>
      <c r="BH240" s="261"/>
      <c r="BI240" s="261"/>
      <c r="BJ240" s="261"/>
      <c r="BK240" s="261"/>
      <c r="BL240" s="261"/>
      <c r="BM240" s="261"/>
      <c r="BN240" s="261"/>
      <c r="BO240" s="261"/>
      <c r="BP240" s="261"/>
      <c r="BQ240" s="261"/>
      <c r="BR240" s="261"/>
      <c r="BS240" s="261"/>
      <c r="BT240" s="261"/>
      <c r="BU240" s="261"/>
      <c r="BV240" s="261"/>
      <c r="BW240" s="261"/>
      <c r="BX240" s="261"/>
      <c r="BY240" s="261"/>
      <c r="BZ240" s="261"/>
      <c r="CA240" s="261"/>
      <c r="CB240" s="261"/>
      <c r="CC240" s="261"/>
      <c r="CD240" s="261"/>
      <c r="CE240" s="261"/>
      <c r="CF240" s="261"/>
      <c r="CG240" s="261"/>
      <c r="CH240" s="261"/>
      <c r="CI240" s="261"/>
      <c r="CJ240" s="261"/>
      <c r="CK240" s="261"/>
      <c r="CL240" s="261"/>
      <c r="CM240" s="261"/>
      <c r="CN240" s="261"/>
      <c r="CO240" s="261"/>
      <c r="CP240" s="261"/>
      <c r="CQ240" s="261"/>
      <c r="CR240" s="261"/>
      <c r="CS240" s="261"/>
      <c r="CT240" s="261"/>
      <c r="CU240" s="261"/>
      <c r="CV240" s="261"/>
      <c r="CW240" s="261"/>
      <c r="CX240" s="261"/>
      <c r="CY240" s="261"/>
      <c r="CZ240" s="261"/>
      <c r="DA240" s="261"/>
      <c r="DB240" s="261"/>
      <c r="DC240" s="261"/>
      <c r="DD240" s="261"/>
      <c r="DE240" s="261"/>
      <c r="DF240" s="261"/>
      <c r="DG240" s="261"/>
      <c r="DH240" s="261"/>
      <c r="DI240" s="261"/>
      <c r="DJ240" s="261"/>
      <c r="DK240" s="261"/>
      <c r="DL240" s="261"/>
      <c r="DM240" s="261"/>
      <c r="DN240" s="261"/>
      <c r="DO240" s="261"/>
      <c r="DP240" s="261"/>
      <c r="DQ240" s="261"/>
      <c r="DR240" s="261"/>
      <c r="DS240" s="261"/>
      <c r="DT240" s="261"/>
      <c r="DU240" s="261"/>
      <c r="DV240" s="261"/>
      <c r="DW240" s="261"/>
      <c r="DX240" s="261"/>
      <c r="DY240" s="261"/>
      <c r="DZ240" s="261"/>
      <c r="EA240" s="261"/>
      <c r="EB240" s="261"/>
      <c r="EC240" s="261"/>
      <c r="ED240" s="261"/>
      <c r="EE240" s="261"/>
      <c r="EF240" s="261"/>
      <c r="EG240" s="261"/>
      <c r="EH240" s="261"/>
      <c r="EI240" s="261"/>
      <c r="EJ240" s="261"/>
      <c r="EK240" s="261"/>
      <c r="EL240" s="261"/>
      <c r="EM240" s="261"/>
      <c r="EN240" s="261"/>
      <c r="EO240" s="261"/>
      <c r="EP240" s="261"/>
      <c r="EQ240" s="261"/>
      <c r="ER240" s="261"/>
      <c r="ES240" s="261"/>
      <c r="ET240" s="261"/>
      <c r="EU240" s="261"/>
      <c r="EV240" s="261"/>
      <c r="EW240" s="261"/>
      <c r="EX240" s="261"/>
      <c r="EY240" s="261"/>
      <c r="EZ240" s="261"/>
      <c r="FA240" s="261"/>
      <c r="FB240" s="261"/>
      <c r="FC240" s="261"/>
      <c r="FD240" s="261"/>
      <c r="FE240" s="261"/>
      <c r="FF240" s="261"/>
      <c r="FG240" s="261"/>
      <c r="FH240" s="261"/>
      <c r="FI240" s="261"/>
      <c r="FJ240" s="261"/>
      <c r="FK240" s="261"/>
      <c r="FL240" s="261"/>
      <c r="FM240" s="261"/>
      <c r="FN240" s="261"/>
      <c r="FO240" s="261"/>
      <c r="FP240" s="261"/>
      <c r="FQ240" s="261"/>
      <c r="FR240" s="261"/>
      <c r="FS240" s="261"/>
      <c r="FT240" s="261"/>
      <c r="FU240" s="261"/>
      <c r="FV240" s="261"/>
      <c r="FW240" s="261"/>
      <c r="FX240" s="261"/>
      <c r="FY240" s="261"/>
      <c r="FZ240" s="261"/>
      <c r="GA240" s="261"/>
      <c r="GB240" s="261"/>
      <c r="GC240" s="261"/>
      <c r="GD240" s="261"/>
      <c r="GE240" s="261"/>
      <c r="GF240" s="261"/>
      <c r="GG240" s="261"/>
      <c r="GH240" s="261"/>
      <c r="GI240" s="261"/>
      <c r="GJ240" s="261"/>
      <c r="GK240" s="261"/>
      <c r="GL240" s="261"/>
      <c r="GM240" s="261"/>
      <c r="GN240" s="261"/>
      <c r="GO240" s="261"/>
      <c r="GP240" s="261"/>
      <c r="GQ240" s="261"/>
      <c r="GR240" s="261"/>
      <c r="GS240" s="261"/>
      <c r="GT240" s="261"/>
      <c r="GU240" s="261"/>
      <c r="GV240" s="261"/>
      <c r="GW240" s="261"/>
      <c r="GX240" s="261"/>
      <c r="GY240" s="261"/>
      <c r="GZ240" s="261"/>
      <c r="HA240" s="261"/>
      <c r="HB240" s="261"/>
      <c r="HC240" s="261"/>
      <c r="HD240" s="261"/>
      <c r="HE240" s="261"/>
      <c r="HF240" s="261"/>
      <c r="HG240" s="261"/>
      <c r="HH240" s="261"/>
      <c r="HI240" s="261"/>
      <c r="HJ240" s="261"/>
      <c r="HK240" s="261"/>
      <c r="HL240" s="261"/>
      <c r="HM240" s="261"/>
      <c r="HN240" s="261"/>
      <c r="HO240" s="261"/>
      <c r="HP240" s="261"/>
      <c r="HQ240" s="261"/>
      <c r="HR240" s="261"/>
      <c r="HS240" s="261"/>
      <c r="HT240" s="261"/>
      <c r="HU240" s="261"/>
      <c r="HV240" s="261"/>
      <c r="HW240" s="261"/>
      <c r="HX240" s="261"/>
      <c r="HY240" s="261"/>
      <c r="HZ240" s="261"/>
      <c r="IA240" s="261"/>
      <c r="IB240" s="261"/>
      <c r="IC240" s="261"/>
      <c r="ID240" s="261"/>
      <c r="IE240" s="261"/>
      <c r="IF240" s="261"/>
      <c r="IG240" s="261"/>
      <c r="IH240" s="261"/>
      <c r="II240" s="261"/>
      <c r="IJ240" s="261"/>
      <c r="IK240" s="261"/>
      <c r="IL240" s="261"/>
      <c r="IM240" s="261"/>
      <c r="IN240" s="261"/>
      <c r="IO240" s="261"/>
      <c r="IP240" s="261"/>
      <c r="IQ240" s="261"/>
      <c r="IR240" s="261"/>
      <c r="IS240" s="261"/>
      <c r="IT240" s="261"/>
    </row>
    <row r="241" spans="1:254" s="274" customFormat="1" ht="26.25" x14ac:dyDescent="0.25">
      <c r="A241" s="289" t="s">
        <v>621</v>
      </c>
      <c r="B241" s="347">
        <v>510</v>
      </c>
      <c r="C241" s="301" t="s">
        <v>414</v>
      </c>
      <c r="D241" s="301" t="s">
        <v>376</v>
      </c>
      <c r="E241" s="301" t="s">
        <v>622</v>
      </c>
      <c r="F241" s="301"/>
      <c r="G241" s="292">
        <f>SUM(G242)</f>
        <v>1500</v>
      </c>
      <c r="H241" s="261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261"/>
      <c r="T241" s="261"/>
      <c r="U241" s="261"/>
      <c r="V241" s="261"/>
      <c r="W241" s="261"/>
      <c r="X241" s="261"/>
      <c r="Y241" s="261"/>
      <c r="Z241" s="261"/>
      <c r="AA241" s="261"/>
      <c r="AB241" s="261"/>
      <c r="AC241" s="261"/>
      <c r="AD241" s="261"/>
      <c r="AE241" s="261"/>
      <c r="AF241" s="261"/>
      <c r="AG241" s="261"/>
      <c r="AH241" s="261"/>
      <c r="AI241" s="261"/>
      <c r="AJ241" s="261"/>
      <c r="AK241" s="261"/>
      <c r="AL241" s="261"/>
      <c r="AM241" s="261"/>
      <c r="AN241" s="261"/>
      <c r="AO241" s="261"/>
      <c r="AP241" s="261"/>
      <c r="AQ241" s="261"/>
      <c r="AR241" s="261"/>
      <c r="AS241" s="261"/>
      <c r="AT241" s="261"/>
      <c r="AU241" s="261"/>
      <c r="AV241" s="261"/>
      <c r="AW241" s="261"/>
      <c r="AX241" s="261"/>
      <c r="AY241" s="261"/>
      <c r="AZ241" s="261"/>
      <c r="BA241" s="261"/>
      <c r="BB241" s="261"/>
      <c r="BC241" s="261"/>
      <c r="BD241" s="261"/>
      <c r="BE241" s="261"/>
      <c r="BF241" s="261"/>
      <c r="BG241" s="261"/>
      <c r="BH241" s="261"/>
      <c r="BI241" s="261"/>
      <c r="BJ241" s="261"/>
      <c r="BK241" s="261"/>
      <c r="BL241" s="261"/>
      <c r="BM241" s="261"/>
      <c r="BN241" s="261"/>
      <c r="BO241" s="261"/>
      <c r="BP241" s="261"/>
      <c r="BQ241" s="261"/>
      <c r="BR241" s="261"/>
      <c r="BS241" s="261"/>
      <c r="BT241" s="261"/>
      <c r="BU241" s="261"/>
      <c r="BV241" s="261"/>
      <c r="BW241" s="261"/>
      <c r="BX241" s="261"/>
      <c r="BY241" s="261"/>
      <c r="BZ241" s="261"/>
      <c r="CA241" s="261"/>
      <c r="CB241" s="261"/>
      <c r="CC241" s="261"/>
      <c r="CD241" s="261"/>
      <c r="CE241" s="261"/>
      <c r="CF241" s="261"/>
      <c r="CG241" s="261"/>
      <c r="CH241" s="261"/>
      <c r="CI241" s="261"/>
      <c r="CJ241" s="261"/>
      <c r="CK241" s="261"/>
      <c r="CL241" s="261"/>
      <c r="CM241" s="261"/>
      <c r="CN241" s="261"/>
      <c r="CO241" s="261"/>
      <c r="CP241" s="261"/>
      <c r="CQ241" s="261"/>
      <c r="CR241" s="261"/>
      <c r="CS241" s="261"/>
      <c r="CT241" s="261"/>
      <c r="CU241" s="261"/>
      <c r="CV241" s="261"/>
      <c r="CW241" s="261"/>
      <c r="CX241" s="261"/>
      <c r="CY241" s="261"/>
      <c r="CZ241" s="261"/>
      <c r="DA241" s="261"/>
      <c r="DB241" s="261"/>
      <c r="DC241" s="261"/>
      <c r="DD241" s="261"/>
      <c r="DE241" s="261"/>
      <c r="DF241" s="261"/>
      <c r="DG241" s="261"/>
      <c r="DH241" s="261"/>
      <c r="DI241" s="261"/>
      <c r="DJ241" s="261"/>
      <c r="DK241" s="261"/>
      <c r="DL241" s="261"/>
      <c r="DM241" s="261"/>
      <c r="DN241" s="261"/>
      <c r="DO241" s="261"/>
      <c r="DP241" s="261"/>
      <c r="DQ241" s="261"/>
      <c r="DR241" s="261"/>
      <c r="DS241" s="261"/>
      <c r="DT241" s="261"/>
      <c r="DU241" s="261"/>
      <c r="DV241" s="261"/>
      <c r="DW241" s="261"/>
      <c r="DX241" s="261"/>
      <c r="DY241" s="261"/>
      <c r="DZ241" s="261"/>
      <c r="EA241" s="261"/>
      <c r="EB241" s="261"/>
      <c r="EC241" s="261"/>
      <c r="ED241" s="261"/>
      <c r="EE241" s="261"/>
      <c r="EF241" s="261"/>
      <c r="EG241" s="261"/>
      <c r="EH241" s="261"/>
      <c r="EI241" s="261"/>
      <c r="EJ241" s="261"/>
      <c r="EK241" s="261"/>
      <c r="EL241" s="261"/>
      <c r="EM241" s="261"/>
      <c r="EN241" s="261"/>
      <c r="EO241" s="261"/>
      <c r="EP241" s="261"/>
      <c r="EQ241" s="261"/>
      <c r="ER241" s="261"/>
      <c r="ES241" s="261"/>
      <c r="ET241" s="261"/>
      <c r="EU241" s="261"/>
      <c r="EV241" s="261"/>
      <c r="EW241" s="261"/>
      <c r="EX241" s="261"/>
      <c r="EY241" s="261"/>
      <c r="EZ241" s="261"/>
      <c r="FA241" s="261"/>
      <c r="FB241" s="261"/>
      <c r="FC241" s="261"/>
      <c r="FD241" s="261"/>
      <c r="FE241" s="261"/>
      <c r="FF241" s="261"/>
      <c r="FG241" s="261"/>
      <c r="FH241" s="261"/>
      <c r="FI241" s="261"/>
      <c r="FJ241" s="261"/>
      <c r="FK241" s="261"/>
      <c r="FL241" s="261"/>
      <c r="FM241" s="261"/>
      <c r="FN241" s="261"/>
      <c r="FO241" s="261"/>
      <c r="FP241" s="261"/>
      <c r="FQ241" s="261"/>
      <c r="FR241" s="261"/>
      <c r="FS241" s="261"/>
      <c r="FT241" s="261"/>
      <c r="FU241" s="261"/>
      <c r="FV241" s="261"/>
      <c r="FW241" s="261"/>
      <c r="FX241" s="261"/>
      <c r="FY241" s="261"/>
      <c r="FZ241" s="261"/>
      <c r="GA241" s="261"/>
      <c r="GB241" s="261"/>
      <c r="GC241" s="261"/>
      <c r="GD241" s="261"/>
      <c r="GE241" s="261"/>
      <c r="GF241" s="261"/>
      <c r="GG241" s="261"/>
      <c r="GH241" s="261"/>
      <c r="GI241" s="261"/>
      <c r="GJ241" s="261"/>
      <c r="GK241" s="261"/>
      <c r="GL241" s="261"/>
      <c r="GM241" s="261"/>
      <c r="GN241" s="261"/>
      <c r="GO241" s="261"/>
      <c r="GP241" s="261"/>
      <c r="GQ241" s="261"/>
      <c r="GR241" s="261"/>
      <c r="GS241" s="261"/>
      <c r="GT241" s="261"/>
      <c r="GU241" s="261"/>
      <c r="GV241" s="261"/>
      <c r="GW241" s="261"/>
      <c r="GX241" s="261"/>
      <c r="GY241" s="261"/>
      <c r="GZ241" s="261"/>
      <c r="HA241" s="261"/>
      <c r="HB241" s="261"/>
      <c r="HC241" s="261"/>
      <c r="HD241" s="261"/>
      <c r="HE241" s="261"/>
      <c r="HF241" s="261"/>
      <c r="HG241" s="261"/>
      <c r="HH241" s="261"/>
      <c r="HI241" s="261"/>
      <c r="HJ241" s="261"/>
      <c r="HK241" s="261"/>
      <c r="HL241" s="261"/>
      <c r="HM241" s="261"/>
      <c r="HN241" s="261"/>
      <c r="HO241" s="261"/>
      <c r="HP241" s="261"/>
      <c r="HQ241" s="261"/>
      <c r="HR241" s="261"/>
      <c r="HS241" s="261"/>
      <c r="HT241" s="261"/>
      <c r="HU241" s="261"/>
      <c r="HV241" s="261"/>
      <c r="HW241" s="261"/>
      <c r="HX241" s="261"/>
      <c r="HY241" s="261"/>
      <c r="HZ241" s="261"/>
      <c r="IA241" s="261"/>
      <c r="IB241" s="261"/>
      <c r="IC241" s="261"/>
      <c r="ID241" s="261"/>
      <c r="IE241" s="261"/>
      <c r="IF241" s="261"/>
      <c r="IG241" s="261"/>
      <c r="IH241" s="261"/>
      <c r="II241" s="261"/>
      <c r="IJ241" s="261"/>
      <c r="IK241" s="261"/>
      <c r="IL241" s="261"/>
      <c r="IM241" s="261"/>
      <c r="IN241" s="261"/>
      <c r="IO241" s="261"/>
      <c r="IP241" s="261"/>
      <c r="IQ241" s="261"/>
      <c r="IR241" s="261"/>
      <c r="IS241" s="261"/>
      <c r="IT241" s="261"/>
    </row>
    <row r="242" spans="1:254" s="309" customFormat="1" ht="15" x14ac:dyDescent="0.25">
      <c r="A242" s="318" t="s">
        <v>623</v>
      </c>
      <c r="B242" s="348">
        <v>510</v>
      </c>
      <c r="C242" s="311" t="s">
        <v>414</v>
      </c>
      <c r="D242" s="311" t="s">
        <v>376</v>
      </c>
      <c r="E242" s="311" t="s">
        <v>622</v>
      </c>
      <c r="F242" s="311" t="s">
        <v>624</v>
      </c>
      <c r="G242" s="297">
        <v>1500</v>
      </c>
      <c r="H242" s="261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261"/>
      <c r="T242" s="261"/>
      <c r="U242" s="261"/>
      <c r="V242" s="261"/>
      <c r="W242" s="261"/>
      <c r="X242" s="261"/>
      <c r="Y242" s="261"/>
      <c r="Z242" s="261"/>
      <c r="AA242" s="261"/>
      <c r="AB242" s="261"/>
      <c r="AC242" s="261"/>
      <c r="AD242" s="261"/>
      <c r="AE242" s="261"/>
      <c r="AF242" s="261"/>
      <c r="AG242" s="261"/>
      <c r="AH242" s="261"/>
      <c r="AI242" s="261"/>
      <c r="AJ242" s="261"/>
      <c r="AK242" s="261"/>
      <c r="AL242" s="261"/>
      <c r="AM242" s="261"/>
      <c r="AN242" s="261"/>
      <c r="AO242" s="261"/>
      <c r="AP242" s="261"/>
      <c r="AQ242" s="261"/>
      <c r="AR242" s="261"/>
      <c r="AS242" s="261"/>
      <c r="AT242" s="261"/>
      <c r="AU242" s="261"/>
      <c r="AV242" s="261"/>
      <c r="AW242" s="261"/>
      <c r="AX242" s="261"/>
      <c r="AY242" s="261"/>
      <c r="AZ242" s="261"/>
      <c r="BA242" s="261"/>
      <c r="BB242" s="261"/>
      <c r="BC242" s="261"/>
      <c r="BD242" s="261"/>
      <c r="BE242" s="261"/>
      <c r="BF242" s="261"/>
      <c r="BG242" s="261"/>
      <c r="BH242" s="261"/>
      <c r="BI242" s="261"/>
      <c r="BJ242" s="261"/>
      <c r="BK242" s="261"/>
      <c r="BL242" s="261"/>
      <c r="BM242" s="261"/>
      <c r="BN242" s="261"/>
      <c r="BO242" s="261"/>
      <c r="BP242" s="261"/>
      <c r="BQ242" s="261"/>
      <c r="BR242" s="261"/>
      <c r="BS242" s="261"/>
      <c r="BT242" s="261"/>
      <c r="BU242" s="261"/>
      <c r="BV242" s="261"/>
      <c r="BW242" s="261"/>
      <c r="BX242" s="261"/>
      <c r="BY242" s="261"/>
      <c r="BZ242" s="261"/>
      <c r="CA242" s="261"/>
      <c r="CB242" s="261"/>
      <c r="CC242" s="261"/>
      <c r="CD242" s="261"/>
      <c r="CE242" s="261"/>
      <c r="CF242" s="261"/>
      <c r="CG242" s="261"/>
      <c r="CH242" s="261"/>
      <c r="CI242" s="261"/>
      <c r="CJ242" s="261"/>
      <c r="CK242" s="261"/>
      <c r="CL242" s="261"/>
      <c r="CM242" s="261"/>
      <c r="CN242" s="261"/>
      <c r="CO242" s="261"/>
      <c r="CP242" s="261"/>
      <c r="CQ242" s="261"/>
      <c r="CR242" s="261"/>
      <c r="CS242" s="261"/>
      <c r="CT242" s="261"/>
      <c r="CU242" s="261"/>
      <c r="CV242" s="261"/>
      <c r="CW242" s="261"/>
      <c r="CX242" s="261"/>
      <c r="CY242" s="261"/>
      <c r="CZ242" s="261"/>
      <c r="DA242" s="261"/>
      <c r="DB242" s="261"/>
      <c r="DC242" s="261"/>
      <c r="DD242" s="261"/>
      <c r="DE242" s="261"/>
      <c r="DF242" s="261"/>
      <c r="DG242" s="261"/>
      <c r="DH242" s="261"/>
      <c r="DI242" s="261"/>
      <c r="DJ242" s="261"/>
      <c r="DK242" s="261"/>
      <c r="DL242" s="261"/>
      <c r="DM242" s="261"/>
      <c r="DN242" s="261"/>
      <c r="DO242" s="261"/>
      <c r="DP242" s="261"/>
      <c r="DQ242" s="261"/>
      <c r="DR242" s="261"/>
      <c r="DS242" s="261"/>
      <c r="DT242" s="261"/>
      <c r="DU242" s="261"/>
      <c r="DV242" s="261"/>
      <c r="DW242" s="261"/>
      <c r="DX242" s="261"/>
      <c r="DY242" s="261"/>
      <c r="DZ242" s="261"/>
      <c r="EA242" s="261"/>
      <c r="EB242" s="261"/>
      <c r="EC242" s="261"/>
      <c r="ED242" s="261"/>
      <c r="EE242" s="261"/>
      <c r="EF242" s="261"/>
      <c r="EG242" s="261"/>
      <c r="EH242" s="261"/>
      <c r="EI242" s="261"/>
      <c r="EJ242" s="261"/>
      <c r="EK242" s="261"/>
      <c r="EL242" s="261"/>
      <c r="EM242" s="261"/>
      <c r="EN242" s="261"/>
      <c r="EO242" s="261"/>
      <c r="EP242" s="261"/>
      <c r="EQ242" s="261"/>
      <c r="ER242" s="261"/>
      <c r="ES242" s="261"/>
      <c r="ET242" s="261"/>
      <c r="EU242" s="261"/>
      <c r="EV242" s="261"/>
      <c r="EW242" s="261"/>
      <c r="EX242" s="261"/>
      <c r="EY242" s="261"/>
      <c r="EZ242" s="261"/>
      <c r="FA242" s="261"/>
      <c r="FB242" s="261"/>
      <c r="FC242" s="261"/>
      <c r="FD242" s="261"/>
      <c r="FE242" s="261"/>
      <c r="FF242" s="261"/>
      <c r="FG242" s="261"/>
      <c r="FH242" s="261"/>
      <c r="FI242" s="261"/>
      <c r="FJ242" s="261"/>
      <c r="FK242" s="261"/>
      <c r="FL242" s="261"/>
      <c r="FM242" s="261"/>
      <c r="FN242" s="261"/>
      <c r="FO242" s="261"/>
      <c r="FP242" s="261"/>
      <c r="FQ242" s="261"/>
      <c r="FR242" s="261"/>
      <c r="FS242" s="261"/>
      <c r="FT242" s="261"/>
      <c r="FU242" s="261"/>
      <c r="FV242" s="261"/>
      <c r="FW242" s="261"/>
      <c r="FX242" s="261"/>
      <c r="FY242" s="261"/>
      <c r="FZ242" s="261"/>
      <c r="GA242" s="261"/>
      <c r="GB242" s="261"/>
      <c r="GC242" s="261"/>
      <c r="GD242" s="261"/>
      <c r="GE242" s="261"/>
      <c r="GF242" s="261"/>
      <c r="GG242" s="261"/>
      <c r="GH242" s="261"/>
      <c r="GI242" s="261"/>
      <c r="GJ242" s="261"/>
      <c r="GK242" s="261"/>
      <c r="GL242" s="261"/>
      <c r="GM242" s="261"/>
      <c r="GN242" s="261"/>
      <c r="GO242" s="261"/>
      <c r="GP242" s="261"/>
      <c r="GQ242" s="261"/>
      <c r="GR242" s="261"/>
      <c r="GS242" s="261"/>
      <c r="GT242" s="261"/>
      <c r="GU242" s="261"/>
      <c r="GV242" s="261"/>
      <c r="GW242" s="261"/>
      <c r="GX242" s="261"/>
      <c r="GY242" s="261"/>
      <c r="GZ242" s="261"/>
      <c r="HA242" s="261"/>
      <c r="HB242" s="261"/>
      <c r="HC242" s="261"/>
      <c r="HD242" s="261"/>
      <c r="HE242" s="261"/>
      <c r="HF242" s="261"/>
      <c r="HG242" s="261"/>
      <c r="HH242" s="261"/>
      <c r="HI242" s="261"/>
      <c r="HJ242" s="261"/>
      <c r="HK242" s="261"/>
      <c r="HL242" s="261"/>
      <c r="HM242" s="261"/>
      <c r="HN242" s="261"/>
      <c r="HO242" s="261"/>
      <c r="HP242" s="261"/>
      <c r="HQ242" s="261"/>
      <c r="HR242" s="261"/>
      <c r="HS242" s="261"/>
      <c r="HT242" s="261"/>
      <c r="HU242" s="261"/>
      <c r="HV242" s="261"/>
      <c r="HW242" s="261"/>
      <c r="HX242" s="261"/>
      <c r="HY242" s="261"/>
      <c r="HZ242" s="261"/>
      <c r="IA242" s="261"/>
      <c r="IB242" s="261"/>
      <c r="IC242" s="261"/>
      <c r="ID242" s="261"/>
      <c r="IE242" s="261"/>
      <c r="IF242" s="261"/>
      <c r="IG242" s="261"/>
      <c r="IH242" s="261"/>
      <c r="II242" s="261"/>
      <c r="IJ242" s="261"/>
      <c r="IK242" s="261"/>
      <c r="IL242" s="261"/>
      <c r="IM242" s="261"/>
      <c r="IN242" s="261"/>
      <c r="IO242" s="261"/>
      <c r="IP242" s="261"/>
      <c r="IQ242" s="261"/>
      <c r="IR242" s="261"/>
      <c r="IS242" s="261"/>
      <c r="IT242" s="261"/>
    </row>
    <row r="243" spans="1:254" s="274" customFormat="1" ht="26.25" x14ac:dyDescent="0.25">
      <c r="A243" s="317" t="s">
        <v>621</v>
      </c>
      <c r="B243" s="347">
        <v>510</v>
      </c>
      <c r="C243" s="301" t="s">
        <v>414</v>
      </c>
      <c r="D243" s="301" t="s">
        <v>376</v>
      </c>
      <c r="E243" s="301" t="s">
        <v>625</v>
      </c>
      <c r="F243" s="301"/>
      <c r="G243" s="292">
        <f>SUM(G244)</f>
        <v>1500</v>
      </c>
      <c r="H243" s="261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261"/>
      <c r="T243" s="261"/>
      <c r="U243" s="261"/>
      <c r="V243" s="261"/>
      <c r="W243" s="261"/>
      <c r="X243" s="261"/>
      <c r="Y243" s="261"/>
      <c r="Z243" s="261"/>
      <c r="AA243" s="261"/>
      <c r="AB243" s="261"/>
      <c r="AC243" s="261"/>
      <c r="AD243" s="261"/>
      <c r="AE243" s="261"/>
      <c r="AF243" s="261"/>
      <c r="AG243" s="261"/>
      <c r="AH243" s="261"/>
      <c r="AI243" s="261"/>
      <c r="AJ243" s="261"/>
      <c r="AK243" s="261"/>
      <c r="AL243" s="261"/>
      <c r="AM243" s="261"/>
      <c r="AN243" s="261"/>
      <c r="AO243" s="261"/>
      <c r="AP243" s="261"/>
      <c r="AQ243" s="261"/>
      <c r="AR243" s="261"/>
      <c r="AS243" s="261"/>
      <c r="AT243" s="261"/>
      <c r="AU243" s="261"/>
      <c r="AV243" s="261"/>
      <c r="AW243" s="261"/>
      <c r="AX243" s="261"/>
      <c r="AY243" s="261"/>
      <c r="AZ243" s="261"/>
      <c r="BA243" s="261"/>
      <c r="BB243" s="261"/>
      <c r="BC243" s="261"/>
      <c r="BD243" s="261"/>
      <c r="BE243" s="261"/>
      <c r="BF243" s="261"/>
      <c r="BG243" s="261"/>
      <c r="BH243" s="261"/>
      <c r="BI243" s="261"/>
      <c r="BJ243" s="261"/>
      <c r="BK243" s="261"/>
      <c r="BL243" s="261"/>
      <c r="BM243" s="261"/>
      <c r="BN243" s="261"/>
      <c r="BO243" s="261"/>
      <c r="BP243" s="261"/>
      <c r="BQ243" s="261"/>
      <c r="BR243" s="261"/>
      <c r="BS243" s="261"/>
      <c r="BT243" s="261"/>
      <c r="BU243" s="261"/>
      <c r="BV243" s="261"/>
      <c r="BW243" s="261"/>
      <c r="BX243" s="261"/>
      <c r="BY243" s="261"/>
      <c r="BZ243" s="261"/>
      <c r="CA243" s="261"/>
      <c r="CB243" s="261"/>
      <c r="CC243" s="261"/>
      <c r="CD243" s="261"/>
      <c r="CE243" s="261"/>
      <c r="CF243" s="261"/>
      <c r="CG243" s="261"/>
      <c r="CH243" s="261"/>
      <c r="CI243" s="261"/>
      <c r="CJ243" s="261"/>
      <c r="CK243" s="261"/>
      <c r="CL243" s="261"/>
      <c r="CM243" s="261"/>
      <c r="CN243" s="261"/>
      <c r="CO243" s="261"/>
      <c r="CP243" s="261"/>
      <c r="CQ243" s="261"/>
      <c r="CR243" s="261"/>
      <c r="CS243" s="261"/>
      <c r="CT243" s="261"/>
      <c r="CU243" s="261"/>
      <c r="CV243" s="261"/>
      <c r="CW243" s="261"/>
      <c r="CX243" s="261"/>
      <c r="CY243" s="261"/>
      <c r="CZ243" s="261"/>
      <c r="DA243" s="261"/>
      <c r="DB243" s="261"/>
      <c r="DC243" s="261"/>
      <c r="DD243" s="261"/>
      <c r="DE243" s="261"/>
      <c r="DF243" s="261"/>
      <c r="DG243" s="261"/>
      <c r="DH243" s="261"/>
      <c r="DI243" s="261"/>
      <c r="DJ243" s="261"/>
      <c r="DK243" s="261"/>
      <c r="DL243" s="261"/>
      <c r="DM243" s="261"/>
      <c r="DN243" s="261"/>
      <c r="DO243" s="261"/>
      <c r="DP243" s="261"/>
      <c r="DQ243" s="261"/>
      <c r="DR243" s="261"/>
      <c r="DS243" s="261"/>
      <c r="DT243" s="261"/>
      <c r="DU243" s="261"/>
      <c r="DV243" s="261"/>
      <c r="DW243" s="261"/>
      <c r="DX243" s="261"/>
      <c r="DY243" s="261"/>
      <c r="DZ243" s="261"/>
      <c r="EA243" s="261"/>
      <c r="EB243" s="261"/>
      <c r="EC243" s="261"/>
      <c r="ED243" s="261"/>
      <c r="EE243" s="261"/>
      <c r="EF243" s="261"/>
      <c r="EG243" s="261"/>
      <c r="EH243" s="261"/>
      <c r="EI243" s="261"/>
      <c r="EJ243" s="261"/>
      <c r="EK243" s="261"/>
      <c r="EL243" s="261"/>
      <c r="EM243" s="261"/>
      <c r="EN243" s="261"/>
      <c r="EO243" s="261"/>
      <c r="EP243" s="261"/>
      <c r="EQ243" s="261"/>
      <c r="ER243" s="261"/>
      <c r="ES243" s="261"/>
      <c r="ET243" s="261"/>
      <c r="EU243" s="261"/>
      <c r="EV243" s="261"/>
      <c r="EW243" s="261"/>
      <c r="EX243" s="261"/>
      <c r="EY243" s="261"/>
      <c r="EZ243" s="261"/>
      <c r="FA243" s="261"/>
      <c r="FB243" s="261"/>
      <c r="FC243" s="261"/>
      <c r="FD243" s="261"/>
      <c r="FE243" s="261"/>
      <c r="FF243" s="261"/>
      <c r="FG243" s="261"/>
      <c r="FH243" s="261"/>
      <c r="FI243" s="261"/>
      <c r="FJ243" s="261"/>
      <c r="FK243" s="261"/>
      <c r="FL243" s="261"/>
      <c r="FM243" s="261"/>
      <c r="FN243" s="261"/>
      <c r="FO243" s="261"/>
      <c r="FP243" s="261"/>
      <c r="FQ243" s="261"/>
      <c r="FR243" s="261"/>
      <c r="FS243" s="261"/>
      <c r="FT243" s="261"/>
      <c r="FU243" s="261"/>
      <c r="FV243" s="261"/>
      <c r="FW243" s="261"/>
      <c r="FX243" s="261"/>
      <c r="FY243" s="261"/>
      <c r="FZ243" s="261"/>
      <c r="GA243" s="261"/>
      <c r="GB243" s="261"/>
      <c r="GC243" s="261"/>
      <c r="GD243" s="261"/>
      <c r="GE243" s="261"/>
      <c r="GF243" s="261"/>
      <c r="GG243" s="261"/>
      <c r="GH243" s="261"/>
      <c r="GI243" s="261"/>
      <c r="GJ243" s="261"/>
      <c r="GK243" s="261"/>
      <c r="GL243" s="261"/>
      <c r="GM243" s="261"/>
      <c r="GN243" s="261"/>
      <c r="GO243" s="261"/>
      <c r="GP243" s="261"/>
      <c r="GQ243" s="261"/>
      <c r="GR243" s="261"/>
      <c r="GS243" s="261"/>
      <c r="GT243" s="261"/>
      <c r="GU243" s="261"/>
      <c r="GV243" s="261"/>
      <c r="GW243" s="261"/>
      <c r="GX243" s="261"/>
      <c r="GY243" s="261"/>
      <c r="GZ243" s="261"/>
      <c r="HA243" s="261"/>
      <c r="HB243" s="261"/>
      <c r="HC243" s="261"/>
      <c r="HD243" s="261"/>
      <c r="HE243" s="261"/>
      <c r="HF243" s="261"/>
      <c r="HG243" s="261"/>
      <c r="HH243" s="261"/>
      <c r="HI243" s="261"/>
      <c r="HJ243" s="261"/>
      <c r="HK243" s="261"/>
      <c r="HL243" s="261"/>
      <c r="HM243" s="261"/>
      <c r="HN243" s="261"/>
      <c r="HO243" s="261"/>
      <c r="HP243" s="261"/>
      <c r="HQ243" s="261"/>
      <c r="HR243" s="261"/>
      <c r="HS243" s="261"/>
      <c r="HT243" s="261"/>
      <c r="HU243" s="261"/>
      <c r="HV243" s="261"/>
      <c r="HW243" s="261"/>
      <c r="HX243" s="261"/>
      <c r="HY243" s="261"/>
      <c r="HZ243" s="261"/>
      <c r="IA243" s="261"/>
      <c r="IB243" s="261"/>
      <c r="IC243" s="261"/>
      <c r="ID243" s="261"/>
      <c r="IE243" s="261"/>
      <c r="IF243" s="261"/>
      <c r="IG243" s="261"/>
      <c r="IH243" s="261"/>
      <c r="II243" s="261"/>
      <c r="IJ243" s="261"/>
      <c r="IK243" s="261"/>
      <c r="IL243" s="261"/>
      <c r="IM243" s="261"/>
      <c r="IN243" s="261"/>
      <c r="IO243" s="261"/>
      <c r="IP243" s="261"/>
      <c r="IQ243" s="261"/>
      <c r="IR243" s="261"/>
      <c r="IS243" s="261"/>
      <c r="IT243" s="261"/>
    </row>
    <row r="244" spans="1:254" s="332" customFormat="1" x14ac:dyDescent="0.2">
      <c r="A244" s="318" t="s">
        <v>623</v>
      </c>
      <c r="B244" s="348">
        <v>510</v>
      </c>
      <c r="C244" s="311" t="s">
        <v>414</v>
      </c>
      <c r="D244" s="311" t="s">
        <v>376</v>
      </c>
      <c r="E244" s="311" t="s">
        <v>625</v>
      </c>
      <c r="F244" s="311" t="s">
        <v>624</v>
      </c>
      <c r="G244" s="297">
        <v>1500</v>
      </c>
      <c r="H244" s="261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261"/>
      <c r="T244" s="261"/>
      <c r="U244" s="261"/>
      <c r="V244" s="261"/>
      <c r="W244" s="261"/>
      <c r="X244" s="261"/>
      <c r="Y244" s="261"/>
      <c r="Z244" s="261"/>
      <c r="AA244" s="261"/>
      <c r="AB244" s="261"/>
      <c r="AC244" s="261"/>
      <c r="AD244" s="261"/>
      <c r="AE244" s="261"/>
      <c r="AF244" s="261"/>
      <c r="AG244" s="261"/>
      <c r="AH244" s="261"/>
      <c r="AI244" s="261"/>
      <c r="AJ244" s="261"/>
      <c r="AK244" s="261"/>
      <c r="AL244" s="261"/>
      <c r="AM244" s="261"/>
      <c r="AN244" s="261"/>
      <c r="AO244" s="261"/>
      <c r="AP244" s="261"/>
      <c r="AQ244" s="261"/>
      <c r="AR244" s="261"/>
      <c r="AS244" s="261"/>
      <c r="AT244" s="261"/>
      <c r="AU244" s="261"/>
      <c r="AV244" s="261"/>
      <c r="AW244" s="261"/>
      <c r="AX244" s="261"/>
      <c r="AY244" s="261"/>
      <c r="AZ244" s="261"/>
      <c r="BA244" s="261"/>
      <c r="BB244" s="261"/>
      <c r="BC244" s="261"/>
      <c r="BD244" s="261"/>
      <c r="BE244" s="261"/>
      <c r="BF244" s="261"/>
      <c r="BG244" s="261"/>
      <c r="BH244" s="261"/>
      <c r="BI244" s="261"/>
      <c r="BJ244" s="261"/>
      <c r="BK244" s="261"/>
      <c r="BL244" s="261"/>
      <c r="BM244" s="261"/>
      <c r="BN244" s="261"/>
      <c r="BO244" s="261"/>
      <c r="BP244" s="261"/>
      <c r="BQ244" s="261"/>
      <c r="BR244" s="261"/>
      <c r="BS244" s="261"/>
      <c r="BT244" s="261"/>
      <c r="BU244" s="261"/>
      <c r="BV244" s="261"/>
      <c r="BW244" s="261"/>
      <c r="BX244" s="261"/>
      <c r="BY244" s="261"/>
      <c r="BZ244" s="261"/>
      <c r="CA244" s="261"/>
      <c r="CB244" s="261"/>
      <c r="CC244" s="261"/>
      <c r="CD244" s="261"/>
      <c r="CE244" s="261"/>
      <c r="CF244" s="261"/>
      <c r="CG244" s="261"/>
      <c r="CH244" s="261"/>
      <c r="CI244" s="261"/>
      <c r="CJ244" s="261"/>
      <c r="CK244" s="261"/>
      <c r="CL244" s="261"/>
      <c r="CM244" s="261"/>
      <c r="CN244" s="261"/>
      <c r="CO244" s="261"/>
      <c r="CP244" s="261"/>
      <c r="CQ244" s="261"/>
      <c r="CR244" s="261"/>
      <c r="CS244" s="261"/>
      <c r="CT244" s="261"/>
      <c r="CU244" s="261"/>
      <c r="CV244" s="261"/>
      <c r="CW244" s="261"/>
      <c r="CX244" s="261"/>
      <c r="CY244" s="261"/>
      <c r="CZ244" s="261"/>
      <c r="DA244" s="261"/>
      <c r="DB244" s="261"/>
      <c r="DC244" s="261"/>
      <c r="DD244" s="261"/>
      <c r="DE244" s="261"/>
      <c r="DF244" s="261"/>
      <c r="DG244" s="261"/>
      <c r="DH244" s="261"/>
      <c r="DI244" s="261"/>
      <c r="DJ244" s="261"/>
      <c r="DK244" s="261"/>
      <c r="DL244" s="261"/>
      <c r="DM244" s="261"/>
      <c r="DN244" s="261"/>
      <c r="DO244" s="261"/>
      <c r="DP244" s="261"/>
      <c r="DQ244" s="261"/>
      <c r="DR244" s="261"/>
      <c r="DS244" s="261"/>
      <c r="DT244" s="261"/>
      <c r="DU244" s="261"/>
      <c r="DV244" s="261"/>
      <c r="DW244" s="261"/>
      <c r="DX244" s="261"/>
      <c r="DY244" s="261"/>
      <c r="DZ244" s="261"/>
      <c r="EA244" s="261"/>
      <c r="EB244" s="261"/>
      <c r="EC244" s="261"/>
      <c r="ED244" s="261"/>
      <c r="EE244" s="261"/>
      <c r="EF244" s="261"/>
      <c r="EG244" s="261"/>
      <c r="EH244" s="261"/>
      <c r="EI244" s="261"/>
      <c r="EJ244" s="261"/>
      <c r="EK244" s="261"/>
      <c r="EL244" s="261"/>
      <c r="EM244" s="261"/>
      <c r="EN244" s="261"/>
      <c r="EO244" s="261"/>
      <c r="EP244" s="261"/>
      <c r="EQ244" s="261"/>
      <c r="ER244" s="261"/>
      <c r="ES244" s="261"/>
      <c r="ET244" s="261"/>
      <c r="EU244" s="261"/>
      <c r="EV244" s="261"/>
      <c r="EW244" s="261"/>
      <c r="EX244" s="261"/>
      <c r="EY244" s="261"/>
      <c r="EZ244" s="261"/>
      <c r="FA244" s="261"/>
      <c r="FB244" s="261"/>
      <c r="FC244" s="261"/>
      <c r="FD244" s="261"/>
      <c r="FE244" s="261"/>
      <c r="FF244" s="261"/>
      <c r="FG244" s="261"/>
      <c r="FH244" s="261"/>
      <c r="FI244" s="261"/>
      <c r="FJ244" s="261"/>
      <c r="FK244" s="261"/>
      <c r="FL244" s="261"/>
      <c r="FM244" s="261"/>
      <c r="FN244" s="261"/>
      <c r="FO244" s="261"/>
      <c r="FP244" s="261"/>
      <c r="FQ244" s="261"/>
      <c r="FR244" s="261"/>
      <c r="FS244" s="261"/>
      <c r="FT244" s="261"/>
      <c r="FU244" s="261"/>
      <c r="FV244" s="261"/>
      <c r="FW244" s="261"/>
      <c r="FX244" s="261"/>
      <c r="FY244" s="261"/>
      <c r="FZ244" s="261"/>
      <c r="GA244" s="261"/>
      <c r="GB244" s="261"/>
      <c r="GC244" s="261"/>
      <c r="GD244" s="261"/>
      <c r="GE244" s="261"/>
      <c r="GF244" s="261"/>
      <c r="GG244" s="261"/>
      <c r="GH244" s="261"/>
      <c r="GI244" s="261"/>
      <c r="GJ244" s="261"/>
      <c r="GK244" s="261"/>
      <c r="GL244" s="261"/>
      <c r="GM244" s="261"/>
      <c r="GN244" s="261"/>
      <c r="GO244" s="261"/>
      <c r="GP244" s="261"/>
      <c r="GQ244" s="261"/>
      <c r="GR244" s="261"/>
      <c r="GS244" s="261"/>
      <c r="GT244" s="261"/>
      <c r="GU244" s="261"/>
      <c r="GV244" s="261"/>
      <c r="GW244" s="261"/>
      <c r="GX244" s="261"/>
      <c r="GY244" s="261"/>
      <c r="GZ244" s="261"/>
      <c r="HA244" s="261"/>
      <c r="HB244" s="261"/>
      <c r="HC244" s="261"/>
      <c r="HD244" s="261"/>
      <c r="HE244" s="261"/>
      <c r="HF244" s="261"/>
      <c r="HG244" s="261"/>
      <c r="HH244" s="261"/>
      <c r="HI244" s="261"/>
      <c r="HJ244" s="261"/>
      <c r="HK244" s="261"/>
      <c r="HL244" s="261"/>
      <c r="HM244" s="261"/>
      <c r="HN244" s="261"/>
      <c r="HO244" s="261"/>
      <c r="HP244" s="261"/>
      <c r="HQ244" s="261"/>
      <c r="HR244" s="261"/>
      <c r="HS244" s="261"/>
      <c r="HT244" s="261"/>
      <c r="HU244" s="261"/>
      <c r="HV244" s="261"/>
      <c r="HW244" s="261"/>
      <c r="HX244" s="261"/>
      <c r="HY244" s="261"/>
      <c r="HZ244" s="261"/>
      <c r="IA244" s="261"/>
      <c r="IB244" s="261"/>
      <c r="IC244" s="261"/>
      <c r="ID244" s="261"/>
      <c r="IE244" s="261"/>
      <c r="IF244" s="261"/>
      <c r="IG244" s="261"/>
      <c r="IH244" s="261"/>
      <c r="II244" s="261"/>
      <c r="IJ244" s="261"/>
      <c r="IK244" s="261"/>
      <c r="IL244" s="261"/>
      <c r="IM244" s="261"/>
      <c r="IN244" s="261"/>
      <c r="IO244" s="261"/>
      <c r="IP244" s="261"/>
      <c r="IQ244" s="261"/>
      <c r="IR244" s="261"/>
      <c r="IS244" s="261"/>
      <c r="IT244" s="261"/>
    </row>
    <row r="245" spans="1:254" ht="29.25" x14ac:dyDescent="0.25">
      <c r="A245" s="303" t="s">
        <v>700</v>
      </c>
      <c r="B245" s="359">
        <v>510</v>
      </c>
      <c r="C245" s="360"/>
      <c r="D245" s="360"/>
      <c r="E245" s="360"/>
      <c r="F245" s="360"/>
      <c r="G245" s="361">
        <f>SUM(G256+G288+G246+G251+G279)</f>
        <v>43513.15</v>
      </c>
      <c r="H245" s="283"/>
      <c r="I245" s="283"/>
      <c r="J245" s="283"/>
      <c r="K245" s="283"/>
      <c r="L245" s="283"/>
      <c r="M245" s="283"/>
      <c r="N245" s="283"/>
      <c r="O245" s="283"/>
      <c r="P245" s="283"/>
      <c r="Q245" s="283"/>
      <c r="R245" s="283"/>
      <c r="S245" s="283"/>
      <c r="T245" s="283"/>
      <c r="U245" s="283"/>
      <c r="V245" s="283"/>
      <c r="W245" s="283"/>
      <c r="X245" s="283"/>
      <c r="Y245" s="283"/>
      <c r="Z245" s="283"/>
      <c r="AA245" s="283"/>
      <c r="AB245" s="283"/>
      <c r="AC245" s="283"/>
      <c r="AD245" s="283"/>
      <c r="AE245" s="283"/>
      <c r="AF245" s="283"/>
      <c r="AG245" s="283"/>
      <c r="AH245" s="283"/>
      <c r="AI245" s="283"/>
      <c r="AJ245" s="283"/>
      <c r="AK245" s="283"/>
      <c r="AL245" s="283"/>
      <c r="AM245" s="283"/>
      <c r="AN245" s="283"/>
      <c r="AO245" s="283"/>
      <c r="AP245" s="283"/>
      <c r="AQ245" s="283"/>
      <c r="AR245" s="283"/>
      <c r="AS245" s="283"/>
      <c r="AT245" s="283"/>
      <c r="AU245" s="283"/>
      <c r="AV245" s="283"/>
      <c r="AW245" s="283"/>
      <c r="AX245" s="283"/>
      <c r="AY245" s="283"/>
      <c r="AZ245" s="283"/>
      <c r="BA245" s="283"/>
      <c r="BB245" s="283"/>
      <c r="BC245" s="283"/>
      <c r="BD245" s="283"/>
      <c r="BE245" s="283"/>
      <c r="BF245" s="283"/>
      <c r="BG245" s="283"/>
      <c r="BH245" s="283"/>
      <c r="BI245" s="283"/>
      <c r="BJ245" s="283"/>
      <c r="BK245" s="283"/>
      <c r="BL245" s="283"/>
      <c r="BM245" s="283"/>
      <c r="BN245" s="283"/>
      <c r="BO245" s="283"/>
      <c r="BP245" s="283"/>
      <c r="BQ245" s="283"/>
      <c r="BR245" s="283"/>
      <c r="BS245" s="283"/>
      <c r="BT245" s="283"/>
      <c r="BU245" s="283"/>
      <c r="BV245" s="283"/>
      <c r="BW245" s="283"/>
      <c r="BX245" s="283"/>
      <c r="BY245" s="283"/>
      <c r="BZ245" s="283"/>
      <c r="CA245" s="283"/>
      <c r="CB245" s="283"/>
      <c r="CC245" s="283"/>
      <c r="CD245" s="283"/>
      <c r="CE245" s="283"/>
      <c r="CF245" s="283"/>
      <c r="CG245" s="283"/>
      <c r="CH245" s="283"/>
      <c r="CI245" s="283"/>
      <c r="CJ245" s="283"/>
      <c r="CK245" s="283"/>
      <c r="CL245" s="283"/>
      <c r="CM245" s="283"/>
      <c r="CN245" s="283"/>
      <c r="CO245" s="283"/>
      <c r="CP245" s="283"/>
      <c r="CQ245" s="283"/>
      <c r="CR245" s="283"/>
      <c r="CS245" s="283"/>
      <c r="CT245" s="283"/>
      <c r="CU245" s="283"/>
      <c r="CV245" s="283"/>
      <c r="CW245" s="283"/>
      <c r="CX245" s="283"/>
      <c r="CY245" s="283"/>
      <c r="CZ245" s="283"/>
      <c r="DA245" s="283"/>
      <c r="DB245" s="283"/>
      <c r="DC245" s="283"/>
      <c r="DD245" s="283"/>
      <c r="DE245" s="283"/>
      <c r="DF245" s="283"/>
      <c r="DG245" s="283"/>
      <c r="DH245" s="283"/>
      <c r="DI245" s="283"/>
      <c r="DJ245" s="283"/>
      <c r="DK245" s="283"/>
      <c r="DL245" s="283"/>
      <c r="DM245" s="283"/>
      <c r="DN245" s="283"/>
      <c r="DO245" s="283"/>
      <c r="DP245" s="283"/>
      <c r="DQ245" s="283"/>
      <c r="DR245" s="283"/>
      <c r="DS245" s="283"/>
      <c r="DT245" s="283"/>
      <c r="DU245" s="283"/>
      <c r="DV245" s="283"/>
      <c r="DW245" s="283"/>
      <c r="DX245" s="283"/>
      <c r="DY245" s="283"/>
      <c r="DZ245" s="283"/>
      <c r="EA245" s="283"/>
      <c r="EB245" s="283"/>
      <c r="EC245" s="283"/>
      <c r="ED245" s="283"/>
      <c r="EE245" s="283"/>
      <c r="EF245" s="283"/>
      <c r="EG245" s="283"/>
      <c r="EH245" s="283"/>
      <c r="EI245" s="283"/>
      <c r="EJ245" s="283"/>
      <c r="EK245" s="283"/>
      <c r="EL245" s="283"/>
      <c r="EM245" s="283"/>
      <c r="EN245" s="283"/>
      <c r="EO245" s="283"/>
      <c r="EP245" s="283"/>
      <c r="EQ245" s="283"/>
      <c r="ER245" s="283"/>
      <c r="ES245" s="283"/>
      <c r="ET245" s="283"/>
      <c r="EU245" s="283"/>
      <c r="EV245" s="283"/>
      <c r="EW245" s="283"/>
      <c r="EX245" s="283"/>
      <c r="EY245" s="283"/>
      <c r="EZ245" s="283"/>
      <c r="FA245" s="283"/>
      <c r="FB245" s="283"/>
      <c r="FC245" s="283"/>
      <c r="FD245" s="283"/>
      <c r="FE245" s="283"/>
      <c r="FF245" s="283"/>
      <c r="FG245" s="283"/>
      <c r="FH245" s="283"/>
      <c r="FI245" s="283"/>
      <c r="FJ245" s="283"/>
      <c r="FK245" s="283"/>
      <c r="FL245" s="283"/>
      <c r="FM245" s="283"/>
      <c r="FN245" s="283"/>
      <c r="FO245" s="283"/>
      <c r="FP245" s="283"/>
      <c r="FQ245" s="283"/>
      <c r="FR245" s="283"/>
      <c r="FS245" s="283"/>
      <c r="FT245" s="283"/>
      <c r="FU245" s="283"/>
      <c r="FV245" s="283"/>
      <c r="FW245" s="283"/>
      <c r="FX245" s="283"/>
      <c r="FY245" s="283"/>
      <c r="FZ245" s="283"/>
      <c r="GA245" s="283"/>
      <c r="GB245" s="283"/>
      <c r="GC245" s="283"/>
      <c r="GD245" s="283"/>
      <c r="GE245" s="283"/>
      <c r="GF245" s="283"/>
      <c r="GG245" s="283"/>
      <c r="GH245" s="283"/>
      <c r="GI245" s="283"/>
      <c r="GJ245" s="283"/>
      <c r="GK245" s="283"/>
      <c r="GL245" s="283"/>
      <c r="GM245" s="283"/>
      <c r="GN245" s="283"/>
      <c r="GO245" s="283"/>
      <c r="GP245" s="283"/>
      <c r="GQ245" s="283"/>
      <c r="GR245" s="283"/>
      <c r="GS245" s="283"/>
      <c r="GT245" s="283"/>
      <c r="GU245" s="283"/>
      <c r="GV245" s="283"/>
      <c r="GW245" s="283"/>
      <c r="GX245" s="283"/>
      <c r="GY245" s="283"/>
      <c r="GZ245" s="283"/>
      <c r="HA245" s="283"/>
      <c r="HB245" s="283"/>
      <c r="HC245" s="283"/>
      <c r="HD245" s="283"/>
      <c r="HE245" s="283"/>
      <c r="HF245" s="283"/>
      <c r="HG245" s="283"/>
      <c r="HH245" s="283"/>
      <c r="HI245" s="283"/>
      <c r="HJ245" s="283"/>
      <c r="HK245" s="283"/>
      <c r="HL245" s="283"/>
      <c r="HM245" s="283"/>
      <c r="HN245" s="283"/>
      <c r="HO245" s="283"/>
      <c r="HP245" s="283"/>
      <c r="HQ245" s="283"/>
      <c r="HR245" s="283"/>
      <c r="HS245" s="283"/>
      <c r="HT245" s="283"/>
      <c r="HU245" s="283"/>
      <c r="HV245" s="283"/>
      <c r="HW245" s="283"/>
      <c r="HX245" s="283"/>
      <c r="HY245" s="283"/>
      <c r="HZ245" s="283"/>
      <c r="IA245" s="283"/>
      <c r="IB245" s="283"/>
      <c r="IC245" s="283"/>
      <c r="ID245" s="283"/>
      <c r="IE245" s="283"/>
      <c r="IF245" s="283"/>
      <c r="IG245" s="283"/>
      <c r="IH245" s="283"/>
      <c r="II245" s="283"/>
      <c r="IJ245" s="283"/>
      <c r="IK245" s="283"/>
      <c r="IL245" s="283"/>
      <c r="IM245" s="283"/>
      <c r="IN245" s="283"/>
      <c r="IO245" s="283"/>
      <c r="IP245" s="283"/>
      <c r="IQ245" s="283"/>
      <c r="IR245" s="283"/>
      <c r="IS245" s="283"/>
      <c r="IT245" s="283"/>
    </row>
    <row r="246" spans="1:254" s="293" customFormat="1" ht="15.75" x14ac:dyDescent="0.25">
      <c r="A246" s="304" t="s">
        <v>470</v>
      </c>
      <c r="B246" s="277" t="s">
        <v>663</v>
      </c>
      <c r="C246" s="277" t="s">
        <v>402</v>
      </c>
      <c r="D246" s="322"/>
      <c r="E246" s="360"/>
      <c r="F246" s="360"/>
      <c r="G246" s="361">
        <f>SUM(G247)</f>
        <v>500</v>
      </c>
      <c r="H246" s="283"/>
      <c r="I246" s="283"/>
      <c r="J246" s="283"/>
      <c r="K246" s="283"/>
      <c r="L246" s="283"/>
      <c r="M246" s="283"/>
      <c r="N246" s="283"/>
      <c r="O246" s="283"/>
      <c r="P246" s="283"/>
      <c r="Q246" s="283"/>
      <c r="R246" s="283"/>
      <c r="S246" s="283"/>
      <c r="T246" s="283"/>
      <c r="U246" s="283"/>
      <c r="V246" s="283"/>
      <c r="W246" s="283"/>
      <c r="X246" s="283"/>
      <c r="Y246" s="283"/>
      <c r="Z246" s="283"/>
      <c r="AA246" s="283"/>
      <c r="AB246" s="283"/>
      <c r="AC246" s="283"/>
      <c r="AD246" s="283"/>
      <c r="AE246" s="283"/>
      <c r="AF246" s="283"/>
      <c r="AG246" s="283"/>
      <c r="AH246" s="283"/>
      <c r="AI246" s="283"/>
      <c r="AJ246" s="283"/>
      <c r="AK246" s="283"/>
      <c r="AL246" s="283"/>
      <c r="AM246" s="283"/>
      <c r="AN246" s="283"/>
      <c r="AO246" s="283"/>
      <c r="AP246" s="283"/>
      <c r="AQ246" s="283"/>
      <c r="AR246" s="283"/>
      <c r="AS246" s="283"/>
      <c r="AT246" s="283"/>
      <c r="AU246" s="283"/>
      <c r="AV246" s="283"/>
      <c r="AW246" s="283"/>
      <c r="AX246" s="283"/>
      <c r="AY246" s="283"/>
      <c r="AZ246" s="283"/>
      <c r="BA246" s="283"/>
      <c r="BB246" s="283"/>
      <c r="BC246" s="283"/>
      <c r="BD246" s="283"/>
      <c r="BE246" s="283"/>
      <c r="BF246" s="283"/>
      <c r="BG246" s="283"/>
      <c r="BH246" s="283"/>
      <c r="BI246" s="283"/>
      <c r="BJ246" s="283"/>
      <c r="BK246" s="283"/>
      <c r="BL246" s="283"/>
      <c r="BM246" s="283"/>
      <c r="BN246" s="283"/>
      <c r="BO246" s="283"/>
      <c r="BP246" s="283"/>
      <c r="BQ246" s="283"/>
      <c r="BR246" s="283"/>
      <c r="BS246" s="283"/>
      <c r="BT246" s="283"/>
      <c r="BU246" s="283"/>
      <c r="BV246" s="283"/>
      <c r="BW246" s="283"/>
      <c r="BX246" s="283"/>
      <c r="BY246" s="283"/>
      <c r="BZ246" s="283"/>
      <c r="CA246" s="283"/>
      <c r="CB246" s="283"/>
      <c r="CC246" s="283"/>
      <c r="CD246" s="283"/>
      <c r="CE246" s="283"/>
      <c r="CF246" s="283"/>
      <c r="CG246" s="283"/>
      <c r="CH246" s="283"/>
      <c r="CI246" s="283"/>
      <c r="CJ246" s="283"/>
      <c r="CK246" s="283"/>
      <c r="CL246" s="283"/>
      <c r="CM246" s="283"/>
      <c r="CN246" s="283"/>
      <c r="CO246" s="283"/>
      <c r="CP246" s="283"/>
      <c r="CQ246" s="283"/>
      <c r="CR246" s="283"/>
      <c r="CS246" s="283"/>
      <c r="CT246" s="283"/>
      <c r="CU246" s="283"/>
      <c r="CV246" s="283"/>
      <c r="CW246" s="283"/>
      <c r="CX246" s="283"/>
      <c r="CY246" s="283"/>
      <c r="CZ246" s="283"/>
      <c r="DA246" s="283"/>
      <c r="DB246" s="283"/>
      <c r="DC246" s="283"/>
      <c r="DD246" s="283"/>
      <c r="DE246" s="283"/>
      <c r="DF246" s="283"/>
      <c r="DG246" s="283"/>
      <c r="DH246" s="283"/>
      <c r="DI246" s="283"/>
      <c r="DJ246" s="283"/>
      <c r="DK246" s="283"/>
      <c r="DL246" s="283"/>
      <c r="DM246" s="283"/>
      <c r="DN246" s="283"/>
      <c r="DO246" s="283"/>
      <c r="DP246" s="283"/>
      <c r="DQ246" s="283"/>
      <c r="DR246" s="283"/>
      <c r="DS246" s="283"/>
      <c r="DT246" s="283"/>
      <c r="DU246" s="283"/>
      <c r="DV246" s="283"/>
      <c r="DW246" s="283"/>
      <c r="DX246" s="283"/>
      <c r="DY246" s="283"/>
      <c r="DZ246" s="283"/>
      <c r="EA246" s="283"/>
      <c r="EB246" s="283"/>
      <c r="EC246" s="283"/>
      <c r="ED246" s="283"/>
      <c r="EE246" s="283"/>
      <c r="EF246" s="283"/>
      <c r="EG246" s="283"/>
      <c r="EH246" s="283"/>
      <c r="EI246" s="283"/>
      <c r="EJ246" s="283"/>
      <c r="EK246" s="283"/>
      <c r="EL246" s="283"/>
      <c r="EM246" s="283"/>
      <c r="EN246" s="283"/>
      <c r="EO246" s="283"/>
      <c r="EP246" s="283"/>
      <c r="EQ246" s="283"/>
      <c r="ER246" s="283"/>
      <c r="ES246" s="283"/>
      <c r="ET246" s="283"/>
      <c r="EU246" s="283"/>
      <c r="EV246" s="283"/>
      <c r="EW246" s="283"/>
      <c r="EX246" s="283"/>
      <c r="EY246" s="283"/>
      <c r="EZ246" s="283"/>
      <c r="FA246" s="283"/>
      <c r="FB246" s="283"/>
      <c r="FC246" s="283"/>
      <c r="FD246" s="283"/>
      <c r="FE246" s="283"/>
      <c r="FF246" s="283"/>
      <c r="FG246" s="283"/>
      <c r="FH246" s="283"/>
      <c r="FI246" s="283"/>
      <c r="FJ246" s="283"/>
      <c r="FK246" s="283"/>
      <c r="FL246" s="283"/>
      <c r="FM246" s="283"/>
      <c r="FN246" s="283"/>
      <c r="FO246" s="283"/>
      <c r="FP246" s="283"/>
      <c r="FQ246" s="283"/>
      <c r="FR246" s="283"/>
      <c r="FS246" s="283"/>
      <c r="FT246" s="283"/>
      <c r="FU246" s="283"/>
      <c r="FV246" s="283"/>
      <c r="FW246" s="283"/>
      <c r="FX246" s="283"/>
      <c r="FY246" s="283"/>
      <c r="FZ246" s="283"/>
      <c r="GA246" s="283"/>
      <c r="GB246" s="283"/>
      <c r="GC246" s="283"/>
      <c r="GD246" s="283"/>
      <c r="GE246" s="283"/>
      <c r="GF246" s="283"/>
      <c r="GG246" s="283"/>
      <c r="GH246" s="283"/>
      <c r="GI246" s="283"/>
      <c r="GJ246" s="283"/>
      <c r="GK246" s="283"/>
      <c r="GL246" s="283"/>
      <c r="GM246" s="283"/>
      <c r="GN246" s="283"/>
      <c r="GO246" s="283"/>
      <c r="GP246" s="283"/>
      <c r="GQ246" s="283"/>
      <c r="GR246" s="283"/>
      <c r="GS246" s="283"/>
      <c r="GT246" s="283"/>
      <c r="GU246" s="283"/>
      <c r="GV246" s="283"/>
      <c r="GW246" s="283"/>
      <c r="GX246" s="283"/>
      <c r="GY246" s="283"/>
      <c r="GZ246" s="283"/>
      <c r="HA246" s="283"/>
      <c r="HB246" s="283"/>
      <c r="HC246" s="283"/>
      <c r="HD246" s="283"/>
      <c r="HE246" s="283"/>
      <c r="HF246" s="283"/>
      <c r="HG246" s="283"/>
      <c r="HH246" s="283"/>
      <c r="HI246" s="283"/>
      <c r="HJ246" s="283"/>
      <c r="HK246" s="283"/>
      <c r="HL246" s="283"/>
      <c r="HM246" s="283"/>
      <c r="HN246" s="283"/>
      <c r="HO246" s="283"/>
      <c r="HP246" s="283"/>
      <c r="HQ246" s="283"/>
      <c r="HR246" s="283"/>
      <c r="HS246" s="283"/>
      <c r="HT246" s="283"/>
      <c r="HU246" s="283"/>
      <c r="HV246" s="283"/>
      <c r="HW246" s="283"/>
      <c r="HX246" s="283"/>
      <c r="HY246" s="283"/>
      <c r="HZ246" s="283"/>
      <c r="IA246" s="283"/>
      <c r="IB246" s="283"/>
      <c r="IC246" s="283"/>
      <c r="ID246" s="283"/>
      <c r="IE246" s="283"/>
      <c r="IF246" s="283"/>
      <c r="IG246" s="283"/>
      <c r="IH246" s="283"/>
      <c r="II246" s="283"/>
      <c r="IJ246" s="283"/>
      <c r="IK246" s="283"/>
      <c r="IL246" s="283"/>
      <c r="IM246" s="283"/>
      <c r="IN246" s="283"/>
      <c r="IO246" s="283"/>
      <c r="IP246" s="283"/>
      <c r="IQ246" s="283"/>
      <c r="IR246" s="283"/>
      <c r="IS246" s="283"/>
      <c r="IT246" s="283"/>
    </row>
    <row r="247" spans="1:254" s="227" customFormat="1" ht="25.5" x14ac:dyDescent="0.2">
      <c r="A247" s="279" t="s">
        <v>498</v>
      </c>
      <c r="B247" s="280" t="s">
        <v>663</v>
      </c>
      <c r="C247" s="281" t="s">
        <v>402</v>
      </c>
      <c r="D247" s="281" t="s">
        <v>402</v>
      </c>
      <c r="E247" s="280"/>
      <c r="F247" s="280"/>
      <c r="G247" s="282">
        <f>SUM(G248)</f>
        <v>500</v>
      </c>
    </row>
    <row r="248" spans="1:254" ht="15" x14ac:dyDescent="0.25">
      <c r="A248" s="353" t="s">
        <v>499</v>
      </c>
      <c r="B248" s="286" t="s">
        <v>663</v>
      </c>
      <c r="C248" s="281" t="s">
        <v>402</v>
      </c>
      <c r="D248" s="280" t="s">
        <v>402</v>
      </c>
      <c r="E248" s="280" t="s">
        <v>429</v>
      </c>
      <c r="F248" s="280"/>
      <c r="G248" s="362">
        <f>SUM(G249)</f>
        <v>500</v>
      </c>
      <c r="H248" s="283"/>
      <c r="I248" s="283"/>
      <c r="J248" s="283"/>
      <c r="K248" s="283"/>
      <c r="L248" s="283"/>
      <c r="M248" s="283"/>
      <c r="N248" s="283"/>
      <c r="O248" s="283"/>
      <c r="P248" s="283"/>
      <c r="Q248" s="283"/>
      <c r="R248" s="283"/>
      <c r="S248" s="283"/>
      <c r="T248" s="283"/>
      <c r="U248" s="283"/>
      <c r="V248" s="283"/>
      <c r="W248" s="283"/>
      <c r="X248" s="283"/>
      <c r="Y248" s="283"/>
      <c r="Z248" s="283"/>
      <c r="AA248" s="283"/>
      <c r="AB248" s="283"/>
      <c r="AC248" s="283"/>
      <c r="AD248" s="283"/>
      <c r="AE248" s="283"/>
      <c r="AF248" s="283"/>
      <c r="AG248" s="283"/>
      <c r="AH248" s="283"/>
      <c r="AI248" s="283"/>
      <c r="AJ248" s="283"/>
      <c r="AK248" s="283"/>
      <c r="AL248" s="283"/>
      <c r="AM248" s="283"/>
      <c r="AN248" s="283"/>
      <c r="AO248" s="283"/>
      <c r="AP248" s="283"/>
      <c r="AQ248" s="283"/>
      <c r="AR248" s="283"/>
      <c r="AS248" s="283"/>
      <c r="AT248" s="283"/>
      <c r="AU248" s="283"/>
      <c r="AV248" s="283"/>
      <c r="AW248" s="283"/>
      <c r="AX248" s="283"/>
      <c r="AY248" s="283"/>
      <c r="AZ248" s="283"/>
      <c r="BA248" s="283"/>
      <c r="BB248" s="283"/>
      <c r="BC248" s="283"/>
      <c r="BD248" s="283"/>
      <c r="BE248" s="283"/>
      <c r="BF248" s="283"/>
      <c r="BG248" s="283"/>
      <c r="BH248" s="283"/>
      <c r="BI248" s="283"/>
      <c r="BJ248" s="283"/>
      <c r="BK248" s="283"/>
      <c r="BL248" s="283"/>
      <c r="BM248" s="283"/>
      <c r="BN248" s="283"/>
      <c r="BO248" s="283"/>
      <c r="BP248" s="283"/>
      <c r="BQ248" s="283"/>
      <c r="BR248" s="283"/>
      <c r="BS248" s="283"/>
      <c r="BT248" s="283"/>
      <c r="BU248" s="283"/>
      <c r="BV248" s="283"/>
      <c r="BW248" s="283"/>
      <c r="BX248" s="283"/>
      <c r="BY248" s="283"/>
      <c r="BZ248" s="283"/>
      <c r="CA248" s="283"/>
      <c r="CB248" s="283"/>
      <c r="CC248" s="283"/>
      <c r="CD248" s="283"/>
      <c r="CE248" s="283"/>
      <c r="CF248" s="283"/>
      <c r="CG248" s="283"/>
      <c r="CH248" s="283"/>
      <c r="CI248" s="283"/>
      <c r="CJ248" s="283"/>
      <c r="CK248" s="283"/>
      <c r="CL248" s="283"/>
      <c r="CM248" s="283"/>
      <c r="CN248" s="283"/>
      <c r="CO248" s="283"/>
      <c r="CP248" s="283"/>
      <c r="CQ248" s="283"/>
      <c r="CR248" s="283"/>
      <c r="CS248" s="283"/>
      <c r="CT248" s="283"/>
      <c r="CU248" s="283"/>
      <c r="CV248" s="283"/>
      <c r="CW248" s="283"/>
      <c r="CX248" s="283"/>
      <c r="CY248" s="283"/>
      <c r="CZ248" s="283"/>
      <c r="DA248" s="283"/>
      <c r="DB248" s="283"/>
      <c r="DC248" s="283"/>
      <c r="DD248" s="283"/>
      <c r="DE248" s="283"/>
      <c r="DF248" s="283"/>
      <c r="DG248" s="283"/>
      <c r="DH248" s="283"/>
      <c r="DI248" s="283"/>
      <c r="DJ248" s="283"/>
      <c r="DK248" s="283"/>
      <c r="DL248" s="283"/>
      <c r="DM248" s="283"/>
      <c r="DN248" s="283"/>
      <c r="DO248" s="283"/>
      <c r="DP248" s="283"/>
      <c r="DQ248" s="283"/>
      <c r="DR248" s="283"/>
      <c r="DS248" s="283"/>
      <c r="DT248" s="283"/>
      <c r="DU248" s="283"/>
      <c r="DV248" s="283"/>
      <c r="DW248" s="283"/>
      <c r="DX248" s="283"/>
      <c r="DY248" s="283"/>
      <c r="DZ248" s="283"/>
      <c r="EA248" s="283"/>
      <c r="EB248" s="283"/>
      <c r="EC248" s="283"/>
      <c r="ED248" s="283"/>
      <c r="EE248" s="283"/>
      <c r="EF248" s="283"/>
      <c r="EG248" s="283"/>
      <c r="EH248" s="283"/>
      <c r="EI248" s="283"/>
      <c r="EJ248" s="283"/>
      <c r="EK248" s="283"/>
      <c r="EL248" s="283"/>
      <c r="EM248" s="283"/>
      <c r="EN248" s="283"/>
      <c r="EO248" s="283"/>
      <c r="EP248" s="283"/>
      <c r="EQ248" s="283"/>
      <c r="ER248" s="283"/>
      <c r="ES248" s="283"/>
      <c r="ET248" s="283"/>
      <c r="EU248" s="283"/>
      <c r="EV248" s="283"/>
      <c r="EW248" s="283"/>
      <c r="EX248" s="283"/>
      <c r="EY248" s="283"/>
      <c r="EZ248" s="283"/>
      <c r="FA248" s="283"/>
      <c r="FB248" s="283"/>
      <c r="FC248" s="283"/>
      <c r="FD248" s="283"/>
      <c r="FE248" s="283"/>
      <c r="FF248" s="283"/>
      <c r="FG248" s="283"/>
      <c r="FH248" s="283"/>
      <c r="FI248" s="283"/>
      <c r="FJ248" s="283"/>
      <c r="FK248" s="283"/>
      <c r="FL248" s="283"/>
      <c r="FM248" s="283"/>
      <c r="FN248" s="283"/>
      <c r="FO248" s="283"/>
      <c r="FP248" s="283"/>
      <c r="FQ248" s="283"/>
      <c r="FR248" s="283"/>
      <c r="FS248" s="283"/>
      <c r="FT248" s="283"/>
      <c r="FU248" s="283"/>
      <c r="FV248" s="283"/>
      <c r="FW248" s="283"/>
      <c r="FX248" s="283"/>
      <c r="FY248" s="283"/>
      <c r="FZ248" s="283"/>
      <c r="GA248" s="283"/>
      <c r="GB248" s="283"/>
      <c r="GC248" s="283"/>
      <c r="GD248" s="283"/>
      <c r="GE248" s="283"/>
      <c r="GF248" s="283"/>
      <c r="GG248" s="283"/>
      <c r="GH248" s="283"/>
      <c r="GI248" s="283"/>
      <c r="GJ248" s="283"/>
      <c r="GK248" s="283"/>
      <c r="GL248" s="283"/>
      <c r="GM248" s="283"/>
      <c r="GN248" s="283"/>
      <c r="GO248" s="283"/>
      <c r="GP248" s="283"/>
      <c r="GQ248" s="283"/>
      <c r="GR248" s="283"/>
      <c r="GS248" s="283"/>
      <c r="GT248" s="283"/>
      <c r="GU248" s="283"/>
      <c r="GV248" s="283"/>
      <c r="GW248" s="283"/>
      <c r="GX248" s="283"/>
      <c r="GY248" s="283"/>
      <c r="GZ248" s="283"/>
      <c r="HA248" s="283"/>
      <c r="HB248" s="283"/>
      <c r="HC248" s="283"/>
      <c r="HD248" s="283"/>
      <c r="HE248" s="283"/>
      <c r="HF248" s="283"/>
      <c r="HG248" s="283"/>
      <c r="HH248" s="283"/>
      <c r="HI248" s="283"/>
      <c r="HJ248" s="283"/>
      <c r="HK248" s="283"/>
      <c r="HL248" s="283"/>
      <c r="HM248" s="283"/>
      <c r="HN248" s="283"/>
      <c r="HO248" s="283"/>
      <c r="HP248" s="283"/>
      <c r="HQ248" s="283"/>
      <c r="HR248" s="283"/>
      <c r="HS248" s="283"/>
      <c r="HT248" s="283"/>
      <c r="HU248" s="283"/>
      <c r="HV248" s="283"/>
      <c r="HW248" s="283"/>
      <c r="HX248" s="283"/>
      <c r="HY248" s="283"/>
      <c r="HZ248" s="283"/>
      <c r="IA248" s="283"/>
      <c r="IB248" s="283"/>
      <c r="IC248" s="283"/>
      <c r="ID248" s="283"/>
      <c r="IE248" s="283"/>
      <c r="IF248" s="283"/>
      <c r="IG248" s="283"/>
      <c r="IH248" s="283"/>
      <c r="II248" s="283"/>
      <c r="IJ248" s="283"/>
      <c r="IK248" s="283"/>
      <c r="IL248" s="283"/>
      <c r="IM248" s="283"/>
      <c r="IN248" s="283"/>
      <c r="IO248" s="283"/>
      <c r="IP248" s="283"/>
      <c r="IQ248" s="283"/>
      <c r="IR248" s="283"/>
      <c r="IS248" s="283"/>
      <c r="IT248" s="283"/>
    </row>
    <row r="249" spans="1:254" ht="15" x14ac:dyDescent="0.25">
      <c r="A249" s="294" t="s">
        <v>428</v>
      </c>
      <c r="B249" s="291" t="s">
        <v>663</v>
      </c>
      <c r="C249" s="291" t="s">
        <v>402</v>
      </c>
      <c r="D249" s="311" t="s">
        <v>402</v>
      </c>
      <c r="E249" s="301" t="s">
        <v>429</v>
      </c>
      <c r="F249" s="311"/>
      <c r="G249" s="297">
        <f>SUM(G250)</f>
        <v>500</v>
      </c>
      <c r="H249" s="283"/>
      <c r="I249" s="283"/>
      <c r="J249" s="283"/>
      <c r="K249" s="283"/>
      <c r="L249" s="283"/>
      <c r="M249" s="283"/>
      <c r="N249" s="283"/>
      <c r="O249" s="283"/>
      <c r="P249" s="283"/>
      <c r="Q249" s="283"/>
      <c r="R249" s="283"/>
      <c r="S249" s="283"/>
      <c r="T249" s="283"/>
      <c r="U249" s="283"/>
      <c r="V249" s="283"/>
      <c r="W249" s="283"/>
      <c r="X249" s="283"/>
      <c r="Y249" s="283"/>
      <c r="Z249" s="283"/>
      <c r="AA249" s="283"/>
      <c r="AB249" s="283"/>
      <c r="AC249" s="283"/>
      <c r="AD249" s="283"/>
      <c r="AE249" s="283"/>
      <c r="AF249" s="283"/>
      <c r="AG249" s="283"/>
      <c r="AH249" s="283"/>
      <c r="AI249" s="283"/>
      <c r="AJ249" s="283"/>
      <c r="AK249" s="283"/>
      <c r="AL249" s="283"/>
      <c r="AM249" s="283"/>
      <c r="AN249" s="283"/>
      <c r="AO249" s="283"/>
      <c r="AP249" s="283"/>
      <c r="AQ249" s="283"/>
      <c r="AR249" s="283"/>
      <c r="AS249" s="283"/>
      <c r="AT249" s="283"/>
      <c r="AU249" s="283"/>
      <c r="AV249" s="283"/>
      <c r="AW249" s="283"/>
      <c r="AX249" s="283"/>
      <c r="AY249" s="283"/>
      <c r="AZ249" s="283"/>
      <c r="BA249" s="283"/>
      <c r="BB249" s="283"/>
      <c r="BC249" s="283"/>
      <c r="BD249" s="283"/>
      <c r="BE249" s="283"/>
      <c r="BF249" s="283"/>
      <c r="BG249" s="283"/>
      <c r="BH249" s="283"/>
      <c r="BI249" s="283"/>
      <c r="BJ249" s="283"/>
      <c r="BK249" s="283"/>
      <c r="BL249" s="283"/>
      <c r="BM249" s="283"/>
      <c r="BN249" s="283"/>
      <c r="BO249" s="283"/>
      <c r="BP249" s="283"/>
      <c r="BQ249" s="283"/>
      <c r="BR249" s="283"/>
      <c r="BS249" s="283"/>
      <c r="BT249" s="283"/>
      <c r="BU249" s="283"/>
      <c r="BV249" s="283"/>
      <c r="BW249" s="283"/>
      <c r="BX249" s="283"/>
      <c r="BY249" s="283"/>
      <c r="BZ249" s="283"/>
      <c r="CA249" s="283"/>
      <c r="CB249" s="283"/>
      <c r="CC249" s="283"/>
      <c r="CD249" s="283"/>
      <c r="CE249" s="283"/>
      <c r="CF249" s="283"/>
      <c r="CG249" s="283"/>
      <c r="CH249" s="283"/>
      <c r="CI249" s="283"/>
      <c r="CJ249" s="283"/>
      <c r="CK249" s="283"/>
      <c r="CL249" s="283"/>
      <c r="CM249" s="283"/>
      <c r="CN249" s="283"/>
      <c r="CO249" s="283"/>
      <c r="CP249" s="283"/>
      <c r="CQ249" s="283"/>
      <c r="CR249" s="283"/>
      <c r="CS249" s="283"/>
      <c r="CT249" s="283"/>
      <c r="CU249" s="283"/>
      <c r="CV249" s="283"/>
      <c r="CW249" s="283"/>
      <c r="CX249" s="283"/>
      <c r="CY249" s="283"/>
      <c r="CZ249" s="283"/>
      <c r="DA249" s="283"/>
      <c r="DB249" s="283"/>
      <c r="DC249" s="283"/>
      <c r="DD249" s="283"/>
      <c r="DE249" s="283"/>
      <c r="DF249" s="283"/>
      <c r="DG249" s="283"/>
      <c r="DH249" s="283"/>
      <c r="DI249" s="283"/>
      <c r="DJ249" s="283"/>
      <c r="DK249" s="283"/>
      <c r="DL249" s="283"/>
      <c r="DM249" s="283"/>
      <c r="DN249" s="283"/>
      <c r="DO249" s="283"/>
      <c r="DP249" s="283"/>
      <c r="DQ249" s="283"/>
      <c r="DR249" s="283"/>
      <c r="DS249" s="283"/>
      <c r="DT249" s="283"/>
      <c r="DU249" s="283"/>
      <c r="DV249" s="283"/>
      <c r="DW249" s="283"/>
      <c r="DX249" s="283"/>
      <c r="DY249" s="283"/>
      <c r="DZ249" s="283"/>
      <c r="EA249" s="283"/>
      <c r="EB249" s="283"/>
      <c r="EC249" s="283"/>
      <c r="ED249" s="283"/>
      <c r="EE249" s="283"/>
      <c r="EF249" s="283"/>
      <c r="EG249" s="283"/>
      <c r="EH249" s="283"/>
      <c r="EI249" s="283"/>
      <c r="EJ249" s="283"/>
      <c r="EK249" s="283"/>
      <c r="EL249" s="283"/>
      <c r="EM249" s="283"/>
      <c r="EN249" s="283"/>
      <c r="EO249" s="283"/>
      <c r="EP249" s="283"/>
      <c r="EQ249" s="283"/>
      <c r="ER249" s="283"/>
      <c r="ES249" s="283"/>
      <c r="ET249" s="283"/>
      <c r="EU249" s="283"/>
      <c r="EV249" s="283"/>
      <c r="EW249" s="283"/>
      <c r="EX249" s="283"/>
      <c r="EY249" s="283"/>
      <c r="EZ249" s="283"/>
      <c r="FA249" s="283"/>
      <c r="FB249" s="283"/>
      <c r="FC249" s="283"/>
      <c r="FD249" s="283"/>
      <c r="FE249" s="283"/>
      <c r="FF249" s="283"/>
      <c r="FG249" s="283"/>
      <c r="FH249" s="283"/>
      <c r="FI249" s="283"/>
      <c r="FJ249" s="283"/>
      <c r="FK249" s="283"/>
      <c r="FL249" s="283"/>
      <c r="FM249" s="283"/>
      <c r="FN249" s="283"/>
      <c r="FO249" s="283"/>
      <c r="FP249" s="283"/>
      <c r="FQ249" s="283"/>
      <c r="FR249" s="283"/>
      <c r="FS249" s="283"/>
      <c r="FT249" s="283"/>
      <c r="FU249" s="283"/>
      <c r="FV249" s="283"/>
      <c r="FW249" s="283"/>
      <c r="FX249" s="283"/>
      <c r="FY249" s="283"/>
      <c r="FZ249" s="283"/>
      <c r="GA249" s="283"/>
      <c r="GB249" s="283"/>
      <c r="GC249" s="283"/>
      <c r="GD249" s="283"/>
      <c r="GE249" s="283"/>
      <c r="GF249" s="283"/>
      <c r="GG249" s="283"/>
      <c r="GH249" s="283"/>
      <c r="GI249" s="283"/>
      <c r="GJ249" s="283"/>
      <c r="GK249" s="283"/>
      <c r="GL249" s="283"/>
      <c r="GM249" s="283"/>
      <c r="GN249" s="283"/>
      <c r="GO249" s="283"/>
      <c r="GP249" s="283"/>
      <c r="GQ249" s="283"/>
      <c r="GR249" s="283"/>
      <c r="GS249" s="283"/>
      <c r="GT249" s="283"/>
      <c r="GU249" s="283"/>
      <c r="GV249" s="283"/>
      <c r="GW249" s="283"/>
      <c r="GX249" s="283"/>
      <c r="GY249" s="283"/>
      <c r="GZ249" s="283"/>
      <c r="HA249" s="283"/>
      <c r="HB249" s="283"/>
      <c r="HC249" s="283"/>
      <c r="HD249" s="283"/>
      <c r="HE249" s="283"/>
      <c r="HF249" s="283"/>
      <c r="HG249" s="283"/>
      <c r="HH249" s="283"/>
      <c r="HI249" s="283"/>
      <c r="HJ249" s="283"/>
      <c r="HK249" s="283"/>
      <c r="HL249" s="283"/>
      <c r="HM249" s="283"/>
      <c r="HN249" s="283"/>
      <c r="HO249" s="283"/>
      <c r="HP249" s="283"/>
      <c r="HQ249" s="283"/>
      <c r="HR249" s="283"/>
      <c r="HS249" s="283"/>
      <c r="HT249" s="283"/>
      <c r="HU249" s="283"/>
      <c r="HV249" s="283"/>
      <c r="HW249" s="283"/>
      <c r="HX249" s="283"/>
      <c r="HY249" s="283"/>
      <c r="HZ249" s="283"/>
      <c r="IA249" s="283"/>
      <c r="IB249" s="283"/>
      <c r="IC249" s="283"/>
      <c r="ID249" s="283"/>
      <c r="IE249" s="283"/>
      <c r="IF249" s="283"/>
      <c r="IG249" s="283"/>
      <c r="IH249" s="283"/>
      <c r="II249" s="283"/>
      <c r="IJ249" s="283"/>
      <c r="IK249" s="283"/>
      <c r="IL249" s="283"/>
      <c r="IM249" s="283"/>
      <c r="IN249" s="283"/>
      <c r="IO249" s="283"/>
      <c r="IP249" s="283"/>
      <c r="IQ249" s="283"/>
      <c r="IR249" s="283"/>
      <c r="IS249" s="283"/>
      <c r="IT249" s="283"/>
    </row>
    <row r="250" spans="1:254" ht="15" x14ac:dyDescent="0.25">
      <c r="A250" s="289" t="s">
        <v>399</v>
      </c>
      <c r="B250" s="291" t="s">
        <v>663</v>
      </c>
      <c r="C250" s="291" t="s">
        <v>402</v>
      </c>
      <c r="D250" s="301" t="s">
        <v>402</v>
      </c>
      <c r="E250" s="301" t="s">
        <v>429</v>
      </c>
      <c r="F250" s="301" t="s">
        <v>400</v>
      </c>
      <c r="G250" s="292">
        <v>500</v>
      </c>
      <c r="H250" s="309"/>
      <c r="I250" s="309"/>
      <c r="J250" s="309"/>
      <c r="K250" s="309"/>
      <c r="L250" s="309"/>
      <c r="M250" s="309"/>
      <c r="N250" s="309"/>
      <c r="O250" s="309"/>
      <c r="P250" s="309"/>
      <c r="Q250" s="309"/>
      <c r="R250" s="309"/>
      <c r="S250" s="309"/>
      <c r="T250" s="309"/>
      <c r="U250" s="309"/>
      <c r="V250" s="309"/>
      <c r="W250" s="309"/>
      <c r="X250" s="309"/>
      <c r="Y250" s="309"/>
      <c r="Z250" s="309"/>
      <c r="AA250" s="309"/>
      <c r="AB250" s="309"/>
      <c r="AC250" s="309"/>
      <c r="AD250" s="309"/>
      <c r="AE250" s="309"/>
      <c r="AF250" s="309"/>
      <c r="AG250" s="309"/>
      <c r="AH250" s="309"/>
      <c r="AI250" s="309"/>
      <c r="AJ250" s="309"/>
      <c r="AK250" s="309"/>
      <c r="AL250" s="309"/>
      <c r="AM250" s="309"/>
      <c r="AN250" s="309"/>
      <c r="AO250" s="309"/>
      <c r="AP250" s="309"/>
      <c r="AQ250" s="309"/>
      <c r="AR250" s="309"/>
      <c r="AS250" s="309"/>
      <c r="AT250" s="309"/>
      <c r="AU250" s="309"/>
      <c r="AV250" s="309"/>
      <c r="AW250" s="309"/>
      <c r="AX250" s="309"/>
      <c r="AY250" s="309"/>
      <c r="AZ250" s="309"/>
      <c r="BA250" s="309"/>
      <c r="BB250" s="309"/>
      <c r="BC250" s="309"/>
      <c r="BD250" s="309"/>
      <c r="BE250" s="309"/>
      <c r="BF250" s="309"/>
      <c r="BG250" s="309"/>
      <c r="BH250" s="309"/>
      <c r="BI250" s="309"/>
      <c r="BJ250" s="309"/>
      <c r="BK250" s="309"/>
      <c r="BL250" s="309"/>
      <c r="BM250" s="309"/>
      <c r="BN250" s="309"/>
      <c r="BO250" s="309"/>
      <c r="BP250" s="309"/>
      <c r="BQ250" s="309"/>
      <c r="BR250" s="309"/>
      <c r="BS250" s="309"/>
      <c r="BT250" s="309"/>
      <c r="BU250" s="309"/>
      <c r="BV250" s="309"/>
      <c r="BW250" s="309"/>
      <c r="BX250" s="309"/>
      <c r="BY250" s="309"/>
      <c r="BZ250" s="309"/>
      <c r="CA250" s="309"/>
      <c r="CB250" s="309"/>
      <c r="CC250" s="309"/>
      <c r="CD250" s="309"/>
      <c r="CE250" s="309"/>
      <c r="CF250" s="309"/>
      <c r="CG250" s="309"/>
      <c r="CH250" s="309"/>
      <c r="CI250" s="309"/>
      <c r="CJ250" s="309"/>
      <c r="CK250" s="309"/>
      <c r="CL250" s="309"/>
      <c r="CM250" s="309"/>
      <c r="CN250" s="309"/>
      <c r="CO250" s="309"/>
      <c r="CP250" s="309"/>
      <c r="CQ250" s="309"/>
      <c r="CR250" s="309"/>
      <c r="CS250" s="309"/>
      <c r="CT250" s="309"/>
      <c r="CU250" s="309"/>
      <c r="CV250" s="309"/>
      <c r="CW250" s="309"/>
      <c r="CX250" s="309"/>
      <c r="CY250" s="309"/>
      <c r="CZ250" s="309"/>
      <c r="DA250" s="309"/>
      <c r="DB250" s="309"/>
      <c r="DC250" s="309"/>
      <c r="DD250" s="309"/>
      <c r="DE250" s="309"/>
      <c r="DF250" s="309"/>
      <c r="DG250" s="309"/>
      <c r="DH250" s="309"/>
      <c r="DI250" s="309"/>
      <c r="DJ250" s="309"/>
      <c r="DK250" s="309"/>
      <c r="DL250" s="309"/>
      <c r="DM250" s="309"/>
      <c r="DN250" s="309"/>
      <c r="DO250" s="309"/>
      <c r="DP250" s="309"/>
      <c r="DQ250" s="309"/>
      <c r="DR250" s="309"/>
      <c r="DS250" s="309"/>
      <c r="DT250" s="309"/>
      <c r="DU250" s="309"/>
      <c r="DV250" s="309"/>
      <c r="DW250" s="309"/>
      <c r="DX250" s="309"/>
      <c r="DY250" s="309"/>
      <c r="DZ250" s="309"/>
      <c r="EA250" s="309"/>
      <c r="EB250" s="309"/>
      <c r="EC250" s="309"/>
      <c r="ED250" s="309"/>
      <c r="EE250" s="309"/>
      <c r="EF250" s="309"/>
      <c r="EG250" s="309"/>
      <c r="EH250" s="309"/>
      <c r="EI250" s="309"/>
      <c r="EJ250" s="309"/>
      <c r="EK250" s="309"/>
      <c r="EL250" s="309"/>
      <c r="EM250" s="309"/>
      <c r="EN250" s="309"/>
      <c r="EO250" s="309"/>
      <c r="EP250" s="309"/>
      <c r="EQ250" s="309"/>
      <c r="ER250" s="309"/>
      <c r="ES250" s="309"/>
      <c r="ET250" s="309"/>
      <c r="EU250" s="309"/>
      <c r="EV250" s="309"/>
      <c r="EW250" s="309"/>
      <c r="EX250" s="309"/>
      <c r="EY250" s="309"/>
      <c r="EZ250" s="309"/>
      <c r="FA250" s="309"/>
      <c r="FB250" s="309"/>
      <c r="FC250" s="309"/>
      <c r="FD250" s="309"/>
      <c r="FE250" s="309"/>
      <c r="FF250" s="309"/>
      <c r="FG250" s="309"/>
      <c r="FH250" s="309"/>
      <c r="FI250" s="309"/>
      <c r="FJ250" s="309"/>
      <c r="FK250" s="309"/>
      <c r="FL250" s="309"/>
      <c r="FM250" s="309"/>
      <c r="FN250" s="309"/>
      <c r="FO250" s="309"/>
      <c r="FP250" s="309"/>
      <c r="FQ250" s="309"/>
      <c r="FR250" s="309"/>
      <c r="FS250" s="309"/>
      <c r="FT250" s="309"/>
      <c r="FU250" s="309"/>
      <c r="FV250" s="309"/>
      <c r="FW250" s="309"/>
      <c r="FX250" s="309"/>
      <c r="FY250" s="309"/>
      <c r="FZ250" s="309"/>
      <c r="GA250" s="309"/>
      <c r="GB250" s="309"/>
      <c r="GC250" s="309"/>
      <c r="GD250" s="309"/>
      <c r="GE250" s="309"/>
      <c r="GF250" s="309"/>
      <c r="GG250" s="309"/>
      <c r="GH250" s="309"/>
      <c r="GI250" s="309"/>
      <c r="GJ250" s="309"/>
      <c r="GK250" s="309"/>
      <c r="GL250" s="309"/>
      <c r="GM250" s="309"/>
      <c r="GN250" s="309"/>
      <c r="GO250" s="309"/>
      <c r="GP250" s="309"/>
      <c r="GQ250" s="309"/>
      <c r="GR250" s="309"/>
      <c r="GS250" s="309"/>
      <c r="GT250" s="309"/>
      <c r="GU250" s="309"/>
      <c r="GV250" s="309"/>
      <c r="GW250" s="309"/>
      <c r="GX250" s="309"/>
      <c r="GY250" s="309"/>
      <c r="GZ250" s="309"/>
      <c r="HA250" s="309"/>
      <c r="HB250" s="309"/>
      <c r="HC250" s="309"/>
      <c r="HD250" s="309"/>
      <c r="HE250" s="309"/>
      <c r="HF250" s="309"/>
      <c r="HG250" s="309"/>
      <c r="HH250" s="309"/>
      <c r="HI250" s="309"/>
      <c r="HJ250" s="309"/>
      <c r="HK250" s="309"/>
      <c r="HL250" s="309"/>
      <c r="HM250" s="309"/>
      <c r="HN250" s="309"/>
      <c r="HO250" s="309"/>
      <c r="HP250" s="309"/>
      <c r="HQ250" s="309"/>
      <c r="HR250" s="309"/>
      <c r="HS250" s="309"/>
      <c r="HT250" s="309"/>
      <c r="HU250" s="309"/>
      <c r="HV250" s="309"/>
      <c r="HW250" s="309"/>
      <c r="HX250" s="309"/>
      <c r="HY250" s="309"/>
      <c r="HZ250" s="309"/>
      <c r="IA250" s="309"/>
      <c r="IB250" s="309"/>
      <c r="IC250" s="309"/>
      <c r="ID250" s="309"/>
      <c r="IE250" s="309"/>
      <c r="IF250" s="309"/>
      <c r="IG250" s="309"/>
      <c r="IH250" s="309"/>
      <c r="II250" s="309"/>
      <c r="IJ250" s="309"/>
      <c r="IK250" s="309"/>
      <c r="IL250" s="309"/>
      <c r="IM250" s="309"/>
      <c r="IN250" s="309"/>
      <c r="IO250" s="309"/>
      <c r="IP250" s="309"/>
      <c r="IQ250" s="309"/>
      <c r="IR250" s="309"/>
      <c r="IS250" s="309"/>
      <c r="IT250" s="309"/>
    </row>
    <row r="251" spans="1:254" ht="15.75" x14ac:dyDescent="0.25">
      <c r="A251" s="275" t="s">
        <v>511</v>
      </c>
      <c r="B251" s="359">
        <v>510</v>
      </c>
      <c r="C251" s="277" t="s">
        <v>407</v>
      </c>
      <c r="D251" s="360"/>
      <c r="E251" s="360"/>
      <c r="F251" s="330"/>
      <c r="G251" s="361">
        <f>SUM(G252)</f>
        <v>1612.25</v>
      </c>
      <c r="H251" s="283"/>
      <c r="I251" s="283"/>
      <c r="J251" s="283"/>
      <c r="K251" s="283"/>
      <c r="L251" s="283"/>
      <c r="M251" s="283"/>
      <c r="N251" s="283"/>
      <c r="O251" s="283"/>
      <c r="P251" s="283"/>
      <c r="Q251" s="283"/>
      <c r="R251" s="283"/>
      <c r="S251" s="283"/>
      <c r="T251" s="283"/>
      <c r="U251" s="283"/>
      <c r="V251" s="283"/>
      <c r="W251" s="283"/>
      <c r="X251" s="283"/>
      <c r="Y251" s="283"/>
      <c r="Z251" s="283"/>
      <c r="AA251" s="283"/>
      <c r="AB251" s="283"/>
      <c r="AC251" s="283"/>
      <c r="AD251" s="283"/>
      <c r="AE251" s="283"/>
      <c r="AF251" s="283"/>
      <c r="AG251" s="283"/>
      <c r="AH251" s="283"/>
      <c r="AI251" s="283"/>
      <c r="AJ251" s="283"/>
      <c r="AK251" s="283"/>
      <c r="AL251" s="283"/>
      <c r="AM251" s="283"/>
      <c r="AN251" s="283"/>
      <c r="AO251" s="283"/>
      <c r="AP251" s="283"/>
      <c r="AQ251" s="283"/>
      <c r="AR251" s="283"/>
      <c r="AS251" s="283"/>
      <c r="AT251" s="283"/>
      <c r="AU251" s="283"/>
      <c r="AV251" s="283"/>
      <c r="AW251" s="283"/>
      <c r="AX251" s="283"/>
      <c r="AY251" s="283"/>
      <c r="AZ251" s="283"/>
      <c r="BA251" s="283"/>
      <c r="BB251" s="283"/>
      <c r="BC251" s="283"/>
      <c r="BD251" s="283"/>
      <c r="BE251" s="283"/>
      <c r="BF251" s="283"/>
      <c r="BG251" s="283"/>
      <c r="BH251" s="283"/>
      <c r="BI251" s="283"/>
      <c r="BJ251" s="283"/>
      <c r="BK251" s="283"/>
      <c r="BL251" s="283"/>
      <c r="BM251" s="283"/>
      <c r="BN251" s="283"/>
      <c r="BO251" s="283"/>
      <c r="BP251" s="283"/>
      <c r="BQ251" s="283"/>
      <c r="BR251" s="283"/>
      <c r="BS251" s="283"/>
      <c r="BT251" s="283"/>
      <c r="BU251" s="283"/>
      <c r="BV251" s="283"/>
      <c r="BW251" s="283"/>
      <c r="BX251" s="283"/>
      <c r="BY251" s="283"/>
      <c r="BZ251" s="283"/>
      <c r="CA251" s="283"/>
      <c r="CB251" s="283"/>
      <c r="CC251" s="283"/>
      <c r="CD251" s="283"/>
      <c r="CE251" s="283"/>
      <c r="CF251" s="283"/>
      <c r="CG251" s="283"/>
      <c r="CH251" s="283"/>
      <c r="CI251" s="283"/>
      <c r="CJ251" s="283"/>
      <c r="CK251" s="283"/>
      <c r="CL251" s="283"/>
      <c r="CM251" s="283"/>
      <c r="CN251" s="283"/>
      <c r="CO251" s="283"/>
      <c r="CP251" s="283"/>
      <c r="CQ251" s="283"/>
      <c r="CR251" s="283"/>
      <c r="CS251" s="283"/>
      <c r="CT251" s="283"/>
      <c r="CU251" s="283"/>
      <c r="CV251" s="283"/>
      <c r="CW251" s="283"/>
      <c r="CX251" s="283"/>
      <c r="CY251" s="283"/>
      <c r="CZ251" s="283"/>
      <c r="DA251" s="283"/>
      <c r="DB251" s="283"/>
      <c r="DC251" s="283"/>
      <c r="DD251" s="283"/>
      <c r="DE251" s="283"/>
      <c r="DF251" s="283"/>
      <c r="DG251" s="283"/>
      <c r="DH251" s="283"/>
      <c r="DI251" s="283"/>
      <c r="DJ251" s="283"/>
      <c r="DK251" s="283"/>
      <c r="DL251" s="283"/>
      <c r="DM251" s="283"/>
      <c r="DN251" s="283"/>
      <c r="DO251" s="283"/>
      <c r="DP251" s="283"/>
      <c r="DQ251" s="283"/>
      <c r="DR251" s="283"/>
      <c r="DS251" s="283"/>
      <c r="DT251" s="283"/>
      <c r="DU251" s="283"/>
      <c r="DV251" s="283"/>
      <c r="DW251" s="283"/>
      <c r="DX251" s="283"/>
      <c r="DY251" s="283"/>
      <c r="DZ251" s="283"/>
      <c r="EA251" s="283"/>
      <c r="EB251" s="283"/>
      <c r="EC251" s="283"/>
      <c r="ED251" s="283"/>
      <c r="EE251" s="283"/>
      <c r="EF251" s="283"/>
      <c r="EG251" s="283"/>
      <c r="EH251" s="283"/>
      <c r="EI251" s="283"/>
      <c r="EJ251" s="283"/>
      <c r="EK251" s="283"/>
      <c r="EL251" s="283"/>
      <c r="EM251" s="283"/>
      <c r="EN251" s="283"/>
      <c r="EO251" s="283"/>
      <c r="EP251" s="283"/>
      <c r="EQ251" s="283"/>
      <c r="ER251" s="283"/>
      <c r="ES251" s="283"/>
      <c r="ET251" s="283"/>
      <c r="EU251" s="283"/>
      <c r="EV251" s="283"/>
      <c r="EW251" s="283"/>
      <c r="EX251" s="283"/>
      <c r="EY251" s="283"/>
      <c r="EZ251" s="283"/>
      <c r="FA251" s="283"/>
      <c r="FB251" s="283"/>
      <c r="FC251" s="283"/>
      <c r="FD251" s="283"/>
      <c r="FE251" s="283"/>
      <c r="FF251" s="283"/>
      <c r="FG251" s="283"/>
      <c r="FH251" s="283"/>
      <c r="FI251" s="283"/>
      <c r="FJ251" s="283"/>
      <c r="FK251" s="283"/>
      <c r="FL251" s="283"/>
      <c r="FM251" s="283"/>
      <c r="FN251" s="283"/>
      <c r="FO251" s="283"/>
      <c r="FP251" s="283"/>
      <c r="FQ251" s="283"/>
      <c r="FR251" s="283"/>
      <c r="FS251" s="283"/>
      <c r="FT251" s="283"/>
      <c r="FU251" s="283"/>
      <c r="FV251" s="283"/>
      <c r="FW251" s="283"/>
      <c r="FX251" s="283"/>
      <c r="FY251" s="283"/>
      <c r="FZ251" s="283"/>
      <c r="GA251" s="283"/>
      <c r="GB251" s="283"/>
      <c r="GC251" s="283"/>
      <c r="GD251" s="283"/>
      <c r="GE251" s="283"/>
      <c r="GF251" s="283"/>
      <c r="GG251" s="283"/>
      <c r="GH251" s="283"/>
      <c r="GI251" s="283"/>
      <c r="GJ251" s="283"/>
      <c r="GK251" s="283"/>
      <c r="GL251" s="283"/>
      <c r="GM251" s="283"/>
      <c r="GN251" s="283"/>
      <c r="GO251" s="283"/>
      <c r="GP251" s="283"/>
      <c r="GQ251" s="283"/>
      <c r="GR251" s="283"/>
      <c r="GS251" s="283"/>
      <c r="GT251" s="283"/>
      <c r="GU251" s="283"/>
      <c r="GV251" s="283"/>
      <c r="GW251" s="283"/>
      <c r="GX251" s="283"/>
      <c r="GY251" s="283"/>
      <c r="GZ251" s="283"/>
      <c r="HA251" s="283"/>
      <c r="HB251" s="283"/>
      <c r="HC251" s="283"/>
      <c r="HD251" s="283"/>
      <c r="HE251" s="283"/>
      <c r="HF251" s="283"/>
      <c r="HG251" s="283"/>
      <c r="HH251" s="283"/>
      <c r="HI251" s="283"/>
      <c r="HJ251" s="283"/>
      <c r="HK251" s="283"/>
      <c r="HL251" s="283"/>
      <c r="HM251" s="283"/>
      <c r="HN251" s="283"/>
      <c r="HO251" s="283"/>
      <c r="HP251" s="283"/>
      <c r="HQ251" s="283"/>
      <c r="HR251" s="283"/>
      <c r="HS251" s="283"/>
      <c r="HT251" s="283"/>
      <c r="HU251" s="283"/>
      <c r="HV251" s="283"/>
      <c r="HW251" s="283"/>
      <c r="HX251" s="283"/>
      <c r="HY251" s="283"/>
      <c r="HZ251" s="283"/>
      <c r="IA251" s="283"/>
      <c r="IB251" s="283"/>
      <c r="IC251" s="283"/>
      <c r="ID251" s="283"/>
      <c r="IE251" s="283"/>
      <c r="IF251" s="283"/>
      <c r="IG251" s="283"/>
      <c r="IH251" s="283"/>
      <c r="II251" s="283"/>
      <c r="IJ251" s="283"/>
      <c r="IK251" s="283"/>
      <c r="IL251" s="283"/>
      <c r="IM251" s="283"/>
      <c r="IN251" s="283"/>
      <c r="IO251" s="283"/>
      <c r="IP251" s="283"/>
      <c r="IQ251" s="283"/>
      <c r="IR251" s="283"/>
      <c r="IS251" s="283"/>
      <c r="IT251" s="283"/>
    </row>
    <row r="252" spans="1:254" ht="15" x14ac:dyDescent="0.25">
      <c r="A252" s="344" t="s">
        <v>701</v>
      </c>
      <c r="B252" s="281" t="s">
        <v>663</v>
      </c>
      <c r="C252" s="280" t="s">
        <v>407</v>
      </c>
      <c r="D252" s="280" t="s">
        <v>407</v>
      </c>
      <c r="E252" s="280"/>
      <c r="F252" s="330"/>
      <c r="G252" s="362">
        <f>SUM(G253)</f>
        <v>1612.25</v>
      </c>
      <c r="H252" s="283"/>
      <c r="I252" s="283"/>
      <c r="J252" s="283"/>
      <c r="K252" s="283"/>
      <c r="L252" s="283"/>
      <c r="M252" s="283"/>
      <c r="N252" s="283"/>
      <c r="O252" s="283"/>
      <c r="P252" s="283"/>
      <c r="Q252" s="283"/>
      <c r="R252" s="283"/>
      <c r="S252" s="283"/>
      <c r="T252" s="283"/>
      <c r="U252" s="283"/>
      <c r="V252" s="283"/>
      <c r="W252" s="283"/>
      <c r="X252" s="283"/>
      <c r="Y252" s="283"/>
      <c r="Z252" s="283"/>
      <c r="AA252" s="283"/>
      <c r="AB252" s="283"/>
      <c r="AC252" s="283"/>
      <c r="AD252" s="283"/>
      <c r="AE252" s="283"/>
      <c r="AF252" s="283"/>
      <c r="AG252" s="283"/>
      <c r="AH252" s="283"/>
      <c r="AI252" s="283"/>
      <c r="AJ252" s="283"/>
      <c r="AK252" s="283"/>
      <c r="AL252" s="283"/>
      <c r="AM252" s="283"/>
      <c r="AN252" s="283"/>
      <c r="AO252" s="283"/>
      <c r="AP252" s="283"/>
      <c r="AQ252" s="283"/>
      <c r="AR252" s="283"/>
      <c r="AS252" s="283"/>
      <c r="AT252" s="283"/>
      <c r="AU252" s="283"/>
      <c r="AV252" s="283"/>
      <c r="AW252" s="283"/>
      <c r="AX252" s="283"/>
      <c r="AY252" s="283"/>
      <c r="AZ252" s="283"/>
      <c r="BA252" s="283"/>
      <c r="BB252" s="283"/>
      <c r="BC252" s="283"/>
      <c r="BD252" s="283"/>
      <c r="BE252" s="283"/>
      <c r="BF252" s="283"/>
      <c r="BG252" s="283"/>
      <c r="BH252" s="283"/>
      <c r="BI252" s="283"/>
      <c r="BJ252" s="283"/>
      <c r="BK252" s="283"/>
      <c r="BL252" s="283"/>
      <c r="BM252" s="283"/>
      <c r="BN252" s="283"/>
      <c r="BO252" s="283"/>
      <c r="BP252" s="283"/>
      <c r="BQ252" s="283"/>
      <c r="BR252" s="283"/>
      <c r="BS252" s="283"/>
      <c r="BT252" s="283"/>
      <c r="BU252" s="283"/>
      <c r="BV252" s="283"/>
      <c r="BW252" s="283"/>
      <c r="BX252" s="283"/>
      <c r="BY252" s="283"/>
      <c r="BZ252" s="283"/>
      <c r="CA252" s="283"/>
      <c r="CB252" s="283"/>
      <c r="CC252" s="283"/>
      <c r="CD252" s="283"/>
      <c r="CE252" s="283"/>
      <c r="CF252" s="283"/>
      <c r="CG252" s="283"/>
      <c r="CH252" s="283"/>
      <c r="CI252" s="283"/>
      <c r="CJ252" s="283"/>
      <c r="CK252" s="283"/>
      <c r="CL252" s="283"/>
      <c r="CM252" s="283"/>
      <c r="CN252" s="283"/>
      <c r="CO252" s="283"/>
      <c r="CP252" s="283"/>
      <c r="CQ252" s="283"/>
      <c r="CR252" s="283"/>
      <c r="CS252" s="283"/>
      <c r="CT252" s="283"/>
      <c r="CU252" s="283"/>
      <c r="CV252" s="283"/>
      <c r="CW252" s="283"/>
      <c r="CX252" s="283"/>
      <c r="CY252" s="283"/>
      <c r="CZ252" s="283"/>
      <c r="DA252" s="283"/>
      <c r="DB252" s="283"/>
      <c r="DC252" s="283"/>
      <c r="DD252" s="283"/>
      <c r="DE252" s="283"/>
      <c r="DF252" s="283"/>
      <c r="DG252" s="283"/>
      <c r="DH252" s="283"/>
      <c r="DI252" s="283"/>
      <c r="DJ252" s="283"/>
      <c r="DK252" s="283"/>
      <c r="DL252" s="283"/>
      <c r="DM252" s="283"/>
      <c r="DN252" s="283"/>
      <c r="DO252" s="283"/>
      <c r="DP252" s="283"/>
      <c r="DQ252" s="283"/>
      <c r="DR252" s="283"/>
      <c r="DS252" s="283"/>
      <c r="DT252" s="283"/>
      <c r="DU252" s="283"/>
      <c r="DV252" s="283"/>
      <c r="DW252" s="283"/>
      <c r="DX252" s="283"/>
      <c r="DY252" s="283"/>
      <c r="DZ252" s="283"/>
      <c r="EA252" s="283"/>
      <c r="EB252" s="283"/>
      <c r="EC252" s="283"/>
      <c r="ED252" s="283"/>
      <c r="EE252" s="283"/>
      <c r="EF252" s="283"/>
      <c r="EG252" s="283"/>
      <c r="EH252" s="283"/>
      <c r="EI252" s="283"/>
      <c r="EJ252" s="283"/>
      <c r="EK252" s="283"/>
      <c r="EL252" s="283"/>
      <c r="EM252" s="283"/>
      <c r="EN252" s="283"/>
      <c r="EO252" s="283"/>
      <c r="EP252" s="283"/>
      <c r="EQ252" s="283"/>
      <c r="ER252" s="283"/>
      <c r="ES252" s="283"/>
      <c r="ET252" s="283"/>
      <c r="EU252" s="283"/>
      <c r="EV252" s="283"/>
      <c r="EW252" s="283"/>
      <c r="EX252" s="283"/>
      <c r="EY252" s="283"/>
      <c r="EZ252" s="283"/>
      <c r="FA252" s="283"/>
      <c r="FB252" s="283"/>
      <c r="FC252" s="283"/>
      <c r="FD252" s="283"/>
      <c r="FE252" s="283"/>
      <c r="FF252" s="283"/>
      <c r="FG252" s="283"/>
      <c r="FH252" s="283"/>
      <c r="FI252" s="283"/>
      <c r="FJ252" s="283"/>
      <c r="FK252" s="283"/>
      <c r="FL252" s="283"/>
      <c r="FM252" s="283"/>
      <c r="FN252" s="283"/>
      <c r="FO252" s="283"/>
      <c r="FP252" s="283"/>
      <c r="FQ252" s="283"/>
      <c r="FR252" s="283"/>
      <c r="FS252" s="283"/>
      <c r="FT252" s="283"/>
      <c r="FU252" s="283"/>
      <c r="FV252" s="283"/>
      <c r="FW252" s="283"/>
      <c r="FX252" s="283"/>
      <c r="FY252" s="283"/>
      <c r="FZ252" s="283"/>
      <c r="GA252" s="283"/>
      <c r="GB252" s="283"/>
      <c r="GC252" s="283"/>
      <c r="GD252" s="283"/>
      <c r="GE252" s="283"/>
      <c r="GF252" s="283"/>
      <c r="GG252" s="283"/>
      <c r="GH252" s="283"/>
      <c r="GI252" s="283"/>
      <c r="GJ252" s="283"/>
      <c r="GK252" s="283"/>
      <c r="GL252" s="283"/>
      <c r="GM252" s="283"/>
      <c r="GN252" s="283"/>
      <c r="GO252" s="283"/>
      <c r="GP252" s="283"/>
      <c r="GQ252" s="283"/>
      <c r="GR252" s="283"/>
      <c r="GS252" s="283"/>
      <c r="GT252" s="283"/>
      <c r="GU252" s="283"/>
      <c r="GV252" s="283"/>
      <c r="GW252" s="283"/>
      <c r="GX252" s="283"/>
      <c r="GY252" s="283"/>
      <c r="GZ252" s="283"/>
      <c r="HA252" s="283"/>
      <c r="HB252" s="283"/>
      <c r="HC252" s="283"/>
      <c r="HD252" s="283"/>
      <c r="HE252" s="283"/>
      <c r="HF252" s="283"/>
      <c r="HG252" s="283"/>
      <c r="HH252" s="283"/>
      <c r="HI252" s="283"/>
      <c r="HJ252" s="283"/>
      <c r="HK252" s="283"/>
      <c r="HL252" s="283"/>
      <c r="HM252" s="283"/>
      <c r="HN252" s="283"/>
      <c r="HO252" s="283"/>
      <c r="HP252" s="283"/>
      <c r="HQ252" s="283"/>
      <c r="HR252" s="283"/>
      <c r="HS252" s="283"/>
      <c r="HT252" s="283"/>
      <c r="HU252" s="283"/>
      <c r="HV252" s="283"/>
      <c r="HW252" s="283"/>
      <c r="HX252" s="283"/>
      <c r="HY252" s="283"/>
      <c r="HZ252" s="283"/>
      <c r="IA252" s="283"/>
      <c r="IB252" s="283"/>
      <c r="IC252" s="283"/>
      <c r="ID252" s="283"/>
      <c r="IE252" s="283"/>
      <c r="IF252" s="283"/>
      <c r="IG252" s="283"/>
      <c r="IH252" s="283"/>
      <c r="II252" s="283"/>
      <c r="IJ252" s="283"/>
      <c r="IK252" s="283"/>
      <c r="IL252" s="283"/>
      <c r="IM252" s="283"/>
      <c r="IN252" s="283"/>
      <c r="IO252" s="283"/>
      <c r="IP252" s="283"/>
      <c r="IQ252" s="283"/>
      <c r="IR252" s="283"/>
      <c r="IS252" s="283"/>
      <c r="IT252" s="283"/>
    </row>
    <row r="253" spans="1:254" ht="27" x14ac:dyDescent="0.25">
      <c r="A253" s="284" t="s">
        <v>702</v>
      </c>
      <c r="B253" s="286" t="s">
        <v>663</v>
      </c>
      <c r="C253" s="299" t="s">
        <v>407</v>
      </c>
      <c r="D253" s="299" t="s">
        <v>407</v>
      </c>
      <c r="E253" s="299"/>
      <c r="F253" s="330"/>
      <c r="G253" s="362">
        <f>SUM(G254)</f>
        <v>1612.25</v>
      </c>
      <c r="H253" s="283"/>
      <c r="I253" s="283"/>
      <c r="J253" s="283"/>
      <c r="K253" s="283"/>
      <c r="L253" s="283"/>
      <c r="M253" s="283"/>
      <c r="N253" s="283"/>
      <c r="O253" s="283"/>
      <c r="P253" s="283"/>
      <c r="Q253" s="283"/>
      <c r="R253" s="283"/>
      <c r="S253" s="283"/>
      <c r="T253" s="283"/>
      <c r="U253" s="283"/>
      <c r="V253" s="283"/>
      <c r="W253" s="283"/>
      <c r="X253" s="283"/>
      <c r="Y253" s="283"/>
      <c r="Z253" s="283"/>
      <c r="AA253" s="283"/>
      <c r="AB253" s="283"/>
      <c r="AC253" s="283"/>
      <c r="AD253" s="283"/>
      <c r="AE253" s="283"/>
      <c r="AF253" s="283"/>
      <c r="AG253" s="283"/>
      <c r="AH253" s="283"/>
      <c r="AI253" s="283"/>
      <c r="AJ253" s="283"/>
      <c r="AK253" s="283"/>
      <c r="AL253" s="283"/>
      <c r="AM253" s="283"/>
      <c r="AN253" s="283"/>
      <c r="AO253" s="283"/>
      <c r="AP253" s="283"/>
      <c r="AQ253" s="283"/>
      <c r="AR253" s="283"/>
      <c r="AS253" s="283"/>
      <c r="AT253" s="283"/>
      <c r="AU253" s="283"/>
      <c r="AV253" s="283"/>
      <c r="AW253" s="283"/>
      <c r="AX253" s="283"/>
      <c r="AY253" s="283"/>
      <c r="AZ253" s="283"/>
      <c r="BA253" s="283"/>
      <c r="BB253" s="283"/>
      <c r="BC253" s="283"/>
      <c r="BD253" s="283"/>
      <c r="BE253" s="283"/>
      <c r="BF253" s="283"/>
      <c r="BG253" s="283"/>
      <c r="BH253" s="283"/>
      <c r="BI253" s="283"/>
      <c r="BJ253" s="283"/>
      <c r="BK253" s="283"/>
      <c r="BL253" s="283"/>
      <c r="BM253" s="283"/>
      <c r="BN253" s="283"/>
      <c r="BO253" s="283"/>
      <c r="BP253" s="283"/>
      <c r="BQ253" s="283"/>
      <c r="BR253" s="283"/>
      <c r="BS253" s="283"/>
      <c r="BT253" s="283"/>
      <c r="BU253" s="283"/>
      <c r="BV253" s="283"/>
      <c r="BW253" s="283"/>
      <c r="BX253" s="283"/>
      <c r="BY253" s="283"/>
      <c r="BZ253" s="283"/>
      <c r="CA253" s="283"/>
      <c r="CB253" s="283"/>
      <c r="CC253" s="283"/>
      <c r="CD253" s="283"/>
      <c r="CE253" s="283"/>
      <c r="CF253" s="283"/>
      <c r="CG253" s="283"/>
      <c r="CH253" s="283"/>
      <c r="CI253" s="283"/>
      <c r="CJ253" s="283"/>
      <c r="CK253" s="283"/>
      <c r="CL253" s="283"/>
      <c r="CM253" s="283"/>
      <c r="CN253" s="283"/>
      <c r="CO253" s="283"/>
      <c r="CP253" s="283"/>
      <c r="CQ253" s="283"/>
      <c r="CR253" s="283"/>
      <c r="CS253" s="283"/>
      <c r="CT253" s="283"/>
      <c r="CU253" s="283"/>
      <c r="CV253" s="283"/>
      <c r="CW253" s="283"/>
      <c r="CX253" s="283"/>
      <c r="CY253" s="283"/>
      <c r="CZ253" s="283"/>
      <c r="DA253" s="283"/>
      <c r="DB253" s="283"/>
      <c r="DC253" s="283"/>
      <c r="DD253" s="283"/>
      <c r="DE253" s="283"/>
      <c r="DF253" s="283"/>
      <c r="DG253" s="283"/>
      <c r="DH253" s="283"/>
      <c r="DI253" s="283"/>
      <c r="DJ253" s="283"/>
      <c r="DK253" s="283"/>
      <c r="DL253" s="283"/>
      <c r="DM253" s="283"/>
      <c r="DN253" s="283"/>
      <c r="DO253" s="283"/>
      <c r="DP253" s="283"/>
      <c r="DQ253" s="283"/>
      <c r="DR253" s="283"/>
      <c r="DS253" s="283"/>
      <c r="DT253" s="283"/>
      <c r="DU253" s="283"/>
      <c r="DV253" s="283"/>
      <c r="DW253" s="283"/>
      <c r="DX253" s="283"/>
      <c r="DY253" s="283"/>
      <c r="DZ253" s="283"/>
      <c r="EA253" s="283"/>
      <c r="EB253" s="283"/>
      <c r="EC253" s="283"/>
      <c r="ED253" s="283"/>
      <c r="EE253" s="283"/>
      <c r="EF253" s="283"/>
      <c r="EG253" s="283"/>
      <c r="EH253" s="283"/>
      <c r="EI253" s="283"/>
      <c r="EJ253" s="283"/>
      <c r="EK253" s="283"/>
      <c r="EL253" s="283"/>
      <c r="EM253" s="283"/>
      <c r="EN253" s="283"/>
      <c r="EO253" s="283"/>
      <c r="EP253" s="283"/>
      <c r="EQ253" s="283"/>
      <c r="ER253" s="283"/>
      <c r="ES253" s="283"/>
      <c r="ET253" s="283"/>
      <c r="EU253" s="283"/>
      <c r="EV253" s="283"/>
      <c r="EW253" s="283"/>
      <c r="EX253" s="283"/>
      <c r="EY253" s="283"/>
      <c r="EZ253" s="283"/>
      <c r="FA253" s="283"/>
      <c r="FB253" s="283"/>
      <c r="FC253" s="283"/>
      <c r="FD253" s="283"/>
      <c r="FE253" s="283"/>
      <c r="FF253" s="283"/>
      <c r="FG253" s="283"/>
      <c r="FH253" s="283"/>
      <c r="FI253" s="283"/>
      <c r="FJ253" s="283"/>
      <c r="FK253" s="283"/>
      <c r="FL253" s="283"/>
      <c r="FM253" s="283"/>
      <c r="FN253" s="283"/>
      <c r="FO253" s="283"/>
      <c r="FP253" s="283"/>
      <c r="FQ253" s="283"/>
      <c r="FR253" s="283"/>
      <c r="FS253" s="283"/>
      <c r="FT253" s="283"/>
      <c r="FU253" s="283"/>
      <c r="FV253" s="283"/>
      <c r="FW253" s="283"/>
      <c r="FX253" s="283"/>
      <c r="FY253" s="283"/>
      <c r="FZ253" s="283"/>
      <c r="GA253" s="283"/>
      <c r="GB253" s="283"/>
      <c r="GC253" s="283"/>
      <c r="GD253" s="283"/>
      <c r="GE253" s="283"/>
      <c r="GF253" s="283"/>
      <c r="GG253" s="283"/>
      <c r="GH253" s="283"/>
      <c r="GI253" s="283"/>
      <c r="GJ253" s="283"/>
      <c r="GK253" s="283"/>
      <c r="GL253" s="283"/>
      <c r="GM253" s="283"/>
      <c r="GN253" s="283"/>
      <c r="GO253" s="283"/>
      <c r="GP253" s="283"/>
      <c r="GQ253" s="283"/>
      <c r="GR253" s="283"/>
      <c r="GS253" s="283"/>
      <c r="GT253" s="283"/>
      <c r="GU253" s="283"/>
      <c r="GV253" s="283"/>
      <c r="GW253" s="283"/>
      <c r="GX253" s="283"/>
      <c r="GY253" s="283"/>
      <c r="GZ253" s="283"/>
      <c r="HA253" s="283"/>
      <c r="HB253" s="283"/>
      <c r="HC253" s="283"/>
      <c r="HD253" s="283"/>
      <c r="HE253" s="283"/>
      <c r="HF253" s="283"/>
      <c r="HG253" s="283"/>
      <c r="HH253" s="283"/>
      <c r="HI253" s="283"/>
      <c r="HJ253" s="283"/>
      <c r="HK253" s="283"/>
      <c r="HL253" s="283"/>
      <c r="HM253" s="283"/>
      <c r="HN253" s="283"/>
      <c r="HO253" s="283"/>
      <c r="HP253" s="283"/>
      <c r="HQ253" s="283"/>
      <c r="HR253" s="283"/>
      <c r="HS253" s="283"/>
      <c r="HT253" s="283"/>
      <c r="HU253" s="283"/>
      <c r="HV253" s="283"/>
      <c r="HW253" s="283"/>
      <c r="HX253" s="283"/>
      <c r="HY253" s="283"/>
      <c r="HZ253" s="283"/>
      <c r="IA253" s="283"/>
      <c r="IB253" s="283"/>
      <c r="IC253" s="283"/>
      <c r="ID253" s="283"/>
      <c r="IE253" s="283"/>
      <c r="IF253" s="283"/>
      <c r="IG253" s="283"/>
      <c r="IH253" s="283"/>
      <c r="II253" s="283"/>
      <c r="IJ253" s="283"/>
      <c r="IK253" s="283"/>
      <c r="IL253" s="283"/>
      <c r="IM253" s="283"/>
      <c r="IN253" s="283"/>
      <c r="IO253" s="283"/>
      <c r="IP253" s="283"/>
      <c r="IQ253" s="283"/>
      <c r="IR253" s="283"/>
      <c r="IS253" s="283"/>
      <c r="IT253" s="283"/>
    </row>
    <row r="254" spans="1:254" ht="26.25" x14ac:dyDescent="0.25">
      <c r="A254" s="289" t="s">
        <v>641</v>
      </c>
      <c r="B254" s="291" t="s">
        <v>663</v>
      </c>
      <c r="C254" s="301" t="s">
        <v>407</v>
      </c>
      <c r="D254" s="301" t="s">
        <v>407</v>
      </c>
      <c r="E254" s="301" t="s">
        <v>536</v>
      </c>
      <c r="F254" s="301"/>
      <c r="G254" s="292">
        <f>SUM(G255)</f>
        <v>1612.25</v>
      </c>
      <c r="H254" s="274"/>
      <c r="I254" s="274"/>
      <c r="J254" s="274"/>
      <c r="K254" s="274"/>
      <c r="L254" s="274"/>
      <c r="M254" s="274"/>
      <c r="N254" s="274"/>
      <c r="O254" s="274"/>
      <c r="P254" s="274"/>
      <c r="Q254" s="274"/>
      <c r="R254" s="274"/>
      <c r="S254" s="274"/>
      <c r="T254" s="274"/>
      <c r="U254" s="274"/>
      <c r="V254" s="274"/>
      <c r="W254" s="274"/>
      <c r="X254" s="274"/>
      <c r="Y254" s="274"/>
      <c r="Z254" s="274"/>
      <c r="AA254" s="274"/>
      <c r="AB254" s="274"/>
      <c r="AC254" s="274"/>
      <c r="AD254" s="274"/>
      <c r="AE254" s="274"/>
      <c r="AF254" s="274"/>
      <c r="AG254" s="274"/>
      <c r="AH254" s="274"/>
      <c r="AI254" s="274"/>
      <c r="AJ254" s="274"/>
      <c r="AK254" s="274"/>
      <c r="AL254" s="274"/>
      <c r="AM254" s="274"/>
      <c r="AN254" s="274"/>
      <c r="AO254" s="274"/>
      <c r="AP254" s="274"/>
      <c r="AQ254" s="274"/>
      <c r="AR254" s="274"/>
      <c r="AS254" s="274"/>
      <c r="AT254" s="274"/>
      <c r="AU254" s="274"/>
      <c r="AV254" s="274"/>
      <c r="AW254" s="274"/>
      <c r="AX254" s="274"/>
      <c r="AY254" s="274"/>
      <c r="AZ254" s="274"/>
      <c r="BA254" s="274"/>
      <c r="BB254" s="274"/>
      <c r="BC254" s="274"/>
      <c r="BD254" s="274"/>
      <c r="BE254" s="274"/>
      <c r="BF254" s="274"/>
      <c r="BG254" s="274"/>
      <c r="BH254" s="274"/>
      <c r="BI254" s="274"/>
      <c r="BJ254" s="274"/>
      <c r="BK254" s="274"/>
      <c r="BL254" s="274"/>
      <c r="BM254" s="274"/>
      <c r="BN254" s="274"/>
      <c r="BO254" s="274"/>
      <c r="BP254" s="274"/>
      <c r="BQ254" s="274"/>
      <c r="BR254" s="274"/>
      <c r="BS254" s="274"/>
      <c r="BT254" s="274"/>
      <c r="BU254" s="274"/>
      <c r="BV254" s="274"/>
      <c r="BW254" s="274"/>
      <c r="BX254" s="274"/>
      <c r="BY254" s="274"/>
      <c r="BZ254" s="274"/>
      <c r="CA254" s="274"/>
      <c r="CB254" s="274"/>
      <c r="CC254" s="274"/>
      <c r="CD254" s="274"/>
      <c r="CE254" s="274"/>
      <c r="CF254" s="274"/>
      <c r="CG254" s="274"/>
      <c r="CH254" s="274"/>
      <c r="CI254" s="274"/>
      <c r="CJ254" s="274"/>
      <c r="CK254" s="274"/>
      <c r="CL254" s="274"/>
      <c r="CM254" s="274"/>
      <c r="CN254" s="274"/>
      <c r="CO254" s="274"/>
      <c r="CP254" s="274"/>
      <c r="CQ254" s="274"/>
      <c r="CR254" s="274"/>
      <c r="CS254" s="274"/>
      <c r="CT254" s="274"/>
      <c r="CU254" s="274"/>
      <c r="CV254" s="274"/>
      <c r="CW254" s="274"/>
      <c r="CX254" s="274"/>
      <c r="CY254" s="274"/>
      <c r="CZ254" s="274"/>
      <c r="DA254" s="274"/>
      <c r="DB254" s="274"/>
      <c r="DC254" s="274"/>
      <c r="DD254" s="274"/>
      <c r="DE254" s="274"/>
      <c r="DF254" s="274"/>
      <c r="DG254" s="274"/>
      <c r="DH254" s="274"/>
      <c r="DI254" s="274"/>
      <c r="DJ254" s="274"/>
      <c r="DK254" s="274"/>
      <c r="DL254" s="274"/>
      <c r="DM254" s="274"/>
      <c r="DN254" s="274"/>
      <c r="DO254" s="274"/>
      <c r="DP254" s="274"/>
      <c r="DQ254" s="274"/>
      <c r="DR254" s="274"/>
      <c r="DS254" s="274"/>
      <c r="DT254" s="274"/>
      <c r="DU254" s="274"/>
      <c r="DV254" s="274"/>
      <c r="DW254" s="274"/>
      <c r="DX254" s="274"/>
      <c r="DY254" s="274"/>
      <c r="DZ254" s="274"/>
      <c r="EA254" s="274"/>
      <c r="EB254" s="274"/>
      <c r="EC254" s="274"/>
      <c r="ED254" s="274"/>
      <c r="EE254" s="274"/>
      <c r="EF254" s="274"/>
      <c r="EG254" s="274"/>
      <c r="EH254" s="274"/>
      <c r="EI254" s="274"/>
      <c r="EJ254" s="274"/>
      <c r="EK254" s="274"/>
      <c r="EL254" s="274"/>
      <c r="EM254" s="274"/>
      <c r="EN254" s="274"/>
      <c r="EO254" s="274"/>
      <c r="EP254" s="274"/>
      <c r="EQ254" s="274"/>
      <c r="ER254" s="274"/>
      <c r="ES254" s="274"/>
      <c r="ET254" s="274"/>
      <c r="EU254" s="274"/>
      <c r="EV254" s="274"/>
      <c r="EW254" s="274"/>
      <c r="EX254" s="274"/>
      <c r="EY254" s="274"/>
      <c r="EZ254" s="274"/>
      <c r="FA254" s="274"/>
      <c r="FB254" s="274"/>
      <c r="FC254" s="274"/>
      <c r="FD254" s="274"/>
      <c r="FE254" s="274"/>
      <c r="FF254" s="274"/>
      <c r="FG254" s="274"/>
      <c r="FH254" s="274"/>
      <c r="FI254" s="274"/>
      <c r="FJ254" s="274"/>
      <c r="FK254" s="274"/>
      <c r="FL254" s="274"/>
      <c r="FM254" s="274"/>
      <c r="FN254" s="274"/>
      <c r="FO254" s="274"/>
      <c r="FP254" s="274"/>
      <c r="FQ254" s="274"/>
      <c r="FR254" s="274"/>
      <c r="FS254" s="274"/>
      <c r="FT254" s="274"/>
      <c r="FU254" s="274"/>
      <c r="FV254" s="274"/>
      <c r="FW254" s="274"/>
      <c r="FX254" s="274"/>
      <c r="FY254" s="274"/>
      <c r="FZ254" s="274"/>
      <c r="GA254" s="274"/>
      <c r="GB254" s="274"/>
      <c r="GC254" s="274"/>
      <c r="GD254" s="274"/>
      <c r="GE254" s="274"/>
      <c r="GF254" s="274"/>
      <c r="GG254" s="274"/>
      <c r="GH254" s="274"/>
      <c r="GI254" s="274"/>
      <c r="GJ254" s="274"/>
      <c r="GK254" s="274"/>
      <c r="GL254" s="274"/>
      <c r="GM254" s="274"/>
      <c r="GN254" s="274"/>
      <c r="GO254" s="274"/>
      <c r="GP254" s="274"/>
      <c r="GQ254" s="274"/>
      <c r="GR254" s="274"/>
      <c r="GS254" s="274"/>
      <c r="GT254" s="274"/>
      <c r="GU254" s="274"/>
      <c r="GV254" s="274"/>
      <c r="GW254" s="274"/>
      <c r="GX254" s="274"/>
      <c r="GY254" s="274"/>
      <c r="GZ254" s="274"/>
      <c r="HA254" s="274"/>
      <c r="HB254" s="274"/>
      <c r="HC254" s="274"/>
      <c r="HD254" s="274"/>
      <c r="HE254" s="274"/>
      <c r="HF254" s="274"/>
      <c r="HG254" s="274"/>
      <c r="HH254" s="274"/>
      <c r="HI254" s="274"/>
      <c r="HJ254" s="274"/>
      <c r="HK254" s="274"/>
      <c r="HL254" s="274"/>
      <c r="HM254" s="274"/>
      <c r="HN254" s="274"/>
      <c r="HO254" s="274"/>
      <c r="HP254" s="274"/>
      <c r="HQ254" s="274"/>
      <c r="HR254" s="274"/>
      <c r="HS254" s="274"/>
      <c r="HT254" s="274"/>
      <c r="HU254" s="274"/>
      <c r="HV254" s="274"/>
      <c r="HW254" s="274"/>
      <c r="HX254" s="274"/>
      <c r="HY254" s="274"/>
      <c r="HZ254" s="274"/>
      <c r="IA254" s="274"/>
      <c r="IB254" s="274"/>
      <c r="IC254" s="274"/>
      <c r="ID254" s="274"/>
      <c r="IE254" s="274"/>
      <c r="IF254" s="274"/>
      <c r="IG254" s="274"/>
      <c r="IH254" s="274"/>
      <c r="II254" s="274"/>
      <c r="IJ254" s="274"/>
      <c r="IK254" s="274"/>
      <c r="IL254" s="274"/>
      <c r="IM254" s="274"/>
      <c r="IN254" s="274"/>
      <c r="IO254" s="274"/>
      <c r="IP254" s="274"/>
      <c r="IQ254" s="274"/>
      <c r="IR254" s="274"/>
      <c r="IS254" s="274"/>
      <c r="IT254" s="274"/>
    </row>
    <row r="255" spans="1:254" s="329" customFormat="1" ht="15" x14ac:dyDescent="0.25">
      <c r="A255" s="294" t="s">
        <v>397</v>
      </c>
      <c r="B255" s="296" t="s">
        <v>663</v>
      </c>
      <c r="C255" s="311" t="s">
        <v>407</v>
      </c>
      <c r="D255" s="311" t="s">
        <v>407</v>
      </c>
      <c r="E255" s="311" t="s">
        <v>536</v>
      </c>
      <c r="F255" s="311" t="s">
        <v>398</v>
      </c>
      <c r="G255" s="297">
        <v>1612.25</v>
      </c>
      <c r="H255" s="274"/>
      <c r="I255" s="274"/>
      <c r="J255" s="274"/>
      <c r="K255" s="274"/>
      <c r="L255" s="274"/>
      <c r="M255" s="274"/>
      <c r="N255" s="274"/>
      <c r="O255" s="274"/>
      <c r="P255" s="274"/>
      <c r="Q255" s="274"/>
      <c r="R255" s="274"/>
      <c r="S255" s="274"/>
      <c r="T255" s="274"/>
      <c r="U255" s="274"/>
      <c r="V255" s="274"/>
      <c r="W255" s="274"/>
      <c r="X255" s="274"/>
      <c r="Y255" s="274"/>
      <c r="Z255" s="274"/>
      <c r="AA255" s="274"/>
      <c r="AB255" s="274"/>
      <c r="AC255" s="274"/>
      <c r="AD255" s="274"/>
      <c r="AE255" s="274"/>
      <c r="AF255" s="274"/>
      <c r="AG255" s="274"/>
      <c r="AH255" s="274"/>
      <c r="AI255" s="274"/>
      <c r="AJ255" s="274"/>
      <c r="AK255" s="274"/>
      <c r="AL255" s="274"/>
      <c r="AM255" s="274"/>
      <c r="AN255" s="274"/>
      <c r="AO255" s="274"/>
      <c r="AP255" s="274"/>
      <c r="AQ255" s="274"/>
      <c r="AR255" s="274"/>
      <c r="AS255" s="274"/>
      <c r="AT255" s="274"/>
      <c r="AU255" s="274"/>
      <c r="AV255" s="274"/>
      <c r="AW255" s="274"/>
      <c r="AX255" s="274"/>
      <c r="AY255" s="274"/>
      <c r="AZ255" s="274"/>
      <c r="BA255" s="274"/>
      <c r="BB255" s="274"/>
      <c r="BC255" s="274"/>
      <c r="BD255" s="274"/>
      <c r="BE255" s="274"/>
      <c r="BF255" s="274"/>
      <c r="BG255" s="274"/>
      <c r="BH255" s="274"/>
      <c r="BI255" s="274"/>
      <c r="BJ255" s="274"/>
      <c r="BK255" s="274"/>
      <c r="BL255" s="274"/>
      <c r="BM255" s="274"/>
      <c r="BN255" s="274"/>
      <c r="BO255" s="274"/>
      <c r="BP255" s="274"/>
      <c r="BQ255" s="274"/>
      <c r="BR255" s="274"/>
      <c r="BS255" s="274"/>
      <c r="BT255" s="274"/>
      <c r="BU255" s="274"/>
      <c r="BV255" s="274"/>
      <c r="BW255" s="274"/>
      <c r="BX255" s="274"/>
      <c r="BY255" s="274"/>
      <c r="BZ255" s="274"/>
      <c r="CA255" s="274"/>
      <c r="CB255" s="274"/>
      <c r="CC255" s="274"/>
      <c r="CD255" s="274"/>
      <c r="CE255" s="274"/>
      <c r="CF255" s="274"/>
      <c r="CG255" s="274"/>
      <c r="CH255" s="274"/>
      <c r="CI255" s="274"/>
      <c r="CJ255" s="274"/>
      <c r="CK255" s="274"/>
      <c r="CL255" s="274"/>
      <c r="CM255" s="274"/>
      <c r="CN255" s="274"/>
      <c r="CO255" s="274"/>
      <c r="CP255" s="274"/>
      <c r="CQ255" s="274"/>
      <c r="CR255" s="274"/>
      <c r="CS255" s="274"/>
      <c r="CT255" s="274"/>
      <c r="CU255" s="274"/>
      <c r="CV255" s="274"/>
      <c r="CW255" s="274"/>
      <c r="CX255" s="274"/>
      <c r="CY255" s="274"/>
      <c r="CZ255" s="274"/>
      <c r="DA255" s="274"/>
      <c r="DB255" s="274"/>
      <c r="DC255" s="274"/>
      <c r="DD255" s="274"/>
      <c r="DE255" s="274"/>
      <c r="DF255" s="274"/>
      <c r="DG255" s="274"/>
      <c r="DH255" s="274"/>
      <c r="DI255" s="274"/>
      <c r="DJ255" s="274"/>
      <c r="DK255" s="274"/>
      <c r="DL255" s="274"/>
      <c r="DM255" s="274"/>
      <c r="DN255" s="274"/>
      <c r="DO255" s="274"/>
      <c r="DP255" s="274"/>
      <c r="DQ255" s="274"/>
      <c r="DR255" s="274"/>
      <c r="DS255" s="274"/>
      <c r="DT255" s="274"/>
      <c r="DU255" s="274"/>
      <c r="DV255" s="274"/>
      <c r="DW255" s="274"/>
      <c r="DX255" s="274"/>
      <c r="DY255" s="274"/>
      <c r="DZ255" s="274"/>
      <c r="EA255" s="274"/>
      <c r="EB255" s="274"/>
      <c r="EC255" s="274"/>
      <c r="ED255" s="274"/>
      <c r="EE255" s="274"/>
      <c r="EF255" s="274"/>
      <c r="EG255" s="274"/>
      <c r="EH255" s="274"/>
      <c r="EI255" s="274"/>
      <c r="EJ255" s="274"/>
      <c r="EK255" s="274"/>
      <c r="EL255" s="274"/>
      <c r="EM255" s="274"/>
      <c r="EN255" s="274"/>
      <c r="EO255" s="274"/>
      <c r="EP255" s="274"/>
      <c r="EQ255" s="274"/>
      <c r="ER255" s="274"/>
      <c r="ES255" s="274"/>
      <c r="ET255" s="274"/>
      <c r="EU255" s="274"/>
      <c r="EV255" s="274"/>
      <c r="EW255" s="274"/>
      <c r="EX255" s="274"/>
      <c r="EY255" s="274"/>
      <c r="EZ255" s="274"/>
      <c r="FA255" s="274"/>
      <c r="FB255" s="274"/>
      <c r="FC255" s="274"/>
      <c r="FD255" s="274"/>
      <c r="FE255" s="274"/>
      <c r="FF255" s="274"/>
      <c r="FG255" s="274"/>
      <c r="FH255" s="274"/>
      <c r="FI255" s="274"/>
      <c r="FJ255" s="274"/>
      <c r="FK255" s="274"/>
      <c r="FL255" s="274"/>
      <c r="FM255" s="274"/>
      <c r="FN255" s="274"/>
      <c r="FO255" s="274"/>
      <c r="FP255" s="274"/>
      <c r="FQ255" s="274"/>
      <c r="FR255" s="274"/>
      <c r="FS255" s="274"/>
      <c r="FT255" s="274"/>
      <c r="FU255" s="274"/>
      <c r="FV255" s="274"/>
      <c r="FW255" s="274"/>
      <c r="FX255" s="274"/>
      <c r="FY255" s="274"/>
      <c r="FZ255" s="274"/>
      <c r="GA255" s="274"/>
      <c r="GB255" s="274"/>
      <c r="GC255" s="274"/>
      <c r="GD255" s="274"/>
      <c r="GE255" s="274"/>
      <c r="GF255" s="274"/>
      <c r="GG255" s="274"/>
      <c r="GH255" s="274"/>
      <c r="GI255" s="274"/>
      <c r="GJ255" s="274"/>
      <c r="GK255" s="274"/>
      <c r="GL255" s="274"/>
      <c r="GM255" s="274"/>
      <c r="GN255" s="274"/>
      <c r="GO255" s="274"/>
      <c r="GP255" s="274"/>
      <c r="GQ255" s="274"/>
      <c r="GR255" s="274"/>
      <c r="GS255" s="274"/>
      <c r="GT255" s="274"/>
      <c r="GU255" s="274"/>
      <c r="GV255" s="274"/>
      <c r="GW255" s="274"/>
      <c r="GX255" s="274"/>
      <c r="GY255" s="274"/>
      <c r="GZ255" s="274"/>
      <c r="HA255" s="274"/>
      <c r="HB255" s="274"/>
      <c r="HC255" s="274"/>
      <c r="HD255" s="274"/>
      <c r="HE255" s="274"/>
      <c r="HF255" s="274"/>
      <c r="HG255" s="274"/>
      <c r="HH255" s="274"/>
      <c r="HI255" s="274"/>
      <c r="HJ255" s="274"/>
      <c r="HK255" s="274"/>
      <c r="HL255" s="274"/>
      <c r="HM255" s="274"/>
      <c r="HN255" s="274"/>
      <c r="HO255" s="274"/>
      <c r="HP255" s="274"/>
      <c r="HQ255" s="274"/>
      <c r="HR255" s="274"/>
      <c r="HS255" s="274"/>
      <c r="HT255" s="274"/>
      <c r="HU255" s="274"/>
      <c r="HV255" s="274"/>
      <c r="HW255" s="274"/>
      <c r="HX255" s="274"/>
      <c r="HY255" s="274"/>
      <c r="HZ255" s="274"/>
      <c r="IA255" s="274"/>
      <c r="IB255" s="274"/>
      <c r="IC255" s="274"/>
      <c r="ID255" s="274"/>
      <c r="IE255" s="274"/>
      <c r="IF255" s="274"/>
      <c r="IG255" s="274"/>
      <c r="IH255" s="274"/>
      <c r="II255" s="274"/>
      <c r="IJ255" s="274"/>
      <c r="IK255" s="274"/>
      <c r="IL255" s="274"/>
      <c r="IM255" s="274"/>
      <c r="IN255" s="274"/>
      <c r="IO255" s="274"/>
      <c r="IP255" s="274"/>
      <c r="IQ255" s="274"/>
      <c r="IR255" s="274"/>
      <c r="IS255" s="274"/>
      <c r="IT255" s="274"/>
    </row>
    <row r="256" spans="1:254" s="329" customFormat="1" ht="15" x14ac:dyDescent="0.25">
      <c r="A256" s="355" t="s">
        <v>570</v>
      </c>
      <c r="B256" s="305" t="s">
        <v>663</v>
      </c>
      <c r="C256" s="305" t="s">
        <v>561</v>
      </c>
      <c r="D256" s="305" t="s">
        <v>385</v>
      </c>
      <c r="E256" s="305"/>
      <c r="F256" s="305"/>
      <c r="G256" s="356">
        <f>SUM(G257)</f>
        <v>11187.24</v>
      </c>
      <c r="H256" s="332"/>
      <c r="I256" s="332"/>
      <c r="J256" s="332"/>
      <c r="K256" s="332"/>
      <c r="L256" s="332"/>
      <c r="M256" s="332"/>
      <c r="N256" s="332"/>
      <c r="O256" s="332"/>
      <c r="P256" s="332"/>
      <c r="Q256" s="332"/>
      <c r="R256" s="332"/>
      <c r="S256" s="332"/>
      <c r="T256" s="332"/>
      <c r="U256" s="332"/>
      <c r="V256" s="332"/>
      <c r="W256" s="332"/>
      <c r="X256" s="332"/>
      <c r="Y256" s="332"/>
      <c r="Z256" s="332"/>
      <c r="AA256" s="332"/>
      <c r="AB256" s="332"/>
      <c r="AC256" s="332"/>
      <c r="AD256" s="332"/>
      <c r="AE256" s="332"/>
      <c r="AF256" s="332"/>
      <c r="AG256" s="332"/>
      <c r="AH256" s="332"/>
      <c r="AI256" s="332"/>
      <c r="AJ256" s="332"/>
      <c r="AK256" s="332"/>
      <c r="AL256" s="332"/>
      <c r="AM256" s="332"/>
      <c r="AN256" s="332"/>
      <c r="AO256" s="332"/>
      <c r="AP256" s="332"/>
      <c r="AQ256" s="332"/>
      <c r="AR256" s="332"/>
      <c r="AS256" s="332"/>
      <c r="AT256" s="332"/>
      <c r="AU256" s="332"/>
      <c r="AV256" s="332"/>
      <c r="AW256" s="332"/>
      <c r="AX256" s="332"/>
      <c r="AY256" s="332"/>
      <c r="AZ256" s="332"/>
      <c r="BA256" s="332"/>
      <c r="BB256" s="332"/>
      <c r="BC256" s="332"/>
      <c r="BD256" s="332"/>
      <c r="BE256" s="332"/>
      <c r="BF256" s="332"/>
      <c r="BG256" s="332"/>
      <c r="BH256" s="332"/>
      <c r="BI256" s="332"/>
      <c r="BJ256" s="332"/>
      <c r="BK256" s="332"/>
      <c r="BL256" s="332"/>
      <c r="BM256" s="332"/>
      <c r="BN256" s="332"/>
      <c r="BO256" s="332"/>
      <c r="BP256" s="332"/>
      <c r="BQ256" s="332"/>
      <c r="BR256" s="332"/>
      <c r="BS256" s="332"/>
      <c r="BT256" s="332"/>
      <c r="BU256" s="332"/>
      <c r="BV256" s="332"/>
      <c r="BW256" s="332"/>
      <c r="BX256" s="332"/>
      <c r="BY256" s="332"/>
      <c r="BZ256" s="332"/>
      <c r="CA256" s="332"/>
      <c r="CB256" s="332"/>
      <c r="CC256" s="332"/>
      <c r="CD256" s="332"/>
      <c r="CE256" s="332"/>
      <c r="CF256" s="332"/>
      <c r="CG256" s="332"/>
      <c r="CH256" s="332"/>
      <c r="CI256" s="332"/>
      <c r="CJ256" s="332"/>
      <c r="CK256" s="332"/>
      <c r="CL256" s="332"/>
      <c r="CM256" s="332"/>
      <c r="CN256" s="332"/>
      <c r="CO256" s="332"/>
      <c r="CP256" s="332"/>
      <c r="CQ256" s="332"/>
      <c r="CR256" s="332"/>
      <c r="CS256" s="332"/>
      <c r="CT256" s="332"/>
      <c r="CU256" s="332"/>
      <c r="CV256" s="332"/>
      <c r="CW256" s="332"/>
      <c r="CX256" s="332"/>
      <c r="CY256" s="332"/>
      <c r="CZ256" s="332"/>
      <c r="DA256" s="332"/>
      <c r="DB256" s="332"/>
      <c r="DC256" s="332"/>
      <c r="DD256" s="332"/>
      <c r="DE256" s="332"/>
      <c r="DF256" s="332"/>
      <c r="DG256" s="332"/>
      <c r="DH256" s="332"/>
      <c r="DI256" s="332"/>
      <c r="DJ256" s="332"/>
      <c r="DK256" s="332"/>
      <c r="DL256" s="332"/>
      <c r="DM256" s="332"/>
      <c r="DN256" s="332"/>
      <c r="DO256" s="332"/>
      <c r="DP256" s="332"/>
      <c r="DQ256" s="332"/>
      <c r="DR256" s="332"/>
      <c r="DS256" s="332"/>
      <c r="DT256" s="332"/>
      <c r="DU256" s="332"/>
      <c r="DV256" s="332"/>
      <c r="DW256" s="332"/>
      <c r="DX256" s="332"/>
      <c r="DY256" s="332"/>
      <c r="DZ256" s="332"/>
      <c r="EA256" s="332"/>
      <c r="EB256" s="332"/>
      <c r="EC256" s="332"/>
      <c r="ED256" s="332"/>
      <c r="EE256" s="332"/>
      <c r="EF256" s="332"/>
      <c r="EG256" s="332"/>
      <c r="EH256" s="332"/>
      <c r="EI256" s="332"/>
      <c r="EJ256" s="332"/>
      <c r="EK256" s="332"/>
      <c r="EL256" s="332"/>
      <c r="EM256" s="332"/>
      <c r="EN256" s="332"/>
      <c r="EO256" s="332"/>
      <c r="EP256" s="332"/>
      <c r="EQ256" s="332"/>
      <c r="ER256" s="332"/>
      <c r="ES256" s="332"/>
      <c r="ET256" s="332"/>
      <c r="EU256" s="332"/>
      <c r="EV256" s="332"/>
      <c r="EW256" s="332"/>
      <c r="EX256" s="332"/>
      <c r="EY256" s="332"/>
      <c r="EZ256" s="332"/>
      <c r="FA256" s="332"/>
      <c r="FB256" s="332"/>
      <c r="FC256" s="332"/>
      <c r="FD256" s="332"/>
      <c r="FE256" s="332"/>
      <c r="FF256" s="332"/>
      <c r="FG256" s="332"/>
      <c r="FH256" s="332"/>
      <c r="FI256" s="332"/>
      <c r="FJ256" s="332"/>
      <c r="FK256" s="332"/>
      <c r="FL256" s="332"/>
      <c r="FM256" s="332"/>
      <c r="FN256" s="332"/>
      <c r="FO256" s="332"/>
      <c r="FP256" s="332"/>
      <c r="FQ256" s="332"/>
      <c r="FR256" s="332"/>
      <c r="FS256" s="332"/>
      <c r="FT256" s="332"/>
      <c r="FU256" s="332"/>
      <c r="FV256" s="332"/>
      <c r="FW256" s="332"/>
      <c r="FX256" s="332"/>
      <c r="FY256" s="332"/>
      <c r="FZ256" s="332"/>
      <c r="GA256" s="332"/>
      <c r="GB256" s="332"/>
      <c r="GC256" s="332"/>
      <c r="GD256" s="332"/>
      <c r="GE256" s="332"/>
      <c r="GF256" s="332"/>
      <c r="GG256" s="332"/>
      <c r="GH256" s="332"/>
      <c r="GI256" s="332"/>
      <c r="GJ256" s="332"/>
      <c r="GK256" s="332"/>
      <c r="GL256" s="332"/>
      <c r="GM256" s="332"/>
      <c r="GN256" s="332"/>
      <c r="GO256" s="332"/>
      <c r="GP256" s="332"/>
      <c r="GQ256" s="332"/>
      <c r="GR256" s="332"/>
      <c r="GS256" s="332"/>
      <c r="GT256" s="332"/>
      <c r="GU256" s="332"/>
      <c r="GV256" s="332"/>
      <c r="GW256" s="332"/>
      <c r="GX256" s="332"/>
      <c r="GY256" s="332"/>
      <c r="GZ256" s="332"/>
      <c r="HA256" s="332"/>
      <c r="HB256" s="332"/>
      <c r="HC256" s="332"/>
      <c r="HD256" s="332"/>
      <c r="HE256" s="332"/>
      <c r="HF256" s="332"/>
      <c r="HG256" s="332"/>
      <c r="HH256" s="332"/>
      <c r="HI256" s="332"/>
      <c r="HJ256" s="332"/>
      <c r="HK256" s="332"/>
      <c r="HL256" s="332"/>
      <c r="HM256" s="332"/>
      <c r="HN256" s="332"/>
      <c r="HO256" s="332"/>
      <c r="HP256" s="332"/>
      <c r="HQ256" s="332"/>
      <c r="HR256" s="332"/>
      <c r="HS256" s="332"/>
      <c r="HT256" s="332"/>
      <c r="HU256" s="332"/>
      <c r="HV256" s="332"/>
      <c r="HW256" s="332"/>
      <c r="HX256" s="332"/>
      <c r="HY256" s="332"/>
      <c r="HZ256" s="332"/>
      <c r="IA256" s="332"/>
      <c r="IB256" s="332"/>
      <c r="IC256" s="332"/>
      <c r="ID256" s="332"/>
      <c r="IE256" s="332"/>
      <c r="IF256" s="332"/>
      <c r="IG256" s="332"/>
      <c r="IH256" s="332"/>
      <c r="II256" s="332"/>
      <c r="IJ256" s="332"/>
      <c r="IK256" s="332"/>
      <c r="IL256" s="332"/>
      <c r="IM256" s="332"/>
      <c r="IN256" s="332"/>
      <c r="IO256" s="332"/>
      <c r="IP256" s="332"/>
      <c r="IQ256" s="332"/>
      <c r="IR256" s="332"/>
      <c r="IS256" s="332"/>
      <c r="IT256" s="332"/>
    </row>
    <row r="257" spans="1:254" ht="13.5" x14ac:dyDescent="0.25">
      <c r="A257" s="363" t="s">
        <v>571</v>
      </c>
      <c r="B257" s="299" t="s">
        <v>663</v>
      </c>
      <c r="C257" s="286" t="s">
        <v>561</v>
      </c>
      <c r="D257" s="286" t="s">
        <v>385</v>
      </c>
      <c r="E257" s="286"/>
      <c r="F257" s="286"/>
      <c r="G257" s="336">
        <f>SUM(G258+G274)</f>
        <v>11187.24</v>
      </c>
    </row>
    <row r="258" spans="1:254" s="329" customFormat="1" ht="24.75" x14ac:dyDescent="0.25">
      <c r="A258" s="364" t="s">
        <v>564</v>
      </c>
      <c r="B258" s="299" t="s">
        <v>663</v>
      </c>
      <c r="C258" s="286" t="s">
        <v>561</v>
      </c>
      <c r="D258" s="286" t="s">
        <v>385</v>
      </c>
      <c r="E258" s="286"/>
      <c r="F258" s="286"/>
      <c r="G258" s="336">
        <f>SUM(G259+G262+G265+G268+G271)</f>
        <v>1196.5999999999999</v>
      </c>
      <c r="H258" s="261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261"/>
      <c r="T258" s="261"/>
      <c r="U258" s="261"/>
      <c r="V258" s="261"/>
      <c r="W258" s="261"/>
      <c r="X258" s="261"/>
      <c r="Y258" s="261"/>
      <c r="Z258" s="261"/>
      <c r="AA258" s="261"/>
      <c r="AB258" s="261"/>
      <c r="AC258" s="261"/>
      <c r="AD258" s="261"/>
      <c r="AE258" s="261"/>
      <c r="AF258" s="261"/>
      <c r="AG258" s="261"/>
      <c r="AH258" s="261"/>
      <c r="AI258" s="261"/>
      <c r="AJ258" s="261"/>
      <c r="AK258" s="261"/>
      <c r="AL258" s="261"/>
      <c r="AM258" s="261"/>
      <c r="AN258" s="261"/>
      <c r="AO258" s="261"/>
      <c r="AP258" s="261"/>
      <c r="AQ258" s="261"/>
      <c r="AR258" s="261"/>
      <c r="AS258" s="261"/>
      <c r="AT258" s="261"/>
      <c r="AU258" s="261"/>
      <c r="AV258" s="261"/>
      <c r="AW258" s="261"/>
      <c r="AX258" s="261"/>
      <c r="AY258" s="261"/>
      <c r="AZ258" s="261"/>
      <c r="BA258" s="261"/>
      <c r="BB258" s="261"/>
      <c r="BC258" s="261"/>
      <c r="BD258" s="261"/>
      <c r="BE258" s="261"/>
      <c r="BF258" s="261"/>
      <c r="BG258" s="261"/>
      <c r="BH258" s="261"/>
      <c r="BI258" s="261"/>
      <c r="BJ258" s="261"/>
      <c r="BK258" s="261"/>
      <c r="BL258" s="261"/>
      <c r="BM258" s="261"/>
      <c r="BN258" s="261"/>
      <c r="BO258" s="261"/>
      <c r="BP258" s="261"/>
      <c r="BQ258" s="261"/>
      <c r="BR258" s="261"/>
      <c r="BS258" s="261"/>
      <c r="BT258" s="261"/>
      <c r="BU258" s="261"/>
      <c r="BV258" s="261"/>
      <c r="BW258" s="261"/>
      <c r="BX258" s="261"/>
      <c r="BY258" s="261"/>
      <c r="BZ258" s="261"/>
      <c r="CA258" s="261"/>
      <c r="CB258" s="261"/>
      <c r="CC258" s="261"/>
      <c r="CD258" s="261"/>
      <c r="CE258" s="261"/>
      <c r="CF258" s="261"/>
      <c r="CG258" s="261"/>
      <c r="CH258" s="261"/>
      <c r="CI258" s="261"/>
      <c r="CJ258" s="261"/>
      <c r="CK258" s="261"/>
      <c r="CL258" s="261"/>
      <c r="CM258" s="261"/>
      <c r="CN258" s="261"/>
      <c r="CO258" s="261"/>
      <c r="CP258" s="261"/>
      <c r="CQ258" s="261"/>
      <c r="CR258" s="261"/>
      <c r="CS258" s="261"/>
      <c r="CT258" s="261"/>
      <c r="CU258" s="261"/>
      <c r="CV258" s="261"/>
      <c r="CW258" s="261"/>
      <c r="CX258" s="261"/>
      <c r="CY258" s="261"/>
      <c r="CZ258" s="261"/>
      <c r="DA258" s="261"/>
      <c r="DB258" s="261"/>
      <c r="DC258" s="261"/>
      <c r="DD258" s="261"/>
      <c r="DE258" s="261"/>
      <c r="DF258" s="261"/>
      <c r="DG258" s="261"/>
      <c r="DH258" s="261"/>
      <c r="DI258" s="261"/>
      <c r="DJ258" s="261"/>
      <c r="DK258" s="261"/>
      <c r="DL258" s="261"/>
      <c r="DM258" s="261"/>
      <c r="DN258" s="261"/>
      <c r="DO258" s="261"/>
      <c r="DP258" s="261"/>
      <c r="DQ258" s="261"/>
      <c r="DR258" s="261"/>
      <c r="DS258" s="261"/>
      <c r="DT258" s="261"/>
      <c r="DU258" s="261"/>
      <c r="DV258" s="261"/>
      <c r="DW258" s="261"/>
      <c r="DX258" s="261"/>
      <c r="DY258" s="261"/>
      <c r="DZ258" s="261"/>
      <c r="EA258" s="261"/>
      <c r="EB258" s="261"/>
      <c r="EC258" s="261"/>
      <c r="ED258" s="261"/>
      <c r="EE258" s="261"/>
      <c r="EF258" s="261"/>
      <c r="EG258" s="261"/>
      <c r="EH258" s="261"/>
      <c r="EI258" s="261"/>
      <c r="EJ258" s="261"/>
      <c r="EK258" s="261"/>
      <c r="EL258" s="261"/>
      <c r="EM258" s="261"/>
      <c r="EN258" s="261"/>
      <c r="EO258" s="261"/>
      <c r="EP258" s="261"/>
      <c r="EQ258" s="261"/>
      <c r="ER258" s="261"/>
      <c r="ES258" s="261"/>
      <c r="ET258" s="261"/>
      <c r="EU258" s="261"/>
      <c r="EV258" s="261"/>
      <c r="EW258" s="261"/>
      <c r="EX258" s="261"/>
      <c r="EY258" s="261"/>
      <c r="EZ258" s="261"/>
      <c r="FA258" s="261"/>
      <c r="FB258" s="261"/>
      <c r="FC258" s="261"/>
      <c r="FD258" s="261"/>
      <c r="FE258" s="261"/>
      <c r="FF258" s="261"/>
      <c r="FG258" s="261"/>
      <c r="FH258" s="261"/>
      <c r="FI258" s="261"/>
      <c r="FJ258" s="261"/>
      <c r="FK258" s="261"/>
      <c r="FL258" s="261"/>
      <c r="FM258" s="261"/>
      <c r="FN258" s="261"/>
      <c r="FO258" s="261"/>
      <c r="FP258" s="261"/>
      <c r="FQ258" s="261"/>
      <c r="FR258" s="261"/>
      <c r="FS258" s="261"/>
      <c r="FT258" s="261"/>
      <c r="FU258" s="261"/>
      <c r="FV258" s="261"/>
      <c r="FW258" s="261"/>
      <c r="FX258" s="261"/>
      <c r="FY258" s="261"/>
      <c r="FZ258" s="261"/>
      <c r="GA258" s="261"/>
      <c r="GB258" s="261"/>
      <c r="GC258" s="261"/>
      <c r="GD258" s="261"/>
      <c r="GE258" s="261"/>
      <c r="GF258" s="261"/>
      <c r="GG258" s="261"/>
      <c r="GH258" s="261"/>
      <c r="GI258" s="261"/>
      <c r="GJ258" s="261"/>
      <c r="GK258" s="261"/>
      <c r="GL258" s="261"/>
      <c r="GM258" s="261"/>
      <c r="GN258" s="261"/>
      <c r="GO258" s="261"/>
      <c r="GP258" s="261"/>
      <c r="GQ258" s="261"/>
      <c r="GR258" s="261"/>
      <c r="GS258" s="261"/>
      <c r="GT258" s="261"/>
      <c r="GU258" s="261"/>
      <c r="GV258" s="261"/>
      <c r="GW258" s="261"/>
      <c r="GX258" s="261"/>
      <c r="GY258" s="261"/>
      <c r="GZ258" s="261"/>
      <c r="HA258" s="261"/>
      <c r="HB258" s="261"/>
      <c r="HC258" s="261"/>
      <c r="HD258" s="261"/>
      <c r="HE258" s="261"/>
      <c r="HF258" s="261"/>
      <c r="HG258" s="261"/>
      <c r="HH258" s="261"/>
      <c r="HI258" s="261"/>
      <c r="HJ258" s="261"/>
      <c r="HK258" s="261"/>
      <c r="HL258" s="261"/>
      <c r="HM258" s="261"/>
      <c r="HN258" s="261"/>
      <c r="HO258" s="261"/>
      <c r="HP258" s="261"/>
      <c r="HQ258" s="261"/>
      <c r="HR258" s="261"/>
      <c r="HS258" s="261"/>
      <c r="HT258" s="261"/>
      <c r="HU258" s="261"/>
      <c r="HV258" s="261"/>
      <c r="HW258" s="261"/>
      <c r="HX258" s="261"/>
      <c r="HY258" s="261"/>
      <c r="HZ258" s="261"/>
      <c r="IA258" s="261"/>
      <c r="IB258" s="261"/>
      <c r="IC258" s="261"/>
      <c r="ID258" s="261"/>
      <c r="IE258" s="261"/>
      <c r="IF258" s="261"/>
      <c r="IG258" s="261"/>
      <c r="IH258" s="261"/>
      <c r="II258" s="261"/>
      <c r="IJ258" s="261"/>
      <c r="IK258" s="261"/>
      <c r="IL258" s="261"/>
      <c r="IM258" s="261"/>
      <c r="IN258" s="261"/>
      <c r="IO258" s="261"/>
      <c r="IP258" s="261"/>
      <c r="IQ258" s="261"/>
      <c r="IR258" s="261"/>
      <c r="IS258" s="261"/>
      <c r="IT258" s="261"/>
    </row>
    <row r="259" spans="1:254" s="227" customFormat="1" ht="38.25" x14ac:dyDescent="0.2">
      <c r="A259" s="365" t="s">
        <v>703</v>
      </c>
      <c r="B259" s="311" t="s">
        <v>663</v>
      </c>
      <c r="C259" s="296" t="s">
        <v>561</v>
      </c>
      <c r="D259" s="296" t="s">
        <v>385</v>
      </c>
      <c r="E259" s="296" t="s">
        <v>576</v>
      </c>
      <c r="F259" s="296"/>
      <c r="G259" s="328">
        <f>SUM(G261+G260)</f>
        <v>120</v>
      </c>
      <c r="H259" s="261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261"/>
      <c r="T259" s="261"/>
      <c r="U259" s="261"/>
      <c r="V259" s="261"/>
      <c r="W259" s="261"/>
      <c r="X259" s="261"/>
      <c r="Y259" s="261"/>
      <c r="Z259" s="261"/>
      <c r="AA259" s="261"/>
      <c r="AB259" s="261"/>
      <c r="AC259" s="261"/>
      <c r="AD259" s="261"/>
      <c r="AE259" s="261"/>
      <c r="AF259" s="261"/>
      <c r="AG259" s="261"/>
      <c r="AH259" s="261"/>
      <c r="AI259" s="261"/>
      <c r="AJ259" s="261"/>
      <c r="AK259" s="261"/>
      <c r="AL259" s="261"/>
      <c r="AM259" s="261"/>
      <c r="AN259" s="261"/>
      <c r="AO259" s="261"/>
      <c r="AP259" s="261"/>
      <c r="AQ259" s="261"/>
      <c r="AR259" s="261"/>
      <c r="AS259" s="261"/>
      <c r="AT259" s="261"/>
      <c r="AU259" s="261"/>
      <c r="AV259" s="261"/>
      <c r="AW259" s="261"/>
      <c r="AX259" s="261"/>
      <c r="AY259" s="261"/>
      <c r="AZ259" s="261"/>
      <c r="BA259" s="261"/>
      <c r="BB259" s="261"/>
      <c r="BC259" s="261"/>
      <c r="BD259" s="261"/>
      <c r="BE259" s="261"/>
      <c r="BF259" s="261"/>
      <c r="BG259" s="261"/>
      <c r="BH259" s="261"/>
      <c r="BI259" s="261"/>
      <c r="BJ259" s="261"/>
      <c r="BK259" s="261"/>
      <c r="BL259" s="261"/>
      <c r="BM259" s="261"/>
      <c r="BN259" s="261"/>
      <c r="BO259" s="261"/>
      <c r="BP259" s="261"/>
      <c r="BQ259" s="261"/>
      <c r="BR259" s="261"/>
      <c r="BS259" s="261"/>
      <c r="BT259" s="261"/>
      <c r="BU259" s="261"/>
      <c r="BV259" s="261"/>
      <c r="BW259" s="261"/>
      <c r="BX259" s="261"/>
      <c r="BY259" s="261"/>
      <c r="BZ259" s="261"/>
      <c r="CA259" s="261"/>
      <c r="CB259" s="261"/>
      <c r="CC259" s="261"/>
      <c r="CD259" s="261"/>
      <c r="CE259" s="261"/>
      <c r="CF259" s="261"/>
      <c r="CG259" s="261"/>
      <c r="CH259" s="261"/>
      <c r="CI259" s="261"/>
      <c r="CJ259" s="261"/>
      <c r="CK259" s="261"/>
      <c r="CL259" s="261"/>
      <c r="CM259" s="261"/>
      <c r="CN259" s="261"/>
      <c r="CO259" s="261"/>
      <c r="CP259" s="261"/>
      <c r="CQ259" s="261"/>
      <c r="CR259" s="261"/>
      <c r="CS259" s="261"/>
      <c r="CT259" s="261"/>
      <c r="CU259" s="261"/>
      <c r="CV259" s="261"/>
      <c r="CW259" s="261"/>
      <c r="CX259" s="261"/>
      <c r="CY259" s="261"/>
      <c r="CZ259" s="261"/>
      <c r="DA259" s="261"/>
      <c r="DB259" s="261"/>
      <c r="DC259" s="261"/>
      <c r="DD259" s="261"/>
      <c r="DE259" s="261"/>
      <c r="DF259" s="261"/>
      <c r="DG259" s="261"/>
      <c r="DH259" s="261"/>
      <c r="DI259" s="261"/>
      <c r="DJ259" s="261"/>
      <c r="DK259" s="261"/>
      <c r="DL259" s="261"/>
      <c r="DM259" s="261"/>
      <c r="DN259" s="261"/>
      <c r="DO259" s="261"/>
      <c r="DP259" s="261"/>
      <c r="DQ259" s="261"/>
      <c r="DR259" s="261"/>
      <c r="DS259" s="261"/>
      <c r="DT259" s="261"/>
      <c r="DU259" s="261"/>
      <c r="DV259" s="261"/>
      <c r="DW259" s="261"/>
      <c r="DX259" s="261"/>
      <c r="DY259" s="261"/>
      <c r="DZ259" s="261"/>
      <c r="EA259" s="261"/>
      <c r="EB259" s="261"/>
      <c r="EC259" s="261"/>
      <c r="ED259" s="261"/>
      <c r="EE259" s="261"/>
      <c r="EF259" s="261"/>
      <c r="EG259" s="261"/>
      <c r="EH259" s="261"/>
      <c r="EI259" s="261"/>
      <c r="EJ259" s="261"/>
      <c r="EK259" s="261"/>
      <c r="EL259" s="261"/>
      <c r="EM259" s="261"/>
      <c r="EN259" s="261"/>
      <c r="EO259" s="261"/>
      <c r="EP259" s="261"/>
      <c r="EQ259" s="261"/>
      <c r="ER259" s="261"/>
      <c r="ES259" s="261"/>
      <c r="ET259" s="261"/>
      <c r="EU259" s="261"/>
      <c r="EV259" s="261"/>
      <c r="EW259" s="261"/>
      <c r="EX259" s="261"/>
      <c r="EY259" s="261"/>
      <c r="EZ259" s="261"/>
      <c r="FA259" s="261"/>
      <c r="FB259" s="261"/>
      <c r="FC259" s="261"/>
      <c r="FD259" s="261"/>
      <c r="FE259" s="261"/>
      <c r="FF259" s="261"/>
      <c r="FG259" s="261"/>
      <c r="FH259" s="261"/>
      <c r="FI259" s="261"/>
      <c r="FJ259" s="261"/>
      <c r="FK259" s="261"/>
      <c r="FL259" s="261"/>
      <c r="FM259" s="261"/>
      <c r="FN259" s="261"/>
      <c r="FO259" s="261"/>
      <c r="FP259" s="261"/>
      <c r="FQ259" s="261"/>
      <c r="FR259" s="261"/>
      <c r="FS259" s="261"/>
      <c r="FT259" s="261"/>
      <c r="FU259" s="261"/>
      <c r="FV259" s="261"/>
      <c r="FW259" s="261"/>
      <c r="FX259" s="261"/>
      <c r="FY259" s="261"/>
      <c r="FZ259" s="261"/>
      <c r="GA259" s="261"/>
      <c r="GB259" s="261"/>
      <c r="GC259" s="261"/>
      <c r="GD259" s="261"/>
      <c r="GE259" s="261"/>
      <c r="GF259" s="261"/>
      <c r="GG259" s="261"/>
      <c r="GH259" s="261"/>
      <c r="GI259" s="261"/>
      <c r="GJ259" s="261"/>
      <c r="GK259" s="261"/>
      <c r="GL259" s="261"/>
      <c r="GM259" s="261"/>
      <c r="GN259" s="261"/>
      <c r="GO259" s="261"/>
      <c r="GP259" s="261"/>
      <c r="GQ259" s="261"/>
      <c r="GR259" s="261"/>
      <c r="GS259" s="261"/>
      <c r="GT259" s="261"/>
      <c r="GU259" s="261"/>
      <c r="GV259" s="261"/>
      <c r="GW259" s="261"/>
      <c r="GX259" s="261"/>
      <c r="GY259" s="261"/>
      <c r="GZ259" s="261"/>
      <c r="HA259" s="261"/>
      <c r="HB259" s="261"/>
      <c r="HC259" s="261"/>
      <c r="HD259" s="261"/>
      <c r="HE259" s="261"/>
      <c r="HF259" s="261"/>
      <c r="HG259" s="261"/>
      <c r="HH259" s="261"/>
      <c r="HI259" s="261"/>
      <c r="HJ259" s="261"/>
      <c r="HK259" s="261"/>
      <c r="HL259" s="261"/>
      <c r="HM259" s="261"/>
      <c r="HN259" s="261"/>
      <c r="HO259" s="261"/>
      <c r="HP259" s="261"/>
      <c r="HQ259" s="261"/>
      <c r="HR259" s="261"/>
      <c r="HS259" s="261"/>
      <c r="HT259" s="261"/>
      <c r="HU259" s="261"/>
      <c r="HV259" s="261"/>
      <c r="HW259" s="261"/>
      <c r="HX259" s="261"/>
      <c r="HY259" s="261"/>
      <c r="HZ259" s="261"/>
      <c r="IA259" s="261"/>
      <c r="IB259" s="261"/>
      <c r="IC259" s="261"/>
      <c r="ID259" s="261"/>
      <c r="IE259" s="261"/>
      <c r="IF259" s="261"/>
      <c r="IG259" s="261"/>
      <c r="IH259" s="261"/>
      <c r="II259" s="261"/>
      <c r="IJ259" s="261"/>
      <c r="IK259" s="261"/>
      <c r="IL259" s="261"/>
      <c r="IM259" s="261"/>
      <c r="IN259" s="261"/>
      <c r="IO259" s="261"/>
      <c r="IP259" s="261"/>
      <c r="IQ259" s="261"/>
      <c r="IR259" s="261"/>
      <c r="IS259" s="261"/>
      <c r="IT259" s="261"/>
    </row>
    <row r="260" spans="1:254" s="227" customFormat="1" ht="25.5" x14ac:dyDescent="0.2">
      <c r="A260" s="289" t="s">
        <v>665</v>
      </c>
      <c r="B260" s="301" t="s">
        <v>663</v>
      </c>
      <c r="C260" s="291" t="s">
        <v>561</v>
      </c>
      <c r="D260" s="291" t="s">
        <v>385</v>
      </c>
      <c r="E260" s="291" t="s">
        <v>576</v>
      </c>
      <c r="F260" s="291" t="s">
        <v>389</v>
      </c>
      <c r="G260" s="328">
        <v>1</v>
      </c>
      <c r="H260" s="261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261"/>
      <c r="T260" s="261"/>
      <c r="U260" s="261"/>
      <c r="V260" s="261"/>
      <c r="W260" s="261"/>
      <c r="X260" s="261"/>
      <c r="Y260" s="261"/>
      <c r="Z260" s="261"/>
      <c r="AA260" s="261"/>
      <c r="AB260" s="261"/>
      <c r="AC260" s="261"/>
      <c r="AD260" s="261"/>
      <c r="AE260" s="261"/>
      <c r="AF260" s="261"/>
      <c r="AG260" s="261"/>
      <c r="AH260" s="261"/>
      <c r="AI260" s="261"/>
      <c r="AJ260" s="261"/>
      <c r="AK260" s="261"/>
      <c r="AL260" s="261"/>
      <c r="AM260" s="261"/>
      <c r="AN260" s="261"/>
      <c r="AO260" s="261"/>
      <c r="AP260" s="261"/>
      <c r="AQ260" s="261"/>
      <c r="AR260" s="261"/>
      <c r="AS260" s="261"/>
      <c r="AT260" s="261"/>
      <c r="AU260" s="261"/>
      <c r="AV260" s="261"/>
      <c r="AW260" s="261"/>
      <c r="AX260" s="261"/>
      <c r="AY260" s="261"/>
      <c r="AZ260" s="261"/>
      <c r="BA260" s="261"/>
      <c r="BB260" s="261"/>
      <c r="BC260" s="261"/>
      <c r="BD260" s="261"/>
      <c r="BE260" s="261"/>
      <c r="BF260" s="261"/>
      <c r="BG260" s="261"/>
      <c r="BH260" s="261"/>
      <c r="BI260" s="261"/>
      <c r="BJ260" s="261"/>
      <c r="BK260" s="261"/>
      <c r="BL260" s="261"/>
      <c r="BM260" s="261"/>
      <c r="BN260" s="261"/>
      <c r="BO260" s="261"/>
      <c r="BP260" s="261"/>
      <c r="BQ260" s="261"/>
      <c r="BR260" s="261"/>
      <c r="BS260" s="261"/>
      <c r="BT260" s="261"/>
      <c r="BU260" s="261"/>
      <c r="BV260" s="261"/>
      <c r="BW260" s="261"/>
      <c r="BX260" s="261"/>
      <c r="BY260" s="261"/>
      <c r="BZ260" s="261"/>
      <c r="CA260" s="261"/>
      <c r="CB260" s="261"/>
      <c r="CC260" s="261"/>
      <c r="CD260" s="261"/>
      <c r="CE260" s="261"/>
      <c r="CF260" s="261"/>
      <c r="CG260" s="261"/>
      <c r="CH260" s="261"/>
      <c r="CI260" s="261"/>
      <c r="CJ260" s="261"/>
      <c r="CK260" s="261"/>
      <c r="CL260" s="261"/>
      <c r="CM260" s="261"/>
      <c r="CN260" s="261"/>
      <c r="CO260" s="261"/>
      <c r="CP260" s="261"/>
      <c r="CQ260" s="261"/>
      <c r="CR260" s="261"/>
      <c r="CS260" s="261"/>
      <c r="CT260" s="261"/>
      <c r="CU260" s="261"/>
      <c r="CV260" s="261"/>
      <c r="CW260" s="261"/>
      <c r="CX260" s="261"/>
      <c r="CY260" s="261"/>
      <c r="CZ260" s="261"/>
      <c r="DA260" s="261"/>
      <c r="DB260" s="261"/>
      <c r="DC260" s="261"/>
      <c r="DD260" s="261"/>
      <c r="DE260" s="261"/>
      <c r="DF260" s="261"/>
      <c r="DG260" s="261"/>
      <c r="DH260" s="261"/>
      <c r="DI260" s="261"/>
      <c r="DJ260" s="261"/>
      <c r="DK260" s="261"/>
      <c r="DL260" s="261"/>
      <c r="DM260" s="261"/>
      <c r="DN260" s="261"/>
      <c r="DO260" s="261"/>
      <c r="DP260" s="261"/>
      <c r="DQ260" s="261"/>
      <c r="DR260" s="261"/>
      <c r="DS260" s="261"/>
      <c r="DT260" s="261"/>
      <c r="DU260" s="261"/>
      <c r="DV260" s="261"/>
      <c r="DW260" s="261"/>
      <c r="DX260" s="261"/>
      <c r="DY260" s="261"/>
      <c r="DZ260" s="261"/>
      <c r="EA260" s="261"/>
      <c r="EB260" s="261"/>
      <c r="EC260" s="261"/>
      <c r="ED260" s="261"/>
      <c r="EE260" s="261"/>
      <c r="EF260" s="261"/>
      <c r="EG260" s="261"/>
      <c r="EH260" s="261"/>
      <c r="EI260" s="261"/>
      <c r="EJ260" s="261"/>
      <c r="EK260" s="261"/>
      <c r="EL260" s="261"/>
      <c r="EM260" s="261"/>
      <c r="EN260" s="261"/>
      <c r="EO260" s="261"/>
      <c r="EP260" s="261"/>
      <c r="EQ260" s="261"/>
      <c r="ER260" s="261"/>
      <c r="ES260" s="261"/>
      <c r="ET260" s="261"/>
      <c r="EU260" s="261"/>
      <c r="EV260" s="261"/>
      <c r="EW260" s="261"/>
      <c r="EX260" s="261"/>
      <c r="EY260" s="261"/>
      <c r="EZ260" s="261"/>
      <c r="FA260" s="261"/>
      <c r="FB260" s="261"/>
      <c r="FC260" s="261"/>
      <c r="FD260" s="261"/>
      <c r="FE260" s="261"/>
      <c r="FF260" s="261"/>
      <c r="FG260" s="261"/>
      <c r="FH260" s="261"/>
      <c r="FI260" s="261"/>
      <c r="FJ260" s="261"/>
      <c r="FK260" s="261"/>
      <c r="FL260" s="261"/>
      <c r="FM260" s="261"/>
      <c r="FN260" s="261"/>
      <c r="FO260" s="261"/>
      <c r="FP260" s="261"/>
      <c r="FQ260" s="261"/>
      <c r="FR260" s="261"/>
      <c r="FS260" s="261"/>
      <c r="FT260" s="261"/>
      <c r="FU260" s="261"/>
      <c r="FV260" s="261"/>
      <c r="FW260" s="261"/>
      <c r="FX260" s="261"/>
      <c r="FY260" s="261"/>
      <c r="FZ260" s="261"/>
      <c r="GA260" s="261"/>
      <c r="GB260" s="261"/>
      <c r="GC260" s="261"/>
      <c r="GD260" s="261"/>
      <c r="GE260" s="261"/>
      <c r="GF260" s="261"/>
      <c r="GG260" s="261"/>
      <c r="GH260" s="261"/>
      <c r="GI260" s="261"/>
      <c r="GJ260" s="261"/>
      <c r="GK260" s="261"/>
      <c r="GL260" s="261"/>
      <c r="GM260" s="261"/>
      <c r="GN260" s="261"/>
      <c r="GO260" s="261"/>
      <c r="GP260" s="261"/>
      <c r="GQ260" s="261"/>
      <c r="GR260" s="261"/>
      <c r="GS260" s="261"/>
      <c r="GT260" s="261"/>
      <c r="GU260" s="261"/>
      <c r="GV260" s="261"/>
      <c r="GW260" s="261"/>
      <c r="GX260" s="261"/>
      <c r="GY260" s="261"/>
      <c r="GZ260" s="261"/>
      <c r="HA260" s="261"/>
      <c r="HB260" s="261"/>
      <c r="HC260" s="261"/>
      <c r="HD260" s="261"/>
      <c r="HE260" s="261"/>
      <c r="HF260" s="261"/>
      <c r="HG260" s="261"/>
      <c r="HH260" s="261"/>
      <c r="HI260" s="261"/>
      <c r="HJ260" s="261"/>
      <c r="HK260" s="261"/>
      <c r="HL260" s="261"/>
      <c r="HM260" s="261"/>
      <c r="HN260" s="261"/>
      <c r="HO260" s="261"/>
      <c r="HP260" s="261"/>
      <c r="HQ260" s="261"/>
      <c r="HR260" s="261"/>
      <c r="HS260" s="261"/>
      <c r="HT260" s="261"/>
      <c r="HU260" s="261"/>
      <c r="HV260" s="261"/>
      <c r="HW260" s="261"/>
      <c r="HX260" s="261"/>
      <c r="HY260" s="261"/>
      <c r="HZ260" s="261"/>
      <c r="IA260" s="261"/>
      <c r="IB260" s="261"/>
      <c r="IC260" s="261"/>
      <c r="ID260" s="261"/>
      <c r="IE260" s="261"/>
      <c r="IF260" s="261"/>
      <c r="IG260" s="261"/>
      <c r="IH260" s="261"/>
      <c r="II260" s="261"/>
      <c r="IJ260" s="261"/>
      <c r="IK260" s="261"/>
      <c r="IL260" s="261"/>
      <c r="IM260" s="261"/>
      <c r="IN260" s="261"/>
      <c r="IO260" s="261"/>
      <c r="IP260" s="261"/>
      <c r="IQ260" s="261"/>
      <c r="IR260" s="261"/>
      <c r="IS260" s="261"/>
      <c r="IT260" s="261"/>
    </row>
    <row r="261" spans="1:254" s="293" customFormat="1" x14ac:dyDescent="0.2">
      <c r="A261" s="289" t="s">
        <v>397</v>
      </c>
      <c r="B261" s="301" t="s">
        <v>663</v>
      </c>
      <c r="C261" s="291" t="s">
        <v>561</v>
      </c>
      <c r="D261" s="291" t="s">
        <v>385</v>
      </c>
      <c r="E261" s="291" t="s">
        <v>576</v>
      </c>
      <c r="F261" s="291" t="s">
        <v>398</v>
      </c>
      <c r="G261" s="331">
        <v>119</v>
      </c>
      <c r="H261" s="261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261"/>
      <c r="T261" s="261"/>
      <c r="U261" s="261"/>
      <c r="V261" s="261"/>
      <c r="W261" s="261"/>
      <c r="X261" s="261"/>
      <c r="Y261" s="261"/>
      <c r="Z261" s="261"/>
      <c r="AA261" s="261"/>
      <c r="AB261" s="261"/>
      <c r="AC261" s="261"/>
      <c r="AD261" s="261"/>
      <c r="AE261" s="261"/>
      <c r="AF261" s="261"/>
      <c r="AG261" s="261"/>
      <c r="AH261" s="261"/>
      <c r="AI261" s="261"/>
      <c r="AJ261" s="261"/>
      <c r="AK261" s="261"/>
      <c r="AL261" s="261"/>
      <c r="AM261" s="261"/>
      <c r="AN261" s="261"/>
      <c r="AO261" s="261"/>
      <c r="AP261" s="261"/>
      <c r="AQ261" s="261"/>
      <c r="AR261" s="261"/>
      <c r="AS261" s="261"/>
      <c r="AT261" s="261"/>
      <c r="AU261" s="261"/>
      <c r="AV261" s="261"/>
      <c r="AW261" s="261"/>
      <c r="AX261" s="261"/>
      <c r="AY261" s="261"/>
      <c r="AZ261" s="261"/>
      <c r="BA261" s="261"/>
      <c r="BB261" s="261"/>
      <c r="BC261" s="261"/>
      <c r="BD261" s="261"/>
      <c r="BE261" s="261"/>
      <c r="BF261" s="261"/>
      <c r="BG261" s="261"/>
      <c r="BH261" s="261"/>
      <c r="BI261" s="261"/>
      <c r="BJ261" s="261"/>
      <c r="BK261" s="261"/>
      <c r="BL261" s="261"/>
      <c r="BM261" s="261"/>
      <c r="BN261" s="261"/>
      <c r="BO261" s="261"/>
      <c r="BP261" s="261"/>
      <c r="BQ261" s="261"/>
      <c r="BR261" s="261"/>
      <c r="BS261" s="261"/>
      <c r="BT261" s="261"/>
      <c r="BU261" s="261"/>
      <c r="BV261" s="261"/>
      <c r="BW261" s="261"/>
      <c r="BX261" s="261"/>
      <c r="BY261" s="261"/>
      <c r="BZ261" s="261"/>
      <c r="CA261" s="261"/>
      <c r="CB261" s="261"/>
      <c r="CC261" s="261"/>
      <c r="CD261" s="261"/>
      <c r="CE261" s="261"/>
      <c r="CF261" s="261"/>
      <c r="CG261" s="261"/>
      <c r="CH261" s="261"/>
      <c r="CI261" s="261"/>
      <c r="CJ261" s="261"/>
      <c r="CK261" s="261"/>
      <c r="CL261" s="261"/>
      <c r="CM261" s="261"/>
      <c r="CN261" s="261"/>
      <c r="CO261" s="261"/>
      <c r="CP261" s="261"/>
      <c r="CQ261" s="261"/>
      <c r="CR261" s="261"/>
      <c r="CS261" s="261"/>
      <c r="CT261" s="261"/>
      <c r="CU261" s="261"/>
      <c r="CV261" s="261"/>
      <c r="CW261" s="261"/>
      <c r="CX261" s="261"/>
      <c r="CY261" s="261"/>
      <c r="CZ261" s="261"/>
      <c r="DA261" s="261"/>
      <c r="DB261" s="261"/>
      <c r="DC261" s="261"/>
      <c r="DD261" s="261"/>
      <c r="DE261" s="261"/>
      <c r="DF261" s="261"/>
      <c r="DG261" s="261"/>
      <c r="DH261" s="261"/>
      <c r="DI261" s="261"/>
      <c r="DJ261" s="261"/>
      <c r="DK261" s="261"/>
      <c r="DL261" s="261"/>
      <c r="DM261" s="261"/>
      <c r="DN261" s="261"/>
      <c r="DO261" s="261"/>
      <c r="DP261" s="261"/>
      <c r="DQ261" s="261"/>
      <c r="DR261" s="261"/>
      <c r="DS261" s="261"/>
      <c r="DT261" s="261"/>
      <c r="DU261" s="261"/>
      <c r="DV261" s="261"/>
      <c r="DW261" s="261"/>
      <c r="DX261" s="261"/>
      <c r="DY261" s="261"/>
      <c r="DZ261" s="261"/>
      <c r="EA261" s="261"/>
      <c r="EB261" s="261"/>
      <c r="EC261" s="261"/>
      <c r="ED261" s="261"/>
      <c r="EE261" s="261"/>
      <c r="EF261" s="261"/>
      <c r="EG261" s="261"/>
      <c r="EH261" s="261"/>
      <c r="EI261" s="261"/>
      <c r="EJ261" s="261"/>
      <c r="EK261" s="261"/>
      <c r="EL261" s="261"/>
      <c r="EM261" s="261"/>
      <c r="EN261" s="261"/>
      <c r="EO261" s="261"/>
      <c r="EP261" s="261"/>
      <c r="EQ261" s="261"/>
      <c r="ER261" s="261"/>
      <c r="ES261" s="261"/>
      <c r="ET261" s="261"/>
      <c r="EU261" s="261"/>
      <c r="EV261" s="261"/>
      <c r="EW261" s="261"/>
      <c r="EX261" s="261"/>
      <c r="EY261" s="261"/>
      <c r="EZ261" s="261"/>
      <c r="FA261" s="261"/>
      <c r="FB261" s="261"/>
      <c r="FC261" s="261"/>
      <c r="FD261" s="261"/>
      <c r="FE261" s="261"/>
      <c r="FF261" s="261"/>
      <c r="FG261" s="261"/>
      <c r="FH261" s="261"/>
      <c r="FI261" s="261"/>
      <c r="FJ261" s="261"/>
      <c r="FK261" s="261"/>
      <c r="FL261" s="261"/>
      <c r="FM261" s="261"/>
      <c r="FN261" s="261"/>
      <c r="FO261" s="261"/>
      <c r="FP261" s="261"/>
      <c r="FQ261" s="261"/>
      <c r="FR261" s="261"/>
      <c r="FS261" s="261"/>
      <c r="FT261" s="261"/>
      <c r="FU261" s="261"/>
      <c r="FV261" s="261"/>
      <c r="FW261" s="261"/>
      <c r="FX261" s="261"/>
      <c r="FY261" s="261"/>
      <c r="FZ261" s="261"/>
      <c r="GA261" s="261"/>
      <c r="GB261" s="261"/>
      <c r="GC261" s="261"/>
      <c r="GD261" s="261"/>
      <c r="GE261" s="261"/>
      <c r="GF261" s="261"/>
      <c r="GG261" s="261"/>
      <c r="GH261" s="261"/>
      <c r="GI261" s="261"/>
      <c r="GJ261" s="261"/>
      <c r="GK261" s="261"/>
      <c r="GL261" s="261"/>
      <c r="GM261" s="261"/>
      <c r="GN261" s="261"/>
      <c r="GO261" s="261"/>
      <c r="GP261" s="261"/>
      <c r="GQ261" s="261"/>
      <c r="GR261" s="261"/>
      <c r="GS261" s="261"/>
      <c r="GT261" s="261"/>
      <c r="GU261" s="261"/>
      <c r="GV261" s="261"/>
      <c r="GW261" s="261"/>
      <c r="GX261" s="261"/>
      <c r="GY261" s="261"/>
      <c r="GZ261" s="261"/>
      <c r="HA261" s="261"/>
      <c r="HB261" s="261"/>
      <c r="HC261" s="261"/>
      <c r="HD261" s="261"/>
      <c r="HE261" s="261"/>
      <c r="HF261" s="261"/>
      <c r="HG261" s="261"/>
      <c r="HH261" s="261"/>
      <c r="HI261" s="261"/>
      <c r="HJ261" s="261"/>
      <c r="HK261" s="261"/>
      <c r="HL261" s="261"/>
      <c r="HM261" s="261"/>
      <c r="HN261" s="261"/>
      <c r="HO261" s="261"/>
      <c r="HP261" s="261"/>
      <c r="HQ261" s="261"/>
      <c r="HR261" s="261"/>
      <c r="HS261" s="261"/>
      <c r="HT261" s="261"/>
      <c r="HU261" s="261"/>
      <c r="HV261" s="261"/>
      <c r="HW261" s="261"/>
      <c r="HX261" s="261"/>
      <c r="HY261" s="261"/>
      <c r="HZ261" s="261"/>
      <c r="IA261" s="261"/>
      <c r="IB261" s="261"/>
      <c r="IC261" s="261"/>
      <c r="ID261" s="261"/>
      <c r="IE261" s="261"/>
      <c r="IF261" s="261"/>
      <c r="IG261" s="261"/>
      <c r="IH261" s="261"/>
      <c r="II261" s="261"/>
      <c r="IJ261" s="261"/>
      <c r="IK261" s="261"/>
      <c r="IL261" s="261"/>
      <c r="IM261" s="261"/>
      <c r="IN261" s="261"/>
      <c r="IO261" s="261"/>
      <c r="IP261" s="261"/>
      <c r="IQ261" s="261"/>
      <c r="IR261" s="261"/>
      <c r="IS261" s="261"/>
      <c r="IT261" s="261"/>
    </row>
    <row r="262" spans="1:254" ht="42.75" customHeight="1" x14ac:dyDescent="0.25">
      <c r="A262" s="365" t="s">
        <v>704</v>
      </c>
      <c r="B262" s="311" t="s">
        <v>663</v>
      </c>
      <c r="C262" s="296" t="s">
        <v>561</v>
      </c>
      <c r="D262" s="296" t="s">
        <v>385</v>
      </c>
      <c r="E262" s="296" t="s">
        <v>578</v>
      </c>
      <c r="F262" s="296"/>
      <c r="G262" s="328">
        <f>SUM(G264+G263)</f>
        <v>274</v>
      </c>
      <c r="H262" s="329"/>
      <c r="I262" s="329"/>
      <c r="J262" s="329"/>
      <c r="K262" s="329"/>
      <c r="L262" s="329"/>
      <c r="M262" s="329"/>
      <c r="N262" s="329"/>
      <c r="O262" s="329"/>
      <c r="P262" s="329"/>
      <c r="Q262" s="329"/>
      <c r="R262" s="329"/>
      <c r="S262" s="329"/>
      <c r="T262" s="329"/>
      <c r="U262" s="329"/>
      <c r="V262" s="329"/>
      <c r="W262" s="329"/>
      <c r="X262" s="329"/>
      <c r="Y262" s="329"/>
      <c r="Z262" s="329"/>
      <c r="AA262" s="329"/>
      <c r="AB262" s="329"/>
      <c r="AC262" s="329"/>
      <c r="AD262" s="329"/>
      <c r="AE262" s="329"/>
      <c r="AF262" s="329"/>
      <c r="AG262" s="329"/>
      <c r="AH262" s="329"/>
      <c r="AI262" s="329"/>
      <c r="AJ262" s="329"/>
      <c r="AK262" s="329"/>
      <c r="AL262" s="329"/>
      <c r="AM262" s="329"/>
      <c r="AN262" s="329"/>
      <c r="AO262" s="329"/>
      <c r="AP262" s="329"/>
      <c r="AQ262" s="329"/>
      <c r="AR262" s="329"/>
      <c r="AS262" s="329"/>
      <c r="AT262" s="329"/>
      <c r="AU262" s="329"/>
      <c r="AV262" s="329"/>
      <c r="AW262" s="329"/>
      <c r="AX262" s="329"/>
      <c r="AY262" s="329"/>
      <c r="AZ262" s="329"/>
      <c r="BA262" s="329"/>
      <c r="BB262" s="329"/>
      <c r="BC262" s="329"/>
      <c r="BD262" s="329"/>
      <c r="BE262" s="329"/>
      <c r="BF262" s="329"/>
      <c r="BG262" s="329"/>
      <c r="BH262" s="329"/>
      <c r="BI262" s="329"/>
      <c r="BJ262" s="329"/>
      <c r="BK262" s="329"/>
      <c r="BL262" s="329"/>
      <c r="BM262" s="329"/>
      <c r="BN262" s="329"/>
      <c r="BO262" s="329"/>
      <c r="BP262" s="329"/>
      <c r="BQ262" s="329"/>
      <c r="BR262" s="329"/>
      <c r="BS262" s="329"/>
      <c r="BT262" s="329"/>
      <c r="BU262" s="329"/>
      <c r="BV262" s="329"/>
      <c r="BW262" s="329"/>
      <c r="BX262" s="329"/>
      <c r="BY262" s="329"/>
      <c r="BZ262" s="329"/>
      <c r="CA262" s="329"/>
      <c r="CB262" s="329"/>
      <c r="CC262" s="329"/>
      <c r="CD262" s="329"/>
      <c r="CE262" s="329"/>
      <c r="CF262" s="329"/>
      <c r="CG262" s="329"/>
      <c r="CH262" s="329"/>
      <c r="CI262" s="329"/>
      <c r="CJ262" s="329"/>
      <c r="CK262" s="329"/>
      <c r="CL262" s="329"/>
      <c r="CM262" s="329"/>
      <c r="CN262" s="329"/>
      <c r="CO262" s="329"/>
      <c r="CP262" s="329"/>
      <c r="CQ262" s="329"/>
      <c r="CR262" s="329"/>
      <c r="CS262" s="329"/>
      <c r="CT262" s="329"/>
      <c r="CU262" s="329"/>
      <c r="CV262" s="329"/>
      <c r="CW262" s="329"/>
      <c r="CX262" s="329"/>
      <c r="CY262" s="329"/>
      <c r="CZ262" s="329"/>
      <c r="DA262" s="329"/>
      <c r="DB262" s="329"/>
      <c r="DC262" s="329"/>
      <c r="DD262" s="329"/>
      <c r="DE262" s="329"/>
      <c r="DF262" s="329"/>
      <c r="DG262" s="329"/>
      <c r="DH262" s="329"/>
      <c r="DI262" s="329"/>
      <c r="DJ262" s="329"/>
      <c r="DK262" s="329"/>
      <c r="DL262" s="329"/>
      <c r="DM262" s="329"/>
      <c r="DN262" s="329"/>
      <c r="DO262" s="329"/>
      <c r="DP262" s="329"/>
      <c r="DQ262" s="329"/>
      <c r="DR262" s="329"/>
      <c r="DS262" s="329"/>
      <c r="DT262" s="329"/>
      <c r="DU262" s="329"/>
      <c r="DV262" s="329"/>
      <c r="DW262" s="329"/>
      <c r="DX262" s="329"/>
      <c r="DY262" s="329"/>
      <c r="DZ262" s="329"/>
      <c r="EA262" s="329"/>
      <c r="EB262" s="329"/>
      <c r="EC262" s="329"/>
      <c r="ED262" s="329"/>
      <c r="EE262" s="329"/>
      <c r="EF262" s="329"/>
      <c r="EG262" s="329"/>
      <c r="EH262" s="329"/>
      <c r="EI262" s="329"/>
      <c r="EJ262" s="329"/>
      <c r="EK262" s="329"/>
      <c r="EL262" s="329"/>
      <c r="EM262" s="329"/>
      <c r="EN262" s="329"/>
      <c r="EO262" s="329"/>
      <c r="EP262" s="329"/>
      <c r="EQ262" s="329"/>
      <c r="ER262" s="329"/>
      <c r="ES262" s="329"/>
      <c r="ET262" s="329"/>
      <c r="EU262" s="329"/>
      <c r="EV262" s="329"/>
      <c r="EW262" s="329"/>
      <c r="EX262" s="329"/>
      <c r="EY262" s="329"/>
      <c r="EZ262" s="329"/>
      <c r="FA262" s="329"/>
      <c r="FB262" s="329"/>
      <c r="FC262" s="329"/>
      <c r="FD262" s="329"/>
      <c r="FE262" s="329"/>
      <c r="FF262" s="329"/>
      <c r="FG262" s="329"/>
      <c r="FH262" s="329"/>
      <c r="FI262" s="329"/>
      <c r="FJ262" s="329"/>
      <c r="FK262" s="329"/>
      <c r="FL262" s="329"/>
      <c r="FM262" s="329"/>
      <c r="FN262" s="329"/>
      <c r="FO262" s="329"/>
      <c r="FP262" s="329"/>
      <c r="FQ262" s="329"/>
      <c r="FR262" s="329"/>
      <c r="FS262" s="329"/>
      <c r="FT262" s="329"/>
      <c r="FU262" s="329"/>
      <c r="FV262" s="329"/>
      <c r="FW262" s="329"/>
      <c r="FX262" s="329"/>
      <c r="FY262" s="329"/>
      <c r="FZ262" s="329"/>
      <c r="GA262" s="329"/>
      <c r="GB262" s="329"/>
      <c r="GC262" s="329"/>
      <c r="GD262" s="329"/>
      <c r="GE262" s="329"/>
      <c r="GF262" s="329"/>
      <c r="GG262" s="329"/>
      <c r="GH262" s="329"/>
      <c r="GI262" s="329"/>
      <c r="GJ262" s="329"/>
      <c r="GK262" s="329"/>
      <c r="GL262" s="329"/>
      <c r="GM262" s="329"/>
      <c r="GN262" s="329"/>
      <c r="GO262" s="329"/>
      <c r="GP262" s="329"/>
      <c r="GQ262" s="329"/>
      <c r="GR262" s="329"/>
      <c r="GS262" s="329"/>
      <c r="GT262" s="329"/>
      <c r="GU262" s="329"/>
      <c r="GV262" s="329"/>
      <c r="GW262" s="329"/>
      <c r="GX262" s="329"/>
      <c r="GY262" s="329"/>
      <c r="GZ262" s="329"/>
      <c r="HA262" s="329"/>
      <c r="HB262" s="329"/>
      <c r="HC262" s="329"/>
      <c r="HD262" s="329"/>
      <c r="HE262" s="329"/>
      <c r="HF262" s="329"/>
      <c r="HG262" s="329"/>
      <c r="HH262" s="329"/>
      <c r="HI262" s="329"/>
      <c r="HJ262" s="329"/>
      <c r="HK262" s="329"/>
      <c r="HL262" s="329"/>
      <c r="HM262" s="329"/>
      <c r="HN262" s="329"/>
      <c r="HO262" s="329"/>
      <c r="HP262" s="329"/>
      <c r="HQ262" s="329"/>
      <c r="HR262" s="329"/>
      <c r="HS262" s="329"/>
      <c r="HT262" s="329"/>
      <c r="HU262" s="329"/>
      <c r="HV262" s="329"/>
      <c r="HW262" s="329"/>
      <c r="HX262" s="329"/>
      <c r="HY262" s="329"/>
      <c r="HZ262" s="329"/>
      <c r="IA262" s="329"/>
      <c r="IB262" s="329"/>
      <c r="IC262" s="329"/>
      <c r="ID262" s="329"/>
      <c r="IE262" s="329"/>
      <c r="IF262" s="329"/>
      <c r="IG262" s="329"/>
      <c r="IH262" s="329"/>
      <c r="II262" s="329"/>
      <c r="IJ262" s="329"/>
      <c r="IK262" s="329"/>
      <c r="IL262" s="329"/>
      <c r="IM262" s="329"/>
      <c r="IN262" s="329"/>
      <c r="IO262" s="329"/>
      <c r="IP262" s="329"/>
      <c r="IQ262" s="329"/>
      <c r="IR262" s="329"/>
      <c r="IS262" s="329"/>
      <c r="IT262" s="329"/>
    </row>
    <row r="263" spans="1:254" ht="25.5" x14ac:dyDescent="0.2">
      <c r="A263" s="289" t="s">
        <v>665</v>
      </c>
      <c r="B263" s="301" t="s">
        <v>663</v>
      </c>
      <c r="C263" s="291" t="s">
        <v>561</v>
      </c>
      <c r="D263" s="291" t="s">
        <v>385</v>
      </c>
      <c r="E263" s="291" t="s">
        <v>578</v>
      </c>
      <c r="F263" s="291" t="s">
        <v>389</v>
      </c>
      <c r="G263" s="331">
        <v>1</v>
      </c>
      <c r="H263" s="310"/>
      <c r="I263" s="310"/>
      <c r="J263" s="310"/>
      <c r="K263" s="310"/>
      <c r="L263" s="310"/>
      <c r="M263" s="310"/>
      <c r="N263" s="310"/>
      <c r="O263" s="310"/>
      <c r="P263" s="310"/>
      <c r="Q263" s="310"/>
      <c r="R263" s="310"/>
      <c r="S263" s="310"/>
      <c r="T263" s="310"/>
      <c r="U263" s="310"/>
      <c r="V263" s="310"/>
      <c r="W263" s="310"/>
      <c r="X263" s="310"/>
      <c r="Y263" s="310"/>
      <c r="Z263" s="310"/>
      <c r="AA263" s="310"/>
      <c r="AB263" s="310"/>
      <c r="AC263" s="310"/>
      <c r="AD263" s="310"/>
      <c r="AE263" s="310"/>
      <c r="AF263" s="310"/>
      <c r="AG263" s="310"/>
      <c r="AH263" s="310"/>
      <c r="AI263" s="310"/>
      <c r="AJ263" s="310"/>
      <c r="AK263" s="310"/>
      <c r="AL263" s="310"/>
      <c r="AM263" s="310"/>
      <c r="AN263" s="310"/>
      <c r="AO263" s="310"/>
      <c r="AP263" s="310"/>
      <c r="AQ263" s="310"/>
      <c r="AR263" s="310"/>
      <c r="AS263" s="310"/>
      <c r="AT263" s="310"/>
      <c r="AU263" s="310"/>
      <c r="AV263" s="310"/>
      <c r="AW263" s="310"/>
      <c r="AX263" s="310"/>
      <c r="AY263" s="310"/>
      <c r="AZ263" s="310"/>
      <c r="BA263" s="310"/>
      <c r="BB263" s="310"/>
      <c r="BC263" s="310"/>
      <c r="BD263" s="310"/>
      <c r="BE263" s="310"/>
      <c r="BF263" s="310"/>
      <c r="BG263" s="310"/>
      <c r="BH263" s="310"/>
      <c r="BI263" s="310"/>
      <c r="BJ263" s="310"/>
      <c r="BK263" s="310"/>
      <c r="BL263" s="310"/>
      <c r="BM263" s="310"/>
      <c r="BN263" s="310"/>
      <c r="BO263" s="310"/>
      <c r="BP263" s="310"/>
      <c r="BQ263" s="310"/>
      <c r="BR263" s="310"/>
      <c r="BS263" s="310"/>
      <c r="BT263" s="310"/>
      <c r="BU263" s="310"/>
      <c r="BV263" s="310"/>
      <c r="BW263" s="310"/>
      <c r="BX263" s="310"/>
      <c r="BY263" s="310"/>
      <c r="BZ263" s="310"/>
      <c r="CA263" s="310"/>
      <c r="CB263" s="310"/>
      <c r="CC263" s="310"/>
      <c r="CD263" s="310"/>
      <c r="CE263" s="310"/>
      <c r="CF263" s="310"/>
      <c r="CG263" s="310"/>
      <c r="CH263" s="310"/>
      <c r="CI263" s="310"/>
      <c r="CJ263" s="310"/>
      <c r="CK263" s="310"/>
      <c r="CL263" s="310"/>
      <c r="CM263" s="310"/>
      <c r="CN263" s="310"/>
      <c r="CO263" s="310"/>
      <c r="CP263" s="310"/>
      <c r="CQ263" s="310"/>
      <c r="CR263" s="310"/>
      <c r="CS263" s="310"/>
      <c r="CT263" s="310"/>
      <c r="CU263" s="310"/>
      <c r="CV263" s="310"/>
      <c r="CW263" s="310"/>
      <c r="CX263" s="310"/>
      <c r="CY263" s="310"/>
      <c r="CZ263" s="310"/>
      <c r="DA263" s="310"/>
      <c r="DB263" s="310"/>
      <c r="DC263" s="310"/>
      <c r="DD263" s="310"/>
      <c r="DE263" s="310"/>
      <c r="DF263" s="310"/>
      <c r="DG263" s="310"/>
      <c r="DH263" s="310"/>
      <c r="DI263" s="310"/>
      <c r="DJ263" s="310"/>
      <c r="DK263" s="310"/>
      <c r="DL263" s="310"/>
      <c r="DM263" s="310"/>
      <c r="DN263" s="310"/>
      <c r="DO263" s="310"/>
      <c r="DP263" s="310"/>
      <c r="DQ263" s="310"/>
      <c r="DR263" s="310"/>
      <c r="DS263" s="310"/>
      <c r="DT263" s="310"/>
      <c r="DU263" s="310"/>
      <c r="DV263" s="310"/>
      <c r="DW263" s="310"/>
      <c r="DX263" s="310"/>
      <c r="DY263" s="310"/>
      <c r="DZ263" s="310"/>
      <c r="EA263" s="310"/>
      <c r="EB263" s="310"/>
      <c r="EC263" s="310"/>
      <c r="ED263" s="310"/>
      <c r="EE263" s="310"/>
      <c r="EF263" s="310"/>
      <c r="EG263" s="310"/>
      <c r="EH263" s="310"/>
      <c r="EI263" s="310"/>
      <c r="EJ263" s="310"/>
      <c r="EK263" s="310"/>
      <c r="EL263" s="310"/>
      <c r="EM263" s="310"/>
      <c r="EN263" s="310"/>
      <c r="EO263" s="310"/>
      <c r="EP263" s="310"/>
      <c r="EQ263" s="310"/>
      <c r="ER263" s="310"/>
      <c r="ES263" s="310"/>
      <c r="ET263" s="310"/>
      <c r="EU263" s="310"/>
      <c r="EV263" s="310"/>
      <c r="EW263" s="310"/>
      <c r="EX263" s="310"/>
      <c r="EY263" s="310"/>
      <c r="EZ263" s="310"/>
      <c r="FA263" s="310"/>
      <c r="FB263" s="310"/>
      <c r="FC263" s="310"/>
      <c r="FD263" s="310"/>
      <c r="FE263" s="310"/>
      <c r="FF263" s="310"/>
      <c r="FG263" s="310"/>
      <c r="FH263" s="310"/>
      <c r="FI263" s="310"/>
      <c r="FJ263" s="310"/>
      <c r="FK263" s="310"/>
      <c r="FL263" s="310"/>
      <c r="FM263" s="310"/>
      <c r="FN263" s="310"/>
      <c r="FO263" s="310"/>
      <c r="FP263" s="310"/>
      <c r="FQ263" s="310"/>
      <c r="FR263" s="310"/>
      <c r="FS263" s="310"/>
      <c r="FT263" s="310"/>
      <c r="FU263" s="310"/>
      <c r="FV263" s="310"/>
      <c r="FW263" s="310"/>
      <c r="FX263" s="310"/>
      <c r="FY263" s="310"/>
      <c r="FZ263" s="310"/>
      <c r="GA263" s="310"/>
      <c r="GB263" s="310"/>
      <c r="GC263" s="310"/>
      <c r="GD263" s="310"/>
      <c r="GE263" s="310"/>
      <c r="GF263" s="310"/>
      <c r="GG263" s="310"/>
      <c r="GH263" s="310"/>
      <c r="GI263" s="310"/>
      <c r="GJ263" s="310"/>
      <c r="GK263" s="310"/>
      <c r="GL263" s="310"/>
      <c r="GM263" s="310"/>
      <c r="GN263" s="310"/>
      <c r="GO263" s="310"/>
      <c r="GP263" s="310"/>
      <c r="GQ263" s="310"/>
      <c r="GR263" s="310"/>
      <c r="GS263" s="310"/>
      <c r="GT263" s="310"/>
      <c r="GU263" s="310"/>
      <c r="GV263" s="310"/>
      <c r="GW263" s="310"/>
      <c r="GX263" s="310"/>
      <c r="GY263" s="310"/>
      <c r="GZ263" s="310"/>
      <c r="HA263" s="310"/>
      <c r="HB263" s="310"/>
      <c r="HC263" s="310"/>
      <c r="HD263" s="310"/>
      <c r="HE263" s="310"/>
      <c r="HF263" s="310"/>
      <c r="HG263" s="310"/>
      <c r="HH263" s="310"/>
      <c r="HI263" s="310"/>
      <c r="HJ263" s="310"/>
      <c r="HK263" s="310"/>
      <c r="HL263" s="310"/>
      <c r="HM263" s="310"/>
      <c r="HN263" s="310"/>
      <c r="HO263" s="310"/>
      <c r="HP263" s="310"/>
      <c r="HQ263" s="310"/>
      <c r="HR263" s="310"/>
      <c r="HS263" s="310"/>
      <c r="HT263" s="310"/>
      <c r="HU263" s="310"/>
      <c r="HV263" s="310"/>
      <c r="HW263" s="310"/>
      <c r="HX263" s="310"/>
      <c r="HY263" s="310"/>
      <c r="HZ263" s="310"/>
      <c r="IA263" s="310"/>
      <c r="IB263" s="310"/>
      <c r="IC263" s="310"/>
      <c r="ID263" s="310"/>
      <c r="IE263" s="310"/>
      <c r="IF263" s="310"/>
      <c r="IG263" s="310"/>
      <c r="IH263" s="310"/>
      <c r="II263" s="310"/>
      <c r="IJ263" s="310"/>
      <c r="IK263" s="310"/>
      <c r="IL263" s="310"/>
      <c r="IM263" s="310"/>
      <c r="IN263" s="310"/>
      <c r="IO263" s="310"/>
      <c r="IP263" s="310"/>
      <c r="IQ263" s="310"/>
      <c r="IR263" s="310"/>
      <c r="IS263" s="310"/>
      <c r="IT263" s="310"/>
    </row>
    <row r="264" spans="1:254" x14ac:dyDescent="0.2">
      <c r="A264" s="289" t="s">
        <v>397</v>
      </c>
      <c r="B264" s="301" t="s">
        <v>663</v>
      </c>
      <c r="C264" s="291" t="s">
        <v>561</v>
      </c>
      <c r="D264" s="291" t="s">
        <v>385</v>
      </c>
      <c r="E264" s="291" t="s">
        <v>578</v>
      </c>
      <c r="F264" s="291" t="s">
        <v>398</v>
      </c>
      <c r="G264" s="331">
        <v>273</v>
      </c>
    </row>
    <row r="265" spans="1:254" ht="39.75" customHeight="1" x14ac:dyDescent="0.25">
      <c r="A265" s="365" t="s">
        <v>705</v>
      </c>
      <c r="B265" s="301" t="s">
        <v>663</v>
      </c>
      <c r="C265" s="291" t="s">
        <v>561</v>
      </c>
      <c r="D265" s="291" t="s">
        <v>385</v>
      </c>
      <c r="E265" s="291" t="s">
        <v>580</v>
      </c>
      <c r="F265" s="291"/>
      <c r="G265" s="331">
        <f>SUM(G267+G266)</f>
        <v>252.6</v>
      </c>
      <c r="H265" s="329"/>
      <c r="I265" s="329"/>
      <c r="J265" s="329"/>
      <c r="K265" s="329"/>
      <c r="L265" s="329"/>
      <c r="M265" s="329"/>
      <c r="N265" s="329"/>
      <c r="O265" s="329"/>
      <c r="P265" s="329"/>
      <c r="Q265" s="329"/>
      <c r="R265" s="329"/>
      <c r="S265" s="329"/>
      <c r="T265" s="329"/>
      <c r="U265" s="329"/>
      <c r="V265" s="329"/>
      <c r="W265" s="329"/>
      <c r="X265" s="329"/>
      <c r="Y265" s="329"/>
      <c r="Z265" s="329"/>
      <c r="AA265" s="329"/>
      <c r="AB265" s="329"/>
      <c r="AC265" s="329"/>
      <c r="AD265" s="329"/>
      <c r="AE265" s="329"/>
      <c r="AF265" s="329"/>
      <c r="AG265" s="329"/>
      <c r="AH265" s="329"/>
      <c r="AI265" s="329"/>
      <c r="AJ265" s="329"/>
      <c r="AK265" s="329"/>
      <c r="AL265" s="329"/>
      <c r="AM265" s="329"/>
      <c r="AN265" s="329"/>
      <c r="AO265" s="329"/>
      <c r="AP265" s="329"/>
      <c r="AQ265" s="329"/>
      <c r="AR265" s="329"/>
      <c r="AS265" s="329"/>
      <c r="AT265" s="329"/>
      <c r="AU265" s="329"/>
      <c r="AV265" s="329"/>
      <c r="AW265" s="329"/>
      <c r="AX265" s="329"/>
      <c r="AY265" s="329"/>
      <c r="AZ265" s="329"/>
      <c r="BA265" s="329"/>
      <c r="BB265" s="329"/>
      <c r="BC265" s="329"/>
      <c r="BD265" s="329"/>
      <c r="BE265" s="329"/>
      <c r="BF265" s="329"/>
      <c r="BG265" s="329"/>
      <c r="BH265" s="329"/>
      <c r="BI265" s="329"/>
      <c r="BJ265" s="329"/>
      <c r="BK265" s="329"/>
      <c r="BL265" s="329"/>
      <c r="BM265" s="329"/>
      <c r="BN265" s="329"/>
      <c r="BO265" s="329"/>
      <c r="BP265" s="329"/>
      <c r="BQ265" s="329"/>
      <c r="BR265" s="329"/>
      <c r="BS265" s="329"/>
      <c r="BT265" s="329"/>
      <c r="BU265" s="329"/>
      <c r="BV265" s="329"/>
      <c r="BW265" s="329"/>
      <c r="BX265" s="329"/>
      <c r="BY265" s="329"/>
      <c r="BZ265" s="329"/>
      <c r="CA265" s="329"/>
      <c r="CB265" s="329"/>
      <c r="CC265" s="329"/>
      <c r="CD265" s="329"/>
      <c r="CE265" s="329"/>
      <c r="CF265" s="329"/>
      <c r="CG265" s="329"/>
      <c r="CH265" s="329"/>
      <c r="CI265" s="329"/>
      <c r="CJ265" s="329"/>
      <c r="CK265" s="329"/>
      <c r="CL265" s="329"/>
      <c r="CM265" s="329"/>
      <c r="CN265" s="329"/>
      <c r="CO265" s="329"/>
      <c r="CP265" s="329"/>
      <c r="CQ265" s="329"/>
      <c r="CR265" s="329"/>
      <c r="CS265" s="329"/>
      <c r="CT265" s="329"/>
      <c r="CU265" s="329"/>
      <c r="CV265" s="329"/>
      <c r="CW265" s="329"/>
      <c r="CX265" s="329"/>
      <c r="CY265" s="329"/>
      <c r="CZ265" s="329"/>
      <c r="DA265" s="329"/>
      <c r="DB265" s="329"/>
      <c r="DC265" s="329"/>
      <c r="DD265" s="329"/>
      <c r="DE265" s="329"/>
      <c r="DF265" s="329"/>
      <c r="DG265" s="329"/>
      <c r="DH265" s="329"/>
      <c r="DI265" s="329"/>
      <c r="DJ265" s="329"/>
      <c r="DK265" s="329"/>
      <c r="DL265" s="329"/>
      <c r="DM265" s="329"/>
      <c r="DN265" s="329"/>
      <c r="DO265" s="329"/>
      <c r="DP265" s="329"/>
      <c r="DQ265" s="329"/>
      <c r="DR265" s="329"/>
      <c r="DS265" s="329"/>
      <c r="DT265" s="329"/>
      <c r="DU265" s="329"/>
      <c r="DV265" s="329"/>
      <c r="DW265" s="329"/>
      <c r="DX265" s="329"/>
      <c r="DY265" s="329"/>
      <c r="DZ265" s="329"/>
      <c r="EA265" s="329"/>
      <c r="EB265" s="329"/>
      <c r="EC265" s="329"/>
      <c r="ED265" s="329"/>
      <c r="EE265" s="329"/>
      <c r="EF265" s="329"/>
      <c r="EG265" s="329"/>
      <c r="EH265" s="329"/>
      <c r="EI265" s="329"/>
      <c r="EJ265" s="329"/>
      <c r="EK265" s="329"/>
      <c r="EL265" s="329"/>
      <c r="EM265" s="329"/>
      <c r="EN265" s="329"/>
      <c r="EO265" s="329"/>
      <c r="EP265" s="329"/>
      <c r="EQ265" s="329"/>
      <c r="ER265" s="329"/>
      <c r="ES265" s="329"/>
      <c r="ET265" s="329"/>
      <c r="EU265" s="329"/>
      <c r="EV265" s="329"/>
      <c r="EW265" s="329"/>
      <c r="EX265" s="329"/>
      <c r="EY265" s="329"/>
      <c r="EZ265" s="329"/>
      <c r="FA265" s="329"/>
      <c r="FB265" s="329"/>
      <c r="FC265" s="329"/>
      <c r="FD265" s="329"/>
      <c r="FE265" s="329"/>
      <c r="FF265" s="329"/>
      <c r="FG265" s="329"/>
      <c r="FH265" s="329"/>
      <c r="FI265" s="329"/>
      <c r="FJ265" s="329"/>
      <c r="FK265" s="329"/>
      <c r="FL265" s="329"/>
      <c r="FM265" s="329"/>
      <c r="FN265" s="329"/>
      <c r="FO265" s="329"/>
      <c r="FP265" s="329"/>
      <c r="FQ265" s="329"/>
      <c r="FR265" s="329"/>
      <c r="FS265" s="329"/>
      <c r="FT265" s="329"/>
      <c r="FU265" s="329"/>
      <c r="FV265" s="329"/>
      <c r="FW265" s="329"/>
      <c r="FX265" s="329"/>
      <c r="FY265" s="329"/>
      <c r="FZ265" s="329"/>
      <c r="GA265" s="329"/>
      <c r="GB265" s="329"/>
      <c r="GC265" s="329"/>
      <c r="GD265" s="329"/>
      <c r="GE265" s="329"/>
      <c r="GF265" s="329"/>
      <c r="GG265" s="329"/>
      <c r="GH265" s="329"/>
      <c r="GI265" s="329"/>
      <c r="GJ265" s="329"/>
      <c r="GK265" s="329"/>
      <c r="GL265" s="329"/>
      <c r="GM265" s="329"/>
      <c r="GN265" s="329"/>
      <c r="GO265" s="329"/>
      <c r="GP265" s="329"/>
      <c r="GQ265" s="329"/>
      <c r="GR265" s="329"/>
      <c r="GS265" s="329"/>
      <c r="GT265" s="329"/>
      <c r="GU265" s="329"/>
      <c r="GV265" s="329"/>
      <c r="GW265" s="329"/>
      <c r="GX265" s="329"/>
      <c r="GY265" s="329"/>
      <c r="GZ265" s="329"/>
      <c r="HA265" s="329"/>
      <c r="HB265" s="329"/>
      <c r="HC265" s="329"/>
      <c r="HD265" s="329"/>
      <c r="HE265" s="329"/>
      <c r="HF265" s="329"/>
      <c r="HG265" s="329"/>
      <c r="HH265" s="329"/>
      <c r="HI265" s="329"/>
      <c r="HJ265" s="329"/>
      <c r="HK265" s="329"/>
      <c r="HL265" s="329"/>
      <c r="HM265" s="329"/>
      <c r="HN265" s="329"/>
      <c r="HO265" s="329"/>
      <c r="HP265" s="329"/>
      <c r="HQ265" s="329"/>
      <c r="HR265" s="329"/>
      <c r="HS265" s="329"/>
      <c r="HT265" s="329"/>
      <c r="HU265" s="329"/>
      <c r="HV265" s="329"/>
      <c r="HW265" s="329"/>
      <c r="HX265" s="329"/>
      <c r="HY265" s="329"/>
      <c r="HZ265" s="329"/>
      <c r="IA265" s="329"/>
      <c r="IB265" s="329"/>
      <c r="IC265" s="329"/>
      <c r="ID265" s="329"/>
      <c r="IE265" s="329"/>
      <c r="IF265" s="329"/>
      <c r="IG265" s="329"/>
      <c r="IH265" s="329"/>
      <c r="II265" s="329"/>
      <c r="IJ265" s="329"/>
      <c r="IK265" s="329"/>
      <c r="IL265" s="329"/>
      <c r="IM265" s="329"/>
      <c r="IN265" s="329"/>
      <c r="IO265" s="329"/>
      <c r="IP265" s="329"/>
      <c r="IQ265" s="329"/>
      <c r="IR265" s="329"/>
      <c r="IS265" s="329"/>
      <c r="IT265" s="329"/>
    </row>
    <row r="266" spans="1:254" ht="25.5" x14ac:dyDescent="0.2">
      <c r="A266" s="289" t="s">
        <v>665</v>
      </c>
      <c r="B266" s="301" t="s">
        <v>663</v>
      </c>
      <c r="C266" s="291" t="s">
        <v>561</v>
      </c>
      <c r="D266" s="291" t="s">
        <v>385</v>
      </c>
      <c r="E266" s="291" t="s">
        <v>580</v>
      </c>
      <c r="F266" s="291" t="s">
        <v>389</v>
      </c>
      <c r="G266" s="331">
        <v>0.6</v>
      </c>
      <c r="H266" s="310"/>
      <c r="I266" s="310"/>
      <c r="J266" s="310"/>
      <c r="K266" s="310"/>
      <c r="L266" s="310"/>
      <c r="M266" s="310"/>
      <c r="N266" s="310"/>
      <c r="O266" s="310"/>
      <c r="P266" s="310"/>
      <c r="Q266" s="310"/>
      <c r="R266" s="310"/>
      <c r="S266" s="310"/>
      <c r="T266" s="310"/>
      <c r="U266" s="310"/>
      <c r="V266" s="310"/>
      <c r="W266" s="310"/>
      <c r="X266" s="310"/>
      <c r="Y266" s="310"/>
      <c r="Z266" s="310"/>
      <c r="AA266" s="310"/>
      <c r="AB266" s="310"/>
      <c r="AC266" s="310"/>
      <c r="AD266" s="310"/>
      <c r="AE266" s="310"/>
      <c r="AF266" s="310"/>
      <c r="AG266" s="310"/>
      <c r="AH266" s="310"/>
      <c r="AI266" s="310"/>
      <c r="AJ266" s="310"/>
      <c r="AK266" s="310"/>
      <c r="AL266" s="310"/>
      <c r="AM266" s="310"/>
      <c r="AN266" s="310"/>
      <c r="AO266" s="310"/>
      <c r="AP266" s="310"/>
      <c r="AQ266" s="310"/>
      <c r="AR266" s="310"/>
      <c r="AS266" s="310"/>
      <c r="AT266" s="310"/>
      <c r="AU266" s="310"/>
      <c r="AV266" s="310"/>
      <c r="AW266" s="310"/>
      <c r="AX266" s="310"/>
      <c r="AY266" s="310"/>
      <c r="AZ266" s="310"/>
      <c r="BA266" s="310"/>
      <c r="BB266" s="310"/>
      <c r="BC266" s="310"/>
      <c r="BD266" s="310"/>
      <c r="BE266" s="310"/>
      <c r="BF266" s="310"/>
      <c r="BG266" s="310"/>
      <c r="BH266" s="310"/>
      <c r="BI266" s="310"/>
      <c r="BJ266" s="310"/>
      <c r="BK266" s="310"/>
      <c r="BL266" s="310"/>
      <c r="BM266" s="310"/>
      <c r="BN266" s="310"/>
      <c r="BO266" s="310"/>
      <c r="BP266" s="310"/>
      <c r="BQ266" s="310"/>
      <c r="BR266" s="310"/>
      <c r="BS266" s="310"/>
      <c r="BT266" s="310"/>
      <c r="BU266" s="310"/>
      <c r="BV266" s="310"/>
      <c r="BW266" s="310"/>
      <c r="BX266" s="310"/>
      <c r="BY266" s="310"/>
      <c r="BZ266" s="310"/>
      <c r="CA266" s="310"/>
      <c r="CB266" s="310"/>
      <c r="CC266" s="310"/>
      <c r="CD266" s="310"/>
      <c r="CE266" s="310"/>
      <c r="CF266" s="310"/>
      <c r="CG266" s="310"/>
      <c r="CH266" s="310"/>
      <c r="CI266" s="310"/>
      <c r="CJ266" s="310"/>
      <c r="CK266" s="310"/>
      <c r="CL266" s="310"/>
      <c r="CM266" s="310"/>
      <c r="CN266" s="310"/>
      <c r="CO266" s="310"/>
      <c r="CP266" s="310"/>
      <c r="CQ266" s="310"/>
      <c r="CR266" s="310"/>
      <c r="CS266" s="310"/>
      <c r="CT266" s="310"/>
      <c r="CU266" s="310"/>
      <c r="CV266" s="310"/>
      <c r="CW266" s="310"/>
      <c r="CX266" s="310"/>
      <c r="CY266" s="310"/>
      <c r="CZ266" s="310"/>
      <c r="DA266" s="310"/>
      <c r="DB266" s="310"/>
      <c r="DC266" s="310"/>
      <c r="DD266" s="310"/>
      <c r="DE266" s="310"/>
      <c r="DF266" s="310"/>
      <c r="DG266" s="310"/>
      <c r="DH266" s="310"/>
      <c r="DI266" s="310"/>
      <c r="DJ266" s="310"/>
      <c r="DK266" s="310"/>
      <c r="DL266" s="310"/>
      <c r="DM266" s="310"/>
      <c r="DN266" s="310"/>
      <c r="DO266" s="310"/>
      <c r="DP266" s="310"/>
      <c r="DQ266" s="310"/>
      <c r="DR266" s="310"/>
      <c r="DS266" s="310"/>
      <c r="DT266" s="310"/>
      <c r="DU266" s="310"/>
      <c r="DV266" s="310"/>
      <c r="DW266" s="310"/>
      <c r="DX266" s="310"/>
      <c r="DY266" s="310"/>
      <c r="DZ266" s="310"/>
      <c r="EA266" s="310"/>
      <c r="EB266" s="310"/>
      <c r="EC266" s="310"/>
      <c r="ED266" s="310"/>
      <c r="EE266" s="310"/>
      <c r="EF266" s="310"/>
      <c r="EG266" s="310"/>
      <c r="EH266" s="310"/>
      <c r="EI266" s="310"/>
      <c r="EJ266" s="310"/>
      <c r="EK266" s="310"/>
      <c r="EL266" s="310"/>
      <c r="EM266" s="310"/>
      <c r="EN266" s="310"/>
      <c r="EO266" s="310"/>
      <c r="EP266" s="310"/>
      <c r="EQ266" s="310"/>
      <c r="ER266" s="310"/>
      <c r="ES266" s="310"/>
      <c r="ET266" s="310"/>
      <c r="EU266" s="310"/>
      <c r="EV266" s="310"/>
      <c r="EW266" s="310"/>
      <c r="EX266" s="310"/>
      <c r="EY266" s="310"/>
      <c r="EZ266" s="310"/>
      <c r="FA266" s="310"/>
      <c r="FB266" s="310"/>
      <c r="FC266" s="310"/>
      <c r="FD266" s="310"/>
      <c r="FE266" s="310"/>
      <c r="FF266" s="310"/>
      <c r="FG266" s="310"/>
      <c r="FH266" s="310"/>
      <c r="FI266" s="310"/>
      <c r="FJ266" s="310"/>
      <c r="FK266" s="310"/>
      <c r="FL266" s="310"/>
      <c r="FM266" s="310"/>
      <c r="FN266" s="310"/>
      <c r="FO266" s="310"/>
      <c r="FP266" s="310"/>
      <c r="FQ266" s="310"/>
      <c r="FR266" s="310"/>
      <c r="FS266" s="310"/>
      <c r="FT266" s="310"/>
      <c r="FU266" s="310"/>
      <c r="FV266" s="310"/>
      <c r="FW266" s="310"/>
      <c r="FX266" s="310"/>
      <c r="FY266" s="310"/>
      <c r="FZ266" s="310"/>
      <c r="GA266" s="310"/>
      <c r="GB266" s="310"/>
      <c r="GC266" s="310"/>
      <c r="GD266" s="310"/>
      <c r="GE266" s="310"/>
      <c r="GF266" s="310"/>
      <c r="GG266" s="310"/>
      <c r="GH266" s="310"/>
      <c r="GI266" s="310"/>
      <c r="GJ266" s="310"/>
      <c r="GK266" s="310"/>
      <c r="GL266" s="310"/>
      <c r="GM266" s="310"/>
      <c r="GN266" s="310"/>
      <c r="GO266" s="310"/>
      <c r="GP266" s="310"/>
      <c r="GQ266" s="310"/>
      <c r="GR266" s="310"/>
      <c r="GS266" s="310"/>
      <c r="GT266" s="310"/>
      <c r="GU266" s="310"/>
      <c r="GV266" s="310"/>
      <c r="GW266" s="310"/>
      <c r="GX266" s="310"/>
      <c r="GY266" s="310"/>
      <c r="GZ266" s="310"/>
      <c r="HA266" s="310"/>
      <c r="HB266" s="310"/>
      <c r="HC266" s="310"/>
      <c r="HD266" s="310"/>
      <c r="HE266" s="310"/>
      <c r="HF266" s="310"/>
      <c r="HG266" s="310"/>
      <c r="HH266" s="310"/>
      <c r="HI266" s="310"/>
      <c r="HJ266" s="310"/>
      <c r="HK266" s="310"/>
      <c r="HL266" s="310"/>
      <c r="HM266" s="310"/>
      <c r="HN266" s="310"/>
      <c r="HO266" s="310"/>
      <c r="HP266" s="310"/>
      <c r="HQ266" s="310"/>
      <c r="HR266" s="310"/>
      <c r="HS266" s="310"/>
      <c r="HT266" s="310"/>
      <c r="HU266" s="310"/>
      <c r="HV266" s="310"/>
      <c r="HW266" s="310"/>
      <c r="HX266" s="310"/>
      <c r="HY266" s="310"/>
      <c r="HZ266" s="310"/>
      <c r="IA266" s="310"/>
      <c r="IB266" s="310"/>
      <c r="IC266" s="310"/>
      <c r="ID266" s="310"/>
      <c r="IE266" s="310"/>
      <c r="IF266" s="310"/>
      <c r="IG266" s="310"/>
      <c r="IH266" s="310"/>
      <c r="II266" s="310"/>
      <c r="IJ266" s="310"/>
      <c r="IK266" s="310"/>
      <c r="IL266" s="310"/>
      <c r="IM266" s="310"/>
      <c r="IN266" s="310"/>
      <c r="IO266" s="310"/>
      <c r="IP266" s="310"/>
      <c r="IQ266" s="310"/>
      <c r="IR266" s="310"/>
      <c r="IS266" s="310"/>
      <c r="IT266" s="310"/>
    </row>
    <row r="267" spans="1:254" x14ac:dyDescent="0.2">
      <c r="A267" s="289" t="s">
        <v>397</v>
      </c>
      <c r="B267" s="301" t="s">
        <v>663</v>
      </c>
      <c r="C267" s="291" t="s">
        <v>561</v>
      </c>
      <c r="D267" s="291" t="s">
        <v>385</v>
      </c>
      <c r="E267" s="291" t="s">
        <v>580</v>
      </c>
      <c r="F267" s="291" t="s">
        <v>398</v>
      </c>
      <c r="G267" s="331">
        <v>252</v>
      </c>
      <c r="H267" s="293"/>
      <c r="I267" s="293"/>
      <c r="J267" s="293"/>
      <c r="K267" s="293"/>
      <c r="L267" s="293"/>
      <c r="M267" s="293"/>
      <c r="N267" s="293"/>
      <c r="O267" s="293"/>
      <c r="P267" s="293"/>
      <c r="Q267" s="293"/>
      <c r="R267" s="293"/>
      <c r="S267" s="293"/>
      <c r="T267" s="293"/>
      <c r="U267" s="293"/>
      <c r="V267" s="293"/>
      <c r="W267" s="293"/>
      <c r="X267" s="293"/>
      <c r="Y267" s="293"/>
      <c r="Z267" s="293"/>
      <c r="AA267" s="293"/>
      <c r="AB267" s="293"/>
      <c r="AC267" s="293"/>
      <c r="AD267" s="293"/>
      <c r="AE267" s="293"/>
      <c r="AF267" s="293"/>
      <c r="AG267" s="293"/>
      <c r="AH267" s="293"/>
      <c r="AI267" s="293"/>
      <c r="AJ267" s="293"/>
      <c r="AK267" s="293"/>
      <c r="AL267" s="293"/>
      <c r="AM267" s="293"/>
      <c r="AN267" s="293"/>
      <c r="AO267" s="293"/>
      <c r="AP267" s="293"/>
      <c r="AQ267" s="293"/>
      <c r="AR267" s="293"/>
      <c r="AS267" s="293"/>
      <c r="AT267" s="293"/>
      <c r="AU267" s="293"/>
      <c r="AV267" s="293"/>
      <c r="AW267" s="293"/>
      <c r="AX267" s="293"/>
      <c r="AY267" s="293"/>
      <c r="AZ267" s="293"/>
      <c r="BA267" s="293"/>
      <c r="BB267" s="293"/>
      <c r="BC267" s="293"/>
      <c r="BD267" s="293"/>
      <c r="BE267" s="293"/>
      <c r="BF267" s="293"/>
      <c r="BG267" s="293"/>
      <c r="BH267" s="293"/>
      <c r="BI267" s="293"/>
      <c r="BJ267" s="293"/>
      <c r="BK267" s="293"/>
      <c r="BL267" s="293"/>
      <c r="BM267" s="293"/>
      <c r="BN267" s="293"/>
      <c r="BO267" s="293"/>
      <c r="BP267" s="293"/>
      <c r="BQ267" s="293"/>
      <c r="BR267" s="293"/>
      <c r="BS267" s="293"/>
      <c r="BT267" s="293"/>
      <c r="BU267" s="293"/>
      <c r="BV267" s="293"/>
      <c r="BW267" s="293"/>
      <c r="BX267" s="293"/>
      <c r="BY267" s="293"/>
      <c r="BZ267" s="293"/>
      <c r="CA267" s="293"/>
      <c r="CB267" s="293"/>
      <c r="CC267" s="293"/>
      <c r="CD267" s="293"/>
      <c r="CE267" s="293"/>
      <c r="CF267" s="293"/>
      <c r="CG267" s="293"/>
      <c r="CH267" s="293"/>
      <c r="CI267" s="293"/>
      <c r="CJ267" s="293"/>
      <c r="CK267" s="293"/>
      <c r="CL267" s="293"/>
      <c r="CM267" s="293"/>
      <c r="CN267" s="293"/>
      <c r="CO267" s="293"/>
      <c r="CP267" s="293"/>
      <c r="CQ267" s="293"/>
      <c r="CR267" s="293"/>
      <c r="CS267" s="293"/>
      <c r="CT267" s="293"/>
      <c r="CU267" s="293"/>
      <c r="CV267" s="293"/>
      <c r="CW267" s="293"/>
      <c r="CX267" s="293"/>
      <c r="CY267" s="293"/>
      <c r="CZ267" s="293"/>
      <c r="DA267" s="293"/>
      <c r="DB267" s="293"/>
      <c r="DC267" s="293"/>
      <c r="DD267" s="293"/>
      <c r="DE267" s="293"/>
      <c r="DF267" s="293"/>
      <c r="DG267" s="293"/>
      <c r="DH267" s="293"/>
      <c r="DI267" s="293"/>
      <c r="DJ267" s="293"/>
      <c r="DK267" s="293"/>
      <c r="DL267" s="293"/>
      <c r="DM267" s="293"/>
      <c r="DN267" s="293"/>
      <c r="DO267" s="293"/>
      <c r="DP267" s="293"/>
      <c r="DQ267" s="293"/>
      <c r="DR267" s="293"/>
      <c r="DS267" s="293"/>
      <c r="DT267" s="293"/>
      <c r="DU267" s="293"/>
      <c r="DV267" s="293"/>
      <c r="DW267" s="293"/>
      <c r="DX267" s="293"/>
      <c r="DY267" s="293"/>
      <c r="DZ267" s="293"/>
      <c r="EA267" s="293"/>
      <c r="EB267" s="293"/>
      <c r="EC267" s="293"/>
      <c r="ED267" s="293"/>
      <c r="EE267" s="293"/>
      <c r="EF267" s="293"/>
      <c r="EG267" s="293"/>
      <c r="EH267" s="293"/>
      <c r="EI267" s="293"/>
      <c r="EJ267" s="293"/>
      <c r="EK267" s="293"/>
      <c r="EL267" s="293"/>
      <c r="EM267" s="293"/>
      <c r="EN267" s="293"/>
      <c r="EO267" s="293"/>
      <c r="EP267" s="293"/>
      <c r="EQ267" s="293"/>
      <c r="ER267" s="293"/>
      <c r="ES267" s="293"/>
      <c r="ET267" s="293"/>
      <c r="EU267" s="293"/>
      <c r="EV267" s="293"/>
      <c r="EW267" s="293"/>
      <c r="EX267" s="293"/>
      <c r="EY267" s="293"/>
      <c r="EZ267" s="293"/>
      <c r="FA267" s="293"/>
      <c r="FB267" s="293"/>
      <c r="FC267" s="293"/>
      <c r="FD267" s="293"/>
      <c r="FE267" s="293"/>
      <c r="FF267" s="293"/>
      <c r="FG267" s="293"/>
      <c r="FH267" s="293"/>
      <c r="FI267" s="293"/>
      <c r="FJ267" s="293"/>
      <c r="FK267" s="293"/>
      <c r="FL267" s="293"/>
      <c r="FM267" s="293"/>
      <c r="FN267" s="293"/>
      <c r="FO267" s="293"/>
      <c r="FP267" s="293"/>
      <c r="FQ267" s="293"/>
      <c r="FR267" s="293"/>
      <c r="FS267" s="293"/>
      <c r="FT267" s="293"/>
      <c r="FU267" s="293"/>
      <c r="FV267" s="293"/>
      <c r="FW267" s="293"/>
      <c r="FX267" s="293"/>
      <c r="FY267" s="293"/>
      <c r="FZ267" s="293"/>
      <c r="GA267" s="293"/>
      <c r="GB267" s="293"/>
      <c r="GC267" s="293"/>
      <c r="GD267" s="293"/>
      <c r="GE267" s="293"/>
      <c r="GF267" s="293"/>
      <c r="GG267" s="293"/>
      <c r="GH267" s="293"/>
      <c r="GI267" s="293"/>
      <c r="GJ267" s="293"/>
      <c r="GK267" s="293"/>
      <c r="GL267" s="293"/>
      <c r="GM267" s="293"/>
      <c r="GN267" s="293"/>
      <c r="GO267" s="293"/>
      <c r="GP267" s="293"/>
      <c r="GQ267" s="293"/>
      <c r="GR267" s="293"/>
      <c r="GS267" s="293"/>
      <c r="GT267" s="293"/>
      <c r="GU267" s="293"/>
      <c r="GV267" s="293"/>
      <c r="GW267" s="293"/>
      <c r="GX267" s="293"/>
      <c r="GY267" s="293"/>
      <c r="GZ267" s="293"/>
      <c r="HA267" s="293"/>
      <c r="HB267" s="293"/>
      <c r="HC267" s="293"/>
      <c r="HD267" s="293"/>
      <c r="HE267" s="293"/>
      <c r="HF267" s="293"/>
      <c r="HG267" s="293"/>
      <c r="HH267" s="293"/>
      <c r="HI267" s="293"/>
      <c r="HJ267" s="293"/>
      <c r="HK267" s="293"/>
      <c r="HL267" s="293"/>
      <c r="HM267" s="293"/>
      <c r="HN267" s="293"/>
      <c r="HO267" s="293"/>
      <c r="HP267" s="293"/>
      <c r="HQ267" s="293"/>
      <c r="HR267" s="293"/>
      <c r="HS267" s="293"/>
      <c r="HT267" s="293"/>
      <c r="HU267" s="293"/>
      <c r="HV267" s="293"/>
      <c r="HW267" s="293"/>
      <c r="HX267" s="293"/>
      <c r="HY267" s="293"/>
      <c r="HZ267" s="293"/>
      <c r="IA267" s="293"/>
      <c r="IB267" s="293"/>
      <c r="IC267" s="293"/>
      <c r="ID267" s="293"/>
      <c r="IE267" s="293"/>
      <c r="IF267" s="293"/>
      <c r="IG267" s="293"/>
      <c r="IH267" s="293"/>
      <c r="II267" s="293"/>
      <c r="IJ267" s="293"/>
      <c r="IK267" s="293"/>
      <c r="IL267" s="293"/>
      <c r="IM267" s="293"/>
      <c r="IN267" s="293"/>
      <c r="IO267" s="293"/>
      <c r="IP267" s="293"/>
      <c r="IQ267" s="293"/>
      <c r="IR267" s="293"/>
      <c r="IS267" s="293"/>
      <c r="IT267" s="293"/>
    </row>
    <row r="268" spans="1:254" ht="51" x14ac:dyDescent="0.2">
      <c r="A268" s="294" t="s">
        <v>706</v>
      </c>
      <c r="B268" s="311" t="s">
        <v>663</v>
      </c>
      <c r="C268" s="296" t="s">
        <v>561</v>
      </c>
      <c r="D268" s="296" t="s">
        <v>385</v>
      </c>
      <c r="E268" s="296" t="s">
        <v>582</v>
      </c>
      <c r="F268" s="296"/>
      <c r="G268" s="328">
        <f>SUM(G269:G270)</f>
        <v>500</v>
      </c>
      <c r="H268" s="227"/>
      <c r="I268" s="227"/>
      <c r="J268" s="227"/>
      <c r="K268" s="227"/>
      <c r="L268" s="227"/>
      <c r="M268" s="227"/>
      <c r="N268" s="227"/>
      <c r="O268" s="227"/>
      <c r="P268" s="227"/>
      <c r="Q268" s="227"/>
      <c r="R268" s="227"/>
      <c r="S268" s="227"/>
      <c r="T268" s="227"/>
      <c r="U268" s="227"/>
      <c r="V268" s="227"/>
      <c r="W268" s="227"/>
      <c r="X268" s="227"/>
      <c r="Y268" s="227"/>
      <c r="Z268" s="227"/>
      <c r="AA268" s="227"/>
      <c r="AB268" s="227"/>
      <c r="AC268" s="227"/>
      <c r="AD268" s="227"/>
      <c r="AE268" s="227"/>
      <c r="AF268" s="227"/>
      <c r="AG268" s="227"/>
      <c r="AH268" s="227"/>
      <c r="AI268" s="227"/>
      <c r="AJ268" s="227"/>
      <c r="AK268" s="227"/>
      <c r="AL268" s="227"/>
      <c r="AM268" s="227"/>
      <c r="AN268" s="227"/>
      <c r="AO268" s="227"/>
      <c r="AP268" s="227"/>
      <c r="AQ268" s="227"/>
      <c r="AR268" s="227"/>
      <c r="AS268" s="227"/>
      <c r="AT268" s="227"/>
      <c r="AU268" s="227"/>
      <c r="AV268" s="227"/>
      <c r="AW268" s="227"/>
      <c r="AX268" s="227"/>
      <c r="AY268" s="227"/>
      <c r="AZ268" s="227"/>
      <c r="BA268" s="227"/>
      <c r="BB268" s="227"/>
      <c r="BC268" s="227"/>
      <c r="BD268" s="227"/>
      <c r="BE268" s="227"/>
      <c r="BF268" s="227"/>
      <c r="BG268" s="227"/>
      <c r="BH268" s="227"/>
      <c r="BI268" s="227"/>
      <c r="BJ268" s="227"/>
      <c r="BK268" s="227"/>
      <c r="BL268" s="227"/>
      <c r="BM268" s="227"/>
      <c r="BN268" s="227"/>
      <c r="BO268" s="227"/>
      <c r="BP268" s="227"/>
      <c r="BQ268" s="227"/>
      <c r="BR268" s="227"/>
      <c r="BS268" s="227"/>
      <c r="BT268" s="227"/>
      <c r="BU268" s="227"/>
      <c r="BV268" s="227"/>
      <c r="BW268" s="227"/>
      <c r="BX268" s="227"/>
      <c r="BY268" s="227"/>
      <c r="BZ268" s="227"/>
      <c r="CA268" s="227"/>
      <c r="CB268" s="227"/>
      <c r="CC268" s="227"/>
      <c r="CD268" s="227"/>
      <c r="CE268" s="227"/>
      <c r="CF268" s="227"/>
      <c r="CG268" s="227"/>
      <c r="CH268" s="227"/>
      <c r="CI268" s="227"/>
      <c r="CJ268" s="227"/>
      <c r="CK268" s="227"/>
      <c r="CL268" s="227"/>
      <c r="CM268" s="227"/>
      <c r="CN268" s="227"/>
      <c r="CO268" s="227"/>
      <c r="CP268" s="227"/>
      <c r="CQ268" s="227"/>
      <c r="CR268" s="227"/>
      <c r="CS268" s="227"/>
      <c r="CT268" s="227"/>
      <c r="CU268" s="227"/>
      <c r="CV268" s="227"/>
      <c r="CW268" s="227"/>
      <c r="CX268" s="227"/>
      <c r="CY268" s="227"/>
      <c r="CZ268" s="227"/>
      <c r="DA268" s="227"/>
      <c r="DB268" s="227"/>
      <c r="DC268" s="227"/>
      <c r="DD268" s="227"/>
      <c r="DE268" s="227"/>
      <c r="DF268" s="227"/>
      <c r="DG268" s="227"/>
      <c r="DH268" s="227"/>
      <c r="DI268" s="227"/>
      <c r="DJ268" s="227"/>
      <c r="DK268" s="227"/>
      <c r="DL268" s="227"/>
      <c r="DM268" s="227"/>
      <c r="DN268" s="227"/>
      <c r="DO268" s="227"/>
      <c r="DP268" s="227"/>
      <c r="DQ268" s="227"/>
      <c r="DR268" s="227"/>
      <c r="DS268" s="227"/>
      <c r="DT268" s="227"/>
      <c r="DU268" s="227"/>
      <c r="DV268" s="227"/>
      <c r="DW268" s="227"/>
      <c r="DX268" s="227"/>
      <c r="DY268" s="227"/>
      <c r="DZ268" s="227"/>
      <c r="EA268" s="227"/>
      <c r="EB268" s="227"/>
      <c r="EC268" s="227"/>
      <c r="ED268" s="227"/>
      <c r="EE268" s="227"/>
      <c r="EF268" s="227"/>
      <c r="EG268" s="227"/>
      <c r="EH268" s="227"/>
      <c r="EI268" s="227"/>
      <c r="EJ268" s="227"/>
      <c r="EK268" s="227"/>
      <c r="EL268" s="227"/>
      <c r="EM268" s="227"/>
      <c r="EN268" s="227"/>
      <c r="EO268" s="227"/>
      <c r="EP268" s="227"/>
      <c r="EQ268" s="227"/>
      <c r="ER268" s="227"/>
      <c r="ES268" s="227"/>
      <c r="ET268" s="227"/>
      <c r="EU268" s="227"/>
      <c r="EV268" s="227"/>
      <c r="EW268" s="227"/>
      <c r="EX268" s="227"/>
      <c r="EY268" s="227"/>
      <c r="EZ268" s="227"/>
      <c r="FA268" s="227"/>
      <c r="FB268" s="227"/>
      <c r="FC268" s="227"/>
      <c r="FD268" s="227"/>
      <c r="FE268" s="227"/>
      <c r="FF268" s="227"/>
      <c r="FG268" s="227"/>
      <c r="FH268" s="227"/>
      <c r="FI268" s="227"/>
      <c r="FJ268" s="227"/>
      <c r="FK268" s="227"/>
      <c r="FL268" s="227"/>
      <c r="FM268" s="227"/>
      <c r="FN268" s="227"/>
      <c r="FO268" s="227"/>
      <c r="FP268" s="227"/>
      <c r="FQ268" s="227"/>
      <c r="FR268" s="227"/>
      <c r="FS268" s="227"/>
      <c r="FT268" s="227"/>
      <c r="FU268" s="227"/>
      <c r="FV268" s="227"/>
      <c r="FW268" s="227"/>
      <c r="FX268" s="227"/>
      <c r="FY268" s="227"/>
      <c r="FZ268" s="227"/>
      <c r="GA268" s="227"/>
      <c r="GB268" s="227"/>
      <c r="GC268" s="227"/>
      <c r="GD268" s="227"/>
      <c r="GE268" s="227"/>
      <c r="GF268" s="227"/>
      <c r="GG268" s="227"/>
      <c r="GH268" s="227"/>
      <c r="GI268" s="227"/>
      <c r="GJ268" s="227"/>
      <c r="GK268" s="227"/>
      <c r="GL268" s="227"/>
      <c r="GM268" s="227"/>
      <c r="GN268" s="227"/>
      <c r="GO268" s="227"/>
      <c r="GP268" s="227"/>
      <c r="GQ268" s="227"/>
      <c r="GR268" s="227"/>
      <c r="GS268" s="227"/>
      <c r="GT268" s="227"/>
      <c r="GU268" s="227"/>
      <c r="GV268" s="227"/>
      <c r="GW268" s="227"/>
      <c r="GX268" s="227"/>
      <c r="GY268" s="227"/>
      <c r="GZ268" s="227"/>
      <c r="HA268" s="227"/>
      <c r="HB268" s="227"/>
      <c r="HC268" s="227"/>
      <c r="HD268" s="227"/>
      <c r="HE268" s="227"/>
      <c r="HF268" s="227"/>
      <c r="HG268" s="227"/>
      <c r="HH268" s="227"/>
      <c r="HI268" s="227"/>
      <c r="HJ268" s="227"/>
      <c r="HK268" s="227"/>
      <c r="HL268" s="227"/>
      <c r="HM268" s="227"/>
      <c r="HN268" s="227"/>
      <c r="HO268" s="227"/>
      <c r="HP268" s="227"/>
      <c r="HQ268" s="227"/>
      <c r="HR268" s="227"/>
      <c r="HS268" s="227"/>
      <c r="HT268" s="227"/>
      <c r="HU268" s="227"/>
      <c r="HV268" s="227"/>
      <c r="HW268" s="227"/>
      <c r="HX268" s="227"/>
      <c r="HY268" s="227"/>
      <c r="HZ268" s="227"/>
      <c r="IA268" s="227"/>
      <c r="IB268" s="227"/>
      <c r="IC268" s="227"/>
      <c r="ID268" s="227"/>
      <c r="IE268" s="227"/>
      <c r="IF268" s="227"/>
      <c r="IG268" s="227"/>
      <c r="IH268" s="227"/>
      <c r="II268" s="227"/>
      <c r="IJ268" s="227"/>
      <c r="IK268" s="227"/>
      <c r="IL268" s="227"/>
      <c r="IM268" s="227"/>
      <c r="IN268" s="227"/>
      <c r="IO268" s="227"/>
      <c r="IP268" s="227"/>
      <c r="IQ268" s="227"/>
      <c r="IR268" s="227"/>
      <c r="IS268" s="227"/>
      <c r="IT268" s="227"/>
    </row>
    <row r="269" spans="1:254" ht="25.5" x14ac:dyDescent="0.2">
      <c r="A269" s="289" t="s">
        <v>665</v>
      </c>
      <c r="B269" s="301" t="s">
        <v>663</v>
      </c>
      <c r="C269" s="291" t="s">
        <v>561</v>
      </c>
      <c r="D269" s="291" t="s">
        <v>385</v>
      </c>
      <c r="E269" s="291" t="s">
        <v>582</v>
      </c>
      <c r="F269" s="291" t="s">
        <v>389</v>
      </c>
      <c r="G269" s="331">
        <v>2</v>
      </c>
    </row>
    <row r="270" spans="1:254" x14ac:dyDescent="0.2">
      <c r="A270" s="289" t="s">
        <v>397</v>
      </c>
      <c r="B270" s="301" t="s">
        <v>663</v>
      </c>
      <c r="C270" s="291" t="s">
        <v>561</v>
      </c>
      <c r="D270" s="291" t="s">
        <v>385</v>
      </c>
      <c r="E270" s="291" t="s">
        <v>582</v>
      </c>
      <c r="F270" s="291" t="s">
        <v>398</v>
      </c>
      <c r="G270" s="331">
        <v>498</v>
      </c>
    </row>
    <row r="271" spans="1:254" ht="51" x14ac:dyDescent="0.2">
      <c r="A271" s="294" t="s">
        <v>706</v>
      </c>
      <c r="B271" s="311" t="s">
        <v>663</v>
      </c>
      <c r="C271" s="296" t="s">
        <v>561</v>
      </c>
      <c r="D271" s="296" t="s">
        <v>385</v>
      </c>
      <c r="E271" s="296" t="s">
        <v>584</v>
      </c>
      <c r="F271" s="291"/>
      <c r="G271" s="331">
        <f>SUM(G272:G273)</f>
        <v>50</v>
      </c>
    </row>
    <row r="272" spans="1:254" ht="25.5" x14ac:dyDescent="0.2">
      <c r="A272" s="289" t="s">
        <v>665</v>
      </c>
      <c r="B272" s="301" t="s">
        <v>663</v>
      </c>
      <c r="C272" s="291" t="s">
        <v>561</v>
      </c>
      <c r="D272" s="291" t="s">
        <v>385</v>
      </c>
      <c r="E272" s="291" t="s">
        <v>584</v>
      </c>
      <c r="F272" s="291" t="s">
        <v>389</v>
      </c>
      <c r="G272" s="331">
        <v>1</v>
      </c>
    </row>
    <row r="273" spans="1:254" x14ac:dyDescent="0.2">
      <c r="A273" s="289" t="s">
        <v>397</v>
      </c>
      <c r="B273" s="301" t="s">
        <v>663</v>
      </c>
      <c r="C273" s="291" t="s">
        <v>561</v>
      </c>
      <c r="D273" s="291" t="s">
        <v>385</v>
      </c>
      <c r="E273" s="291" t="s">
        <v>584</v>
      </c>
      <c r="F273" s="291" t="s">
        <v>398</v>
      </c>
      <c r="G273" s="331">
        <v>49</v>
      </c>
    </row>
    <row r="274" spans="1:254" ht="13.5" x14ac:dyDescent="0.25">
      <c r="A274" s="284" t="s">
        <v>436</v>
      </c>
      <c r="B274" s="366" t="s">
        <v>663</v>
      </c>
      <c r="C274" s="286" t="s">
        <v>561</v>
      </c>
      <c r="D274" s="286" t="s">
        <v>385</v>
      </c>
      <c r="E274" s="286" t="s">
        <v>707</v>
      </c>
      <c r="F274" s="286"/>
      <c r="G274" s="336">
        <f>SUM(G275+G277)</f>
        <v>9990.64</v>
      </c>
      <c r="H274" s="329"/>
      <c r="I274" s="329"/>
      <c r="J274" s="329"/>
      <c r="K274" s="329"/>
      <c r="L274" s="329"/>
      <c r="M274" s="329"/>
      <c r="N274" s="329"/>
      <c r="O274" s="329"/>
      <c r="P274" s="329"/>
      <c r="Q274" s="329"/>
      <c r="R274" s="329"/>
      <c r="S274" s="329"/>
      <c r="T274" s="329"/>
      <c r="U274" s="329"/>
      <c r="V274" s="329"/>
      <c r="W274" s="329"/>
      <c r="X274" s="329"/>
      <c r="Y274" s="329"/>
      <c r="Z274" s="329"/>
      <c r="AA274" s="329"/>
      <c r="AB274" s="329"/>
      <c r="AC274" s="329"/>
      <c r="AD274" s="329"/>
      <c r="AE274" s="329"/>
      <c r="AF274" s="329"/>
      <c r="AG274" s="329"/>
      <c r="AH274" s="329"/>
      <c r="AI274" s="329"/>
      <c r="AJ274" s="329"/>
      <c r="AK274" s="329"/>
      <c r="AL274" s="329"/>
      <c r="AM274" s="329"/>
      <c r="AN274" s="329"/>
      <c r="AO274" s="329"/>
      <c r="AP274" s="329"/>
      <c r="AQ274" s="329"/>
      <c r="AR274" s="329"/>
      <c r="AS274" s="329"/>
      <c r="AT274" s="329"/>
      <c r="AU274" s="329"/>
      <c r="AV274" s="329"/>
      <c r="AW274" s="329"/>
      <c r="AX274" s="329"/>
      <c r="AY274" s="329"/>
      <c r="AZ274" s="329"/>
      <c r="BA274" s="329"/>
      <c r="BB274" s="329"/>
      <c r="BC274" s="329"/>
      <c r="BD274" s="329"/>
      <c r="BE274" s="329"/>
      <c r="BF274" s="329"/>
      <c r="BG274" s="329"/>
      <c r="BH274" s="329"/>
      <c r="BI274" s="329"/>
      <c r="BJ274" s="329"/>
      <c r="BK274" s="329"/>
      <c r="BL274" s="329"/>
      <c r="BM274" s="329"/>
      <c r="BN274" s="329"/>
      <c r="BO274" s="329"/>
      <c r="BP274" s="329"/>
      <c r="BQ274" s="329"/>
      <c r="BR274" s="329"/>
      <c r="BS274" s="329"/>
      <c r="BT274" s="329"/>
      <c r="BU274" s="329"/>
      <c r="BV274" s="329"/>
      <c r="BW274" s="329"/>
      <c r="BX274" s="329"/>
      <c r="BY274" s="329"/>
      <c r="BZ274" s="329"/>
      <c r="CA274" s="329"/>
      <c r="CB274" s="329"/>
      <c r="CC274" s="329"/>
      <c r="CD274" s="329"/>
      <c r="CE274" s="329"/>
      <c r="CF274" s="329"/>
      <c r="CG274" s="329"/>
      <c r="CH274" s="329"/>
      <c r="CI274" s="329"/>
      <c r="CJ274" s="329"/>
      <c r="CK274" s="329"/>
      <c r="CL274" s="329"/>
      <c r="CM274" s="329"/>
      <c r="CN274" s="329"/>
      <c r="CO274" s="329"/>
      <c r="CP274" s="329"/>
      <c r="CQ274" s="329"/>
      <c r="CR274" s="329"/>
      <c r="CS274" s="329"/>
      <c r="CT274" s="329"/>
      <c r="CU274" s="329"/>
      <c r="CV274" s="329"/>
      <c r="CW274" s="329"/>
      <c r="CX274" s="329"/>
      <c r="CY274" s="329"/>
      <c r="CZ274" s="329"/>
      <c r="DA274" s="329"/>
      <c r="DB274" s="329"/>
      <c r="DC274" s="329"/>
      <c r="DD274" s="329"/>
      <c r="DE274" s="329"/>
      <c r="DF274" s="329"/>
      <c r="DG274" s="329"/>
      <c r="DH274" s="329"/>
      <c r="DI274" s="329"/>
      <c r="DJ274" s="329"/>
      <c r="DK274" s="329"/>
      <c r="DL274" s="329"/>
      <c r="DM274" s="329"/>
      <c r="DN274" s="329"/>
      <c r="DO274" s="329"/>
      <c r="DP274" s="329"/>
      <c r="DQ274" s="329"/>
      <c r="DR274" s="329"/>
      <c r="DS274" s="329"/>
      <c r="DT274" s="329"/>
      <c r="DU274" s="329"/>
      <c r="DV274" s="329"/>
      <c r="DW274" s="329"/>
      <c r="DX274" s="329"/>
      <c r="DY274" s="329"/>
      <c r="DZ274" s="329"/>
      <c r="EA274" s="329"/>
      <c r="EB274" s="329"/>
      <c r="EC274" s="329"/>
      <c r="ED274" s="329"/>
      <c r="EE274" s="329"/>
      <c r="EF274" s="329"/>
      <c r="EG274" s="329"/>
      <c r="EH274" s="329"/>
      <c r="EI274" s="329"/>
      <c r="EJ274" s="329"/>
      <c r="EK274" s="329"/>
      <c r="EL274" s="329"/>
      <c r="EM274" s="329"/>
      <c r="EN274" s="329"/>
      <c r="EO274" s="329"/>
      <c r="EP274" s="329"/>
      <c r="EQ274" s="329"/>
      <c r="ER274" s="329"/>
      <c r="ES274" s="329"/>
      <c r="ET274" s="329"/>
      <c r="EU274" s="329"/>
      <c r="EV274" s="329"/>
      <c r="EW274" s="329"/>
      <c r="EX274" s="329"/>
      <c r="EY274" s="329"/>
      <c r="EZ274" s="329"/>
      <c r="FA274" s="329"/>
      <c r="FB274" s="329"/>
      <c r="FC274" s="329"/>
      <c r="FD274" s="329"/>
      <c r="FE274" s="329"/>
      <c r="FF274" s="329"/>
      <c r="FG274" s="329"/>
      <c r="FH274" s="329"/>
      <c r="FI274" s="329"/>
      <c r="FJ274" s="329"/>
      <c r="FK274" s="329"/>
      <c r="FL274" s="329"/>
      <c r="FM274" s="329"/>
      <c r="FN274" s="329"/>
      <c r="FO274" s="329"/>
      <c r="FP274" s="329"/>
      <c r="FQ274" s="329"/>
      <c r="FR274" s="329"/>
      <c r="FS274" s="329"/>
      <c r="FT274" s="329"/>
      <c r="FU274" s="329"/>
      <c r="FV274" s="329"/>
      <c r="FW274" s="329"/>
      <c r="FX274" s="329"/>
      <c r="FY274" s="329"/>
      <c r="FZ274" s="329"/>
      <c r="GA274" s="329"/>
      <c r="GB274" s="329"/>
      <c r="GC274" s="329"/>
      <c r="GD274" s="329"/>
      <c r="GE274" s="329"/>
      <c r="GF274" s="329"/>
      <c r="GG274" s="329"/>
      <c r="GH274" s="329"/>
      <c r="GI274" s="329"/>
      <c r="GJ274" s="329"/>
      <c r="GK274" s="329"/>
      <c r="GL274" s="329"/>
      <c r="GM274" s="329"/>
      <c r="GN274" s="329"/>
      <c r="GO274" s="329"/>
      <c r="GP274" s="329"/>
      <c r="GQ274" s="329"/>
      <c r="GR274" s="329"/>
      <c r="GS274" s="329"/>
      <c r="GT274" s="329"/>
      <c r="GU274" s="329"/>
      <c r="GV274" s="329"/>
      <c r="GW274" s="329"/>
      <c r="GX274" s="329"/>
      <c r="GY274" s="329"/>
      <c r="GZ274" s="329"/>
      <c r="HA274" s="329"/>
      <c r="HB274" s="329"/>
      <c r="HC274" s="329"/>
      <c r="HD274" s="329"/>
      <c r="HE274" s="329"/>
      <c r="HF274" s="329"/>
      <c r="HG274" s="329"/>
      <c r="HH274" s="329"/>
      <c r="HI274" s="329"/>
      <c r="HJ274" s="329"/>
      <c r="HK274" s="329"/>
      <c r="HL274" s="329"/>
      <c r="HM274" s="329"/>
      <c r="HN274" s="329"/>
      <c r="HO274" s="329"/>
      <c r="HP274" s="329"/>
      <c r="HQ274" s="329"/>
      <c r="HR274" s="329"/>
      <c r="HS274" s="329"/>
      <c r="HT274" s="329"/>
      <c r="HU274" s="329"/>
      <c r="HV274" s="329"/>
      <c r="HW274" s="329"/>
      <c r="HX274" s="329"/>
      <c r="HY274" s="329"/>
      <c r="HZ274" s="329"/>
      <c r="IA274" s="329"/>
      <c r="IB274" s="329"/>
      <c r="IC274" s="329"/>
      <c r="ID274" s="329"/>
      <c r="IE274" s="329"/>
      <c r="IF274" s="329"/>
      <c r="IG274" s="329"/>
      <c r="IH274" s="329"/>
      <c r="II274" s="329"/>
      <c r="IJ274" s="329"/>
      <c r="IK274" s="329"/>
      <c r="IL274" s="329"/>
      <c r="IM274" s="329"/>
      <c r="IN274" s="329"/>
      <c r="IO274" s="329"/>
      <c r="IP274" s="329"/>
      <c r="IQ274" s="329"/>
      <c r="IR274" s="329"/>
      <c r="IS274" s="329"/>
      <c r="IT274" s="329"/>
    </row>
    <row r="275" spans="1:254" ht="76.5" x14ac:dyDescent="0.2">
      <c r="A275" s="294" t="s">
        <v>585</v>
      </c>
      <c r="B275" s="295" t="s">
        <v>663</v>
      </c>
      <c r="C275" s="296" t="s">
        <v>561</v>
      </c>
      <c r="D275" s="296" t="s">
        <v>385</v>
      </c>
      <c r="E275" s="296" t="s">
        <v>586</v>
      </c>
      <c r="F275" s="296"/>
      <c r="G275" s="328">
        <f>SUM(G276)</f>
        <v>9590.64</v>
      </c>
    </row>
    <row r="276" spans="1:254" ht="13.5" x14ac:dyDescent="0.25">
      <c r="A276" s="289" t="s">
        <v>397</v>
      </c>
      <c r="B276" s="301" t="s">
        <v>663</v>
      </c>
      <c r="C276" s="291" t="s">
        <v>561</v>
      </c>
      <c r="D276" s="291" t="s">
        <v>385</v>
      </c>
      <c r="E276" s="296" t="s">
        <v>586</v>
      </c>
      <c r="F276" s="291" t="s">
        <v>398</v>
      </c>
      <c r="G276" s="331">
        <v>9590.64</v>
      </c>
      <c r="H276" s="329"/>
      <c r="I276" s="329"/>
      <c r="J276" s="329"/>
      <c r="K276" s="329"/>
      <c r="L276" s="329"/>
      <c r="M276" s="329"/>
      <c r="N276" s="329"/>
      <c r="O276" s="329"/>
      <c r="P276" s="329"/>
      <c r="Q276" s="329"/>
      <c r="R276" s="329"/>
      <c r="S276" s="329"/>
      <c r="T276" s="329"/>
      <c r="U276" s="329"/>
      <c r="V276" s="329"/>
      <c r="W276" s="329"/>
      <c r="X276" s="329"/>
      <c r="Y276" s="329"/>
      <c r="Z276" s="329"/>
      <c r="AA276" s="329"/>
      <c r="AB276" s="329"/>
      <c r="AC276" s="329"/>
      <c r="AD276" s="329"/>
      <c r="AE276" s="329"/>
      <c r="AF276" s="329"/>
      <c r="AG276" s="329"/>
      <c r="AH276" s="329"/>
      <c r="AI276" s="329"/>
      <c r="AJ276" s="329"/>
      <c r="AK276" s="329"/>
      <c r="AL276" s="329"/>
      <c r="AM276" s="329"/>
      <c r="AN276" s="329"/>
      <c r="AO276" s="329"/>
      <c r="AP276" s="329"/>
      <c r="AQ276" s="329"/>
      <c r="AR276" s="329"/>
      <c r="AS276" s="329"/>
      <c r="AT276" s="329"/>
      <c r="AU276" s="329"/>
      <c r="AV276" s="329"/>
      <c r="AW276" s="329"/>
      <c r="AX276" s="329"/>
      <c r="AY276" s="329"/>
      <c r="AZ276" s="329"/>
      <c r="BA276" s="329"/>
      <c r="BB276" s="329"/>
      <c r="BC276" s="329"/>
      <c r="BD276" s="329"/>
      <c r="BE276" s="329"/>
      <c r="BF276" s="329"/>
      <c r="BG276" s="329"/>
      <c r="BH276" s="329"/>
      <c r="BI276" s="329"/>
      <c r="BJ276" s="329"/>
      <c r="BK276" s="329"/>
      <c r="BL276" s="329"/>
      <c r="BM276" s="329"/>
      <c r="BN276" s="329"/>
      <c r="BO276" s="329"/>
      <c r="BP276" s="329"/>
      <c r="BQ276" s="329"/>
      <c r="BR276" s="329"/>
      <c r="BS276" s="329"/>
      <c r="BT276" s="329"/>
      <c r="BU276" s="329"/>
      <c r="BV276" s="329"/>
      <c r="BW276" s="329"/>
      <c r="BX276" s="329"/>
      <c r="BY276" s="329"/>
      <c r="BZ276" s="329"/>
      <c r="CA276" s="329"/>
      <c r="CB276" s="329"/>
      <c r="CC276" s="329"/>
      <c r="CD276" s="329"/>
      <c r="CE276" s="329"/>
      <c r="CF276" s="329"/>
      <c r="CG276" s="329"/>
      <c r="CH276" s="329"/>
      <c r="CI276" s="329"/>
      <c r="CJ276" s="329"/>
      <c r="CK276" s="329"/>
      <c r="CL276" s="329"/>
      <c r="CM276" s="329"/>
      <c r="CN276" s="329"/>
      <c r="CO276" s="329"/>
      <c r="CP276" s="329"/>
      <c r="CQ276" s="329"/>
      <c r="CR276" s="329"/>
      <c r="CS276" s="329"/>
      <c r="CT276" s="329"/>
      <c r="CU276" s="329"/>
      <c r="CV276" s="329"/>
      <c r="CW276" s="329"/>
      <c r="CX276" s="329"/>
      <c r="CY276" s="329"/>
      <c r="CZ276" s="329"/>
      <c r="DA276" s="329"/>
      <c r="DB276" s="329"/>
      <c r="DC276" s="329"/>
      <c r="DD276" s="329"/>
      <c r="DE276" s="329"/>
      <c r="DF276" s="329"/>
      <c r="DG276" s="329"/>
      <c r="DH276" s="329"/>
      <c r="DI276" s="329"/>
      <c r="DJ276" s="329"/>
      <c r="DK276" s="329"/>
      <c r="DL276" s="329"/>
      <c r="DM276" s="329"/>
      <c r="DN276" s="329"/>
      <c r="DO276" s="329"/>
      <c r="DP276" s="329"/>
      <c r="DQ276" s="329"/>
      <c r="DR276" s="329"/>
      <c r="DS276" s="329"/>
      <c r="DT276" s="329"/>
      <c r="DU276" s="329"/>
      <c r="DV276" s="329"/>
      <c r="DW276" s="329"/>
      <c r="DX276" s="329"/>
      <c r="DY276" s="329"/>
      <c r="DZ276" s="329"/>
      <c r="EA276" s="329"/>
      <c r="EB276" s="329"/>
      <c r="EC276" s="329"/>
      <c r="ED276" s="329"/>
      <c r="EE276" s="329"/>
      <c r="EF276" s="329"/>
      <c r="EG276" s="329"/>
      <c r="EH276" s="329"/>
      <c r="EI276" s="329"/>
      <c r="EJ276" s="329"/>
      <c r="EK276" s="329"/>
      <c r="EL276" s="329"/>
      <c r="EM276" s="329"/>
      <c r="EN276" s="329"/>
      <c r="EO276" s="329"/>
      <c r="EP276" s="329"/>
      <c r="EQ276" s="329"/>
      <c r="ER276" s="329"/>
      <c r="ES276" s="329"/>
      <c r="ET276" s="329"/>
      <c r="EU276" s="329"/>
      <c r="EV276" s="329"/>
      <c r="EW276" s="329"/>
      <c r="EX276" s="329"/>
      <c r="EY276" s="329"/>
      <c r="EZ276" s="329"/>
      <c r="FA276" s="329"/>
      <c r="FB276" s="329"/>
      <c r="FC276" s="329"/>
      <c r="FD276" s="329"/>
      <c r="FE276" s="329"/>
      <c r="FF276" s="329"/>
      <c r="FG276" s="329"/>
      <c r="FH276" s="329"/>
      <c r="FI276" s="329"/>
      <c r="FJ276" s="329"/>
      <c r="FK276" s="329"/>
      <c r="FL276" s="329"/>
      <c r="FM276" s="329"/>
      <c r="FN276" s="329"/>
      <c r="FO276" s="329"/>
      <c r="FP276" s="329"/>
      <c r="FQ276" s="329"/>
      <c r="FR276" s="329"/>
      <c r="FS276" s="329"/>
      <c r="FT276" s="329"/>
      <c r="FU276" s="329"/>
      <c r="FV276" s="329"/>
      <c r="FW276" s="329"/>
      <c r="FX276" s="329"/>
      <c r="FY276" s="329"/>
      <c r="FZ276" s="329"/>
      <c r="GA276" s="329"/>
      <c r="GB276" s="329"/>
      <c r="GC276" s="329"/>
      <c r="GD276" s="329"/>
      <c r="GE276" s="329"/>
      <c r="GF276" s="329"/>
      <c r="GG276" s="329"/>
      <c r="GH276" s="329"/>
      <c r="GI276" s="329"/>
      <c r="GJ276" s="329"/>
      <c r="GK276" s="329"/>
      <c r="GL276" s="329"/>
      <c r="GM276" s="329"/>
      <c r="GN276" s="329"/>
      <c r="GO276" s="329"/>
      <c r="GP276" s="329"/>
      <c r="GQ276" s="329"/>
      <c r="GR276" s="329"/>
      <c r="GS276" s="329"/>
      <c r="GT276" s="329"/>
      <c r="GU276" s="329"/>
      <c r="GV276" s="329"/>
      <c r="GW276" s="329"/>
      <c r="GX276" s="329"/>
      <c r="GY276" s="329"/>
      <c r="GZ276" s="329"/>
      <c r="HA276" s="329"/>
      <c r="HB276" s="329"/>
      <c r="HC276" s="329"/>
      <c r="HD276" s="329"/>
      <c r="HE276" s="329"/>
      <c r="HF276" s="329"/>
      <c r="HG276" s="329"/>
      <c r="HH276" s="329"/>
      <c r="HI276" s="329"/>
      <c r="HJ276" s="329"/>
      <c r="HK276" s="329"/>
      <c r="HL276" s="329"/>
      <c r="HM276" s="329"/>
      <c r="HN276" s="329"/>
      <c r="HO276" s="329"/>
      <c r="HP276" s="329"/>
      <c r="HQ276" s="329"/>
      <c r="HR276" s="329"/>
      <c r="HS276" s="329"/>
      <c r="HT276" s="329"/>
      <c r="HU276" s="329"/>
      <c r="HV276" s="329"/>
      <c r="HW276" s="329"/>
      <c r="HX276" s="329"/>
      <c r="HY276" s="329"/>
      <c r="HZ276" s="329"/>
      <c r="IA276" s="329"/>
      <c r="IB276" s="329"/>
      <c r="IC276" s="329"/>
      <c r="ID276" s="329"/>
      <c r="IE276" s="329"/>
      <c r="IF276" s="329"/>
      <c r="IG276" s="329"/>
      <c r="IH276" s="329"/>
      <c r="II276" s="329"/>
      <c r="IJ276" s="329"/>
      <c r="IK276" s="329"/>
      <c r="IL276" s="329"/>
      <c r="IM276" s="329"/>
      <c r="IN276" s="329"/>
      <c r="IO276" s="329"/>
      <c r="IP276" s="329"/>
      <c r="IQ276" s="329"/>
      <c r="IR276" s="329"/>
      <c r="IS276" s="329"/>
      <c r="IT276" s="329"/>
    </row>
    <row r="277" spans="1:254" ht="76.5" x14ac:dyDescent="0.2">
      <c r="A277" s="320" t="s">
        <v>708</v>
      </c>
      <c r="B277" s="311" t="s">
        <v>663</v>
      </c>
      <c r="C277" s="311" t="s">
        <v>561</v>
      </c>
      <c r="D277" s="311" t="s">
        <v>385</v>
      </c>
      <c r="E277" s="311" t="s">
        <v>588</v>
      </c>
      <c r="F277" s="311"/>
      <c r="G277" s="297">
        <f>SUM(G278)</f>
        <v>400</v>
      </c>
      <c r="H277" s="227"/>
      <c r="I277" s="227"/>
      <c r="J277" s="227"/>
      <c r="K277" s="227"/>
      <c r="L277" s="227"/>
      <c r="M277" s="227"/>
      <c r="N277" s="227"/>
      <c r="O277" s="227"/>
      <c r="P277" s="227"/>
      <c r="Q277" s="227"/>
      <c r="R277" s="227"/>
      <c r="S277" s="227"/>
      <c r="T277" s="227"/>
      <c r="U277" s="227"/>
      <c r="V277" s="227"/>
      <c r="W277" s="227"/>
      <c r="X277" s="227"/>
      <c r="Y277" s="227"/>
      <c r="Z277" s="227"/>
      <c r="AA277" s="227"/>
      <c r="AB277" s="227"/>
      <c r="AC277" s="227"/>
      <c r="AD277" s="227"/>
      <c r="AE277" s="227"/>
      <c r="AF277" s="227"/>
      <c r="AG277" s="227"/>
      <c r="AH277" s="227"/>
      <c r="AI277" s="227"/>
      <c r="AJ277" s="227"/>
      <c r="AK277" s="227"/>
      <c r="AL277" s="227"/>
      <c r="AM277" s="227"/>
      <c r="AN277" s="227"/>
      <c r="AO277" s="227"/>
      <c r="AP277" s="227"/>
      <c r="AQ277" s="227"/>
      <c r="AR277" s="227"/>
      <c r="AS277" s="227"/>
      <c r="AT277" s="227"/>
      <c r="AU277" s="227"/>
      <c r="AV277" s="227"/>
      <c r="AW277" s="227"/>
      <c r="AX277" s="227"/>
      <c r="AY277" s="227"/>
      <c r="AZ277" s="227"/>
      <c r="BA277" s="227"/>
      <c r="BB277" s="227"/>
      <c r="BC277" s="227"/>
      <c r="BD277" s="227"/>
      <c r="BE277" s="227"/>
      <c r="BF277" s="227"/>
      <c r="BG277" s="227"/>
      <c r="BH277" s="227"/>
      <c r="BI277" s="227"/>
      <c r="BJ277" s="227"/>
      <c r="BK277" s="227"/>
      <c r="BL277" s="227"/>
      <c r="BM277" s="227"/>
      <c r="BN277" s="227"/>
      <c r="BO277" s="227"/>
      <c r="BP277" s="227"/>
      <c r="BQ277" s="227"/>
      <c r="BR277" s="227"/>
      <c r="BS277" s="227"/>
      <c r="BT277" s="227"/>
      <c r="BU277" s="227"/>
      <c r="BV277" s="227"/>
      <c r="BW277" s="227"/>
      <c r="BX277" s="227"/>
      <c r="BY277" s="227"/>
      <c r="BZ277" s="227"/>
      <c r="CA277" s="227"/>
      <c r="CB277" s="227"/>
      <c r="CC277" s="227"/>
      <c r="CD277" s="227"/>
      <c r="CE277" s="227"/>
      <c r="CF277" s="227"/>
      <c r="CG277" s="227"/>
      <c r="CH277" s="227"/>
      <c r="CI277" s="227"/>
      <c r="CJ277" s="227"/>
      <c r="CK277" s="227"/>
      <c r="CL277" s="227"/>
      <c r="CM277" s="227"/>
      <c r="CN277" s="227"/>
      <c r="CO277" s="227"/>
      <c r="CP277" s="227"/>
      <c r="CQ277" s="227"/>
      <c r="CR277" s="227"/>
      <c r="CS277" s="227"/>
      <c r="CT277" s="227"/>
      <c r="CU277" s="227"/>
      <c r="CV277" s="227"/>
      <c r="CW277" s="227"/>
      <c r="CX277" s="227"/>
      <c r="CY277" s="227"/>
      <c r="CZ277" s="227"/>
      <c r="DA277" s="227"/>
      <c r="DB277" s="227"/>
      <c r="DC277" s="227"/>
      <c r="DD277" s="227"/>
      <c r="DE277" s="227"/>
      <c r="DF277" s="227"/>
      <c r="DG277" s="227"/>
      <c r="DH277" s="227"/>
      <c r="DI277" s="227"/>
      <c r="DJ277" s="227"/>
      <c r="DK277" s="227"/>
      <c r="DL277" s="227"/>
      <c r="DM277" s="227"/>
      <c r="DN277" s="227"/>
      <c r="DO277" s="227"/>
      <c r="DP277" s="227"/>
      <c r="DQ277" s="227"/>
      <c r="DR277" s="227"/>
      <c r="DS277" s="227"/>
      <c r="DT277" s="227"/>
      <c r="DU277" s="227"/>
      <c r="DV277" s="227"/>
      <c r="DW277" s="227"/>
      <c r="DX277" s="227"/>
      <c r="DY277" s="227"/>
      <c r="DZ277" s="227"/>
      <c r="EA277" s="227"/>
      <c r="EB277" s="227"/>
      <c r="EC277" s="227"/>
      <c r="ED277" s="227"/>
      <c r="EE277" s="227"/>
      <c r="EF277" s="227"/>
      <c r="EG277" s="227"/>
      <c r="EH277" s="227"/>
      <c r="EI277" s="227"/>
      <c r="EJ277" s="227"/>
      <c r="EK277" s="227"/>
      <c r="EL277" s="227"/>
      <c r="EM277" s="227"/>
      <c r="EN277" s="227"/>
      <c r="EO277" s="227"/>
      <c r="EP277" s="227"/>
      <c r="EQ277" s="227"/>
      <c r="ER277" s="227"/>
      <c r="ES277" s="227"/>
      <c r="ET277" s="227"/>
      <c r="EU277" s="227"/>
      <c r="EV277" s="227"/>
      <c r="EW277" s="227"/>
      <c r="EX277" s="227"/>
      <c r="EY277" s="227"/>
      <c r="EZ277" s="227"/>
      <c r="FA277" s="227"/>
      <c r="FB277" s="227"/>
      <c r="FC277" s="227"/>
      <c r="FD277" s="227"/>
      <c r="FE277" s="227"/>
      <c r="FF277" s="227"/>
      <c r="FG277" s="227"/>
      <c r="FH277" s="227"/>
      <c r="FI277" s="227"/>
      <c r="FJ277" s="227"/>
      <c r="FK277" s="227"/>
      <c r="FL277" s="227"/>
      <c r="FM277" s="227"/>
      <c r="FN277" s="227"/>
      <c r="FO277" s="227"/>
      <c r="FP277" s="227"/>
      <c r="FQ277" s="227"/>
      <c r="FR277" s="227"/>
      <c r="FS277" s="227"/>
      <c r="FT277" s="227"/>
      <c r="FU277" s="227"/>
      <c r="FV277" s="227"/>
      <c r="FW277" s="227"/>
      <c r="FX277" s="227"/>
      <c r="FY277" s="227"/>
      <c r="FZ277" s="227"/>
      <c r="GA277" s="227"/>
      <c r="GB277" s="227"/>
      <c r="GC277" s="227"/>
      <c r="GD277" s="227"/>
      <c r="GE277" s="227"/>
      <c r="GF277" s="227"/>
      <c r="GG277" s="227"/>
      <c r="GH277" s="227"/>
      <c r="GI277" s="227"/>
      <c r="GJ277" s="227"/>
      <c r="GK277" s="227"/>
      <c r="GL277" s="227"/>
      <c r="GM277" s="227"/>
      <c r="GN277" s="227"/>
      <c r="GO277" s="227"/>
      <c r="GP277" s="227"/>
      <c r="GQ277" s="227"/>
      <c r="GR277" s="227"/>
      <c r="GS277" s="227"/>
      <c r="GT277" s="227"/>
      <c r="GU277" s="227"/>
      <c r="GV277" s="227"/>
      <c r="GW277" s="227"/>
      <c r="GX277" s="227"/>
      <c r="GY277" s="227"/>
      <c r="GZ277" s="227"/>
      <c r="HA277" s="227"/>
      <c r="HB277" s="227"/>
      <c r="HC277" s="227"/>
      <c r="HD277" s="227"/>
      <c r="HE277" s="227"/>
      <c r="HF277" s="227"/>
      <c r="HG277" s="227"/>
      <c r="HH277" s="227"/>
      <c r="HI277" s="227"/>
      <c r="HJ277" s="227"/>
      <c r="HK277" s="227"/>
      <c r="HL277" s="227"/>
      <c r="HM277" s="227"/>
      <c r="HN277" s="227"/>
      <c r="HO277" s="227"/>
      <c r="HP277" s="227"/>
      <c r="HQ277" s="227"/>
      <c r="HR277" s="227"/>
      <c r="HS277" s="227"/>
      <c r="HT277" s="227"/>
      <c r="HU277" s="227"/>
      <c r="HV277" s="227"/>
      <c r="HW277" s="227"/>
      <c r="HX277" s="227"/>
      <c r="HY277" s="227"/>
      <c r="HZ277" s="227"/>
      <c r="IA277" s="227"/>
      <c r="IB277" s="227"/>
      <c r="IC277" s="227"/>
      <c r="ID277" s="227"/>
      <c r="IE277" s="227"/>
      <c r="IF277" s="227"/>
      <c r="IG277" s="227"/>
      <c r="IH277" s="227"/>
      <c r="II277" s="227"/>
      <c r="IJ277" s="227"/>
      <c r="IK277" s="227"/>
      <c r="IL277" s="227"/>
      <c r="IM277" s="227"/>
      <c r="IN277" s="227"/>
      <c r="IO277" s="227"/>
      <c r="IP277" s="227"/>
      <c r="IQ277" s="227"/>
      <c r="IR277" s="227"/>
      <c r="IS277" s="227"/>
      <c r="IT277" s="227"/>
    </row>
    <row r="278" spans="1:254" ht="25.5" x14ac:dyDescent="0.2">
      <c r="A278" s="289" t="s">
        <v>665</v>
      </c>
      <c r="B278" s="301" t="s">
        <v>663</v>
      </c>
      <c r="C278" s="301" t="s">
        <v>561</v>
      </c>
      <c r="D278" s="301" t="s">
        <v>385</v>
      </c>
      <c r="E278" s="301" t="s">
        <v>588</v>
      </c>
      <c r="F278" s="301" t="s">
        <v>389</v>
      </c>
      <c r="G278" s="292">
        <v>400</v>
      </c>
      <c r="H278" s="293"/>
      <c r="I278" s="293"/>
      <c r="J278" s="293"/>
      <c r="K278" s="293"/>
      <c r="L278" s="293"/>
      <c r="M278" s="293"/>
      <c r="N278" s="293"/>
      <c r="O278" s="293"/>
      <c r="P278" s="293"/>
      <c r="Q278" s="293"/>
      <c r="R278" s="293"/>
      <c r="S278" s="293"/>
      <c r="T278" s="293"/>
      <c r="U278" s="293"/>
      <c r="V278" s="293"/>
      <c r="W278" s="293"/>
      <c r="X278" s="293"/>
      <c r="Y278" s="293"/>
      <c r="Z278" s="293"/>
      <c r="AA278" s="293"/>
      <c r="AB278" s="293"/>
      <c r="AC278" s="293"/>
      <c r="AD278" s="293"/>
      <c r="AE278" s="293"/>
      <c r="AF278" s="293"/>
      <c r="AG278" s="293"/>
      <c r="AH278" s="293"/>
      <c r="AI278" s="293"/>
      <c r="AJ278" s="293"/>
      <c r="AK278" s="293"/>
      <c r="AL278" s="293"/>
      <c r="AM278" s="293"/>
      <c r="AN278" s="293"/>
      <c r="AO278" s="293"/>
      <c r="AP278" s="293"/>
      <c r="AQ278" s="293"/>
      <c r="AR278" s="293"/>
      <c r="AS278" s="293"/>
      <c r="AT278" s="293"/>
      <c r="AU278" s="293"/>
      <c r="AV278" s="293"/>
      <c r="AW278" s="293"/>
      <c r="AX278" s="293"/>
      <c r="AY278" s="293"/>
      <c r="AZ278" s="293"/>
      <c r="BA278" s="293"/>
      <c r="BB278" s="293"/>
      <c r="BC278" s="293"/>
      <c r="BD278" s="293"/>
      <c r="BE278" s="293"/>
      <c r="BF278" s="293"/>
      <c r="BG278" s="293"/>
      <c r="BH278" s="293"/>
      <c r="BI278" s="293"/>
      <c r="BJ278" s="293"/>
      <c r="BK278" s="293"/>
      <c r="BL278" s="293"/>
      <c r="BM278" s="293"/>
      <c r="BN278" s="293"/>
      <c r="BO278" s="293"/>
      <c r="BP278" s="293"/>
      <c r="BQ278" s="293"/>
      <c r="BR278" s="293"/>
      <c r="BS278" s="293"/>
      <c r="BT278" s="293"/>
      <c r="BU278" s="293"/>
      <c r="BV278" s="293"/>
      <c r="BW278" s="293"/>
      <c r="BX278" s="293"/>
      <c r="BY278" s="293"/>
      <c r="BZ278" s="293"/>
      <c r="CA278" s="293"/>
      <c r="CB278" s="293"/>
      <c r="CC278" s="293"/>
      <c r="CD278" s="293"/>
      <c r="CE278" s="293"/>
      <c r="CF278" s="293"/>
      <c r="CG278" s="293"/>
      <c r="CH278" s="293"/>
      <c r="CI278" s="293"/>
      <c r="CJ278" s="293"/>
      <c r="CK278" s="293"/>
      <c r="CL278" s="293"/>
      <c r="CM278" s="293"/>
      <c r="CN278" s="293"/>
      <c r="CO278" s="293"/>
      <c r="CP278" s="293"/>
      <c r="CQ278" s="293"/>
      <c r="CR278" s="293"/>
      <c r="CS278" s="293"/>
      <c r="CT278" s="293"/>
      <c r="CU278" s="293"/>
      <c r="CV278" s="293"/>
      <c r="CW278" s="293"/>
      <c r="CX278" s="293"/>
      <c r="CY278" s="293"/>
      <c r="CZ278" s="293"/>
      <c r="DA278" s="293"/>
      <c r="DB278" s="293"/>
      <c r="DC278" s="293"/>
      <c r="DD278" s="293"/>
      <c r="DE278" s="293"/>
      <c r="DF278" s="293"/>
      <c r="DG278" s="293"/>
      <c r="DH278" s="293"/>
      <c r="DI278" s="293"/>
      <c r="DJ278" s="293"/>
      <c r="DK278" s="293"/>
      <c r="DL278" s="293"/>
      <c r="DM278" s="293"/>
      <c r="DN278" s="293"/>
      <c r="DO278" s="293"/>
      <c r="DP278" s="293"/>
      <c r="DQ278" s="293"/>
      <c r="DR278" s="293"/>
      <c r="DS278" s="293"/>
      <c r="DT278" s="293"/>
      <c r="DU278" s="293"/>
      <c r="DV278" s="293"/>
      <c r="DW278" s="293"/>
      <c r="DX278" s="293"/>
      <c r="DY278" s="293"/>
      <c r="DZ278" s="293"/>
      <c r="EA278" s="293"/>
      <c r="EB278" s="293"/>
      <c r="EC278" s="293"/>
      <c r="ED278" s="293"/>
      <c r="EE278" s="293"/>
      <c r="EF278" s="293"/>
      <c r="EG278" s="293"/>
      <c r="EH278" s="293"/>
      <c r="EI278" s="293"/>
      <c r="EJ278" s="293"/>
      <c r="EK278" s="293"/>
      <c r="EL278" s="293"/>
      <c r="EM278" s="293"/>
      <c r="EN278" s="293"/>
      <c r="EO278" s="293"/>
      <c r="EP278" s="293"/>
      <c r="EQ278" s="293"/>
      <c r="ER278" s="293"/>
      <c r="ES278" s="293"/>
      <c r="ET278" s="293"/>
      <c r="EU278" s="293"/>
      <c r="EV278" s="293"/>
      <c r="EW278" s="293"/>
      <c r="EX278" s="293"/>
      <c r="EY278" s="293"/>
      <c r="EZ278" s="293"/>
      <c r="FA278" s="293"/>
      <c r="FB278" s="293"/>
      <c r="FC278" s="293"/>
      <c r="FD278" s="293"/>
      <c r="FE278" s="293"/>
      <c r="FF278" s="293"/>
      <c r="FG278" s="293"/>
      <c r="FH278" s="293"/>
      <c r="FI278" s="293"/>
      <c r="FJ278" s="293"/>
      <c r="FK278" s="293"/>
      <c r="FL278" s="293"/>
      <c r="FM278" s="293"/>
      <c r="FN278" s="293"/>
      <c r="FO278" s="293"/>
      <c r="FP278" s="293"/>
      <c r="FQ278" s="293"/>
      <c r="FR278" s="293"/>
      <c r="FS278" s="293"/>
      <c r="FT278" s="293"/>
      <c r="FU278" s="293"/>
      <c r="FV278" s="293"/>
      <c r="FW278" s="293"/>
      <c r="FX278" s="293"/>
      <c r="FY278" s="293"/>
      <c r="FZ278" s="293"/>
      <c r="GA278" s="293"/>
      <c r="GB278" s="293"/>
      <c r="GC278" s="293"/>
      <c r="GD278" s="293"/>
      <c r="GE278" s="293"/>
      <c r="GF278" s="293"/>
      <c r="GG278" s="293"/>
      <c r="GH278" s="293"/>
      <c r="GI278" s="293"/>
      <c r="GJ278" s="293"/>
      <c r="GK278" s="293"/>
      <c r="GL278" s="293"/>
      <c r="GM278" s="293"/>
      <c r="GN278" s="293"/>
      <c r="GO278" s="293"/>
      <c r="GP278" s="293"/>
      <c r="GQ278" s="293"/>
      <c r="GR278" s="293"/>
      <c r="GS278" s="293"/>
      <c r="GT278" s="293"/>
      <c r="GU278" s="293"/>
      <c r="GV278" s="293"/>
      <c r="GW278" s="293"/>
      <c r="GX278" s="293"/>
      <c r="GY278" s="293"/>
      <c r="GZ278" s="293"/>
      <c r="HA278" s="293"/>
      <c r="HB278" s="293"/>
      <c r="HC278" s="293"/>
      <c r="HD278" s="293"/>
      <c r="HE278" s="293"/>
      <c r="HF278" s="293"/>
      <c r="HG278" s="293"/>
      <c r="HH278" s="293"/>
      <c r="HI278" s="293"/>
      <c r="HJ278" s="293"/>
      <c r="HK278" s="293"/>
      <c r="HL278" s="293"/>
      <c r="HM278" s="293"/>
      <c r="HN278" s="293"/>
      <c r="HO278" s="293"/>
      <c r="HP278" s="293"/>
      <c r="HQ278" s="293"/>
      <c r="HR278" s="293"/>
      <c r="HS278" s="293"/>
      <c r="HT278" s="293"/>
      <c r="HU278" s="293"/>
      <c r="HV278" s="293"/>
      <c r="HW278" s="293"/>
      <c r="HX278" s="293"/>
      <c r="HY278" s="293"/>
      <c r="HZ278" s="293"/>
      <c r="IA278" s="293"/>
      <c r="IB278" s="293"/>
      <c r="IC278" s="293"/>
      <c r="ID278" s="293"/>
      <c r="IE278" s="293"/>
      <c r="IF278" s="293"/>
      <c r="IG278" s="293"/>
      <c r="IH278" s="293"/>
      <c r="II278" s="293"/>
      <c r="IJ278" s="293"/>
      <c r="IK278" s="293"/>
      <c r="IL278" s="293"/>
      <c r="IM278" s="293"/>
      <c r="IN278" s="293"/>
      <c r="IO278" s="293"/>
      <c r="IP278" s="293"/>
      <c r="IQ278" s="293"/>
      <c r="IR278" s="293"/>
      <c r="IS278" s="293"/>
      <c r="IT278" s="293"/>
    </row>
    <row r="279" spans="1:254" s="227" customFormat="1" ht="14.25" x14ac:dyDescent="0.2">
      <c r="A279" s="355" t="s">
        <v>589</v>
      </c>
      <c r="B279" s="281" t="s">
        <v>663</v>
      </c>
      <c r="C279" s="305" t="s">
        <v>561</v>
      </c>
      <c r="D279" s="305" t="s">
        <v>391</v>
      </c>
      <c r="E279" s="305"/>
      <c r="F279" s="305"/>
      <c r="G279" s="356">
        <f>SUM(G280)</f>
        <v>23245</v>
      </c>
      <c r="H279" s="261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261"/>
      <c r="T279" s="261"/>
      <c r="U279" s="261"/>
      <c r="V279" s="261"/>
      <c r="W279" s="261"/>
      <c r="X279" s="261"/>
      <c r="Y279" s="261"/>
      <c r="Z279" s="261"/>
      <c r="AA279" s="261"/>
      <c r="AB279" s="261"/>
      <c r="AC279" s="261"/>
      <c r="AD279" s="261"/>
      <c r="AE279" s="261"/>
      <c r="AF279" s="261"/>
      <c r="AG279" s="261"/>
      <c r="AH279" s="261"/>
      <c r="AI279" s="261"/>
      <c r="AJ279" s="261"/>
      <c r="AK279" s="261"/>
      <c r="AL279" s="261"/>
      <c r="AM279" s="261"/>
      <c r="AN279" s="261"/>
      <c r="AO279" s="261"/>
      <c r="AP279" s="261"/>
      <c r="AQ279" s="261"/>
      <c r="AR279" s="261"/>
      <c r="AS279" s="261"/>
      <c r="AT279" s="261"/>
      <c r="AU279" s="261"/>
      <c r="AV279" s="261"/>
      <c r="AW279" s="261"/>
      <c r="AX279" s="261"/>
      <c r="AY279" s="261"/>
      <c r="AZ279" s="261"/>
      <c r="BA279" s="261"/>
      <c r="BB279" s="261"/>
      <c r="BC279" s="261"/>
      <c r="BD279" s="261"/>
      <c r="BE279" s="261"/>
      <c r="BF279" s="261"/>
      <c r="BG279" s="261"/>
      <c r="BH279" s="261"/>
      <c r="BI279" s="261"/>
      <c r="BJ279" s="261"/>
      <c r="BK279" s="261"/>
      <c r="BL279" s="261"/>
      <c r="BM279" s="261"/>
      <c r="BN279" s="261"/>
      <c r="BO279" s="261"/>
      <c r="BP279" s="261"/>
      <c r="BQ279" s="261"/>
      <c r="BR279" s="261"/>
      <c r="BS279" s="261"/>
      <c r="BT279" s="261"/>
      <c r="BU279" s="261"/>
      <c r="BV279" s="261"/>
      <c r="BW279" s="261"/>
      <c r="BX279" s="261"/>
      <c r="BY279" s="261"/>
      <c r="BZ279" s="261"/>
      <c r="CA279" s="261"/>
      <c r="CB279" s="261"/>
      <c r="CC279" s="261"/>
      <c r="CD279" s="261"/>
      <c r="CE279" s="261"/>
      <c r="CF279" s="261"/>
      <c r="CG279" s="261"/>
      <c r="CH279" s="261"/>
      <c r="CI279" s="261"/>
      <c r="CJ279" s="261"/>
      <c r="CK279" s="261"/>
      <c r="CL279" s="261"/>
      <c r="CM279" s="261"/>
      <c r="CN279" s="261"/>
      <c r="CO279" s="261"/>
      <c r="CP279" s="261"/>
      <c r="CQ279" s="261"/>
      <c r="CR279" s="261"/>
      <c r="CS279" s="261"/>
      <c r="CT279" s="261"/>
      <c r="CU279" s="261"/>
      <c r="CV279" s="261"/>
      <c r="CW279" s="261"/>
      <c r="CX279" s="261"/>
      <c r="CY279" s="261"/>
      <c r="CZ279" s="261"/>
      <c r="DA279" s="261"/>
      <c r="DB279" s="261"/>
      <c r="DC279" s="261"/>
      <c r="DD279" s="261"/>
      <c r="DE279" s="261"/>
      <c r="DF279" s="261"/>
      <c r="DG279" s="261"/>
      <c r="DH279" s="261"/>
      <c r="DI279" s="261"/>
      <c r="DJ279" s="261"/>
      <c r="DK279" s="261"/>
      <c r="DL279" s="261"/>
      <c r="DM279" s="261"/>
      <c r="DN279" s="261"/>
      <c r="DO279" s="261"/>
      <c r="DP279" s="261"/>
      <c r="DQ279" s="261"/>
      <c r="DR279" s="261"/>
      <c r="DS279" s="261"/>
      <c r="DT279" s="261"/>
      <c r="DU279" s="261"/>
      <c r="DV279" s="261"/>
      <c r="DW279" s="261"/>
      <c r="DX279" s="261"/>
      <c r="DY279" s="261"/>
      <c r="DZ279" s="261"/>
      <c r="EA279" s="261"/>
      <c r="EB279" s="261"/>
      <c r="EC279" s="261"/>
      <c r="ED279" s="261"/>
      <c r="EE279" s="261"/>
      <c r="EF279" s="261"/>
      <c r="EG279" s="261"/>
      <c r="EH279" s="261"/>
      <c r="EI279" s="261"/>
      <c r="EJ279" s="261"/>
      <c r="EK279" s="261"/>
      <c r="EL279" s="261"/>
      <c r="EM279" s="261"/>
      <c r="EN279" s="261"/>
      <c r="EO279" s="261"/>
      <c r="EP279" s="261"/>
      <c r="EQ279" s="261"/>
      <c r="ER279" s="261"/>
      <c r="ES279" s="261"/>
      <c r="ET279" s="261"/>
      <c r="EU279" s="261"/>
      <c r="EV279" s="261"/>
      <c r="EW279" s="261"/>
      <c r="EX279" s="261"/>
      <c r="EY279" s="261"/>
      <c r="EZ279" s="261"/>
      <c r="FA279" s="261"/>
      <c r="FB279" s="261"/>
      <c r="FC279" s="261"/>
      <c r="FD279" s="261"/>
      <c r="FE279" s="261"/>
      <c r="FF279" s="261"/>
      <c r="FG279" s="261"/>
      <c r="FH279" s="261"/>
      <c r="FI279" s="261"/>
      <c r="FJ279" s="261"/>
      <c r="FK279" s="261"/>
      <c r="FL279" s="261"/>
      <c r="FM279" s="261"/>
      <c r="FN279" s="261"/>
      <c r="FO279" s="261"/>
      <c r="FP279" s="261"/>
      <c r="FQ279" s="261"/>
      <c r="FR279" s="261"/>
      <c r="FS279" s="261"/>
      <c r="FT279" s="261"/>
      <c r="FU279" s="261"/>
      <c r="FV279" s="261"/>
      <c r="FW279" s="261"/>
      <c r="FX279" s="261"/>
      <c r="FY279" s="261"/>
      <c r="FZ279" s="261"/>
      <c r="GA279" s="261"/>
      <c r="GB279" s="261"/>
      <c r="GC279" s="261"/>
      <c r="GD279" s="261"/>
      <c r="GE279" s="261"/>
      <c r="GF279" s="261"/>
      <c r="GG279" s="261"/>
      <c r="GH279" s="261"/>
      <c r="GI279" s="261"/>
      <c r="GJ279" s="261"/>
      <c r="GK279" s="261"/>
      <c r="GL279" s="261"/>
      <c r="GM279" s="261"/>
      <c r="GN279" s="261"/>
      <c r="GO279" s="261"/>
      <c r="GP279" s="261"/>
      <c r="GQ279" s="261"/>
      <c r="GR279" s="261"/>
      <c r="GS279" s="261"/>
      <c r="GT279" s="261"/>
      <c r="GU279" s="261"/>
      <c r="GV279" s="261"/>
      <c r="GW279" s="261"/>
      <c r="GX279" s="261"/>
      <c r="GY279" s="261"/>
      <c r="GZ279" s="261"/>
      <c r="HA279" s="261"/>
      <c r="HB279" s="261"/>
      <c r="HC279" s="261"/>
      <c r="HD279" s="261"/>
      <c r="HE279" s="261"/>
      <c r="HF279" s="261"/>
      <c r="HG279" s="261"/>
      <c r="HH279" s="261"/>
      <c r="HI279" s="261"/>
      <c r="HJ279" s="261"/>
      <c r="HK279" s="261"/>
      <c r="HL279" s="261"/>
      <c r="HM279" s="261"/>
      <c r="HN279" s="261"/>
      <c r="HO279" s="261"/>
      <c r="HP279" s="261"/>
      <c r="HQ279" s="261"/>
      <c r="HR279" s="261"/>
      <c r="HS279" s="261"/>
      <c r="HT279" s="261"/>
      <c r="HU279" s="261"/>
      <c r="HV279" s="261"/>
      <c r="HW279" s="261"/>
      <c r="HX279" s="261"/>
      <c r="HY279" s="261"/>
      <c r="HZ279" s="261"/>
      <c r="IA279" s="261"/>
      <c r="IB279" s="261"/>
      <c r="IC279" s="261"/>
      <c r="ID279" s="261"/>
      <c r="IE279" s="261"/>
      <c r="IF279" s="261"/>
      <c r="IG279" s="261"/>
      <c r="IH279" s="261"/>
      <c r="II279" s="261"/>
      <c r="IJ279" s="261"/>
      <c r="IK279" s="261"/>
      <c r="IL279" s="261"/>
      <c r="IM279" s="261"/>
      <c r="IN279" s="261"/>
      <c r="IO279" s="261"/>
      <c r="IP279" s="261"/>
      <c r="IQ279" s="261"/>
      <c r="IR279" s="261"/>
      <c r="IS279" s="261"/>
      <c r="IT279" s="261"/>
    </row>
    <row r="280" spans="1:254" ht="28.5" x14ac:dyDescent="0.2">
      <c r="A280" s="355" t="s">
        <v>590</v>
      </c>
      <c r="B280" s="367">
        <v>510</v>
      </c>
      <c r="C280" s="305" t="s">
        <v>561</v>
      </c>
      <c r="D280" s="305" t="s">
        <v>391</v>
      </c>
      <c r="E280" s="305"/>
      <c r="F280" s="305"/>
      <c r="G280" s="356">
        <f>SUM(G281)</f>
        <v>23245</v>
      </c>
    </row>
    <row r="281" spans="1:254" ht="16.5" customHeight="1" x14ac:dyDescent="0.25">
      <c r="A281" s="363" t="s">
        <v>591</v>
      </c>
      <c r="B281" s="342">
        <v>510</v>
      </c>
      <c r="C281" s="286" t="s">
        <v>561</v>
      </c>
      <c r="D281" s="286" t="s">
        <v>391</v>
      </c>
      <c r="E281" s="286"/>
      <c r="F281" s="286"/>
      <c r="G281" s="336">
        <f>SUM(G282+G284+G286)</f>
        <v>23245</v>
      </c>
    </row>
    <row r="282" spans="1:254" x14ac:dyDescent="0.2">
      <c r="A282" s="345" t="s">
        <v>592</v>
      </c>
      <c r="B282" s="347">
        <v>510</v>
      </c>
      <c r="C282" s="291" t="s">
        <v>561</v>
      </c>
      <c r="D282" s="291" t="s">
        <v>391</v>
      </c>
      <c r="E282" s="291" t="s">
        <v>593</v>
      </c>
      <c r="F282" s="291"/>
      <c r="G282" s="331">
        <f>SUM(G283)</f>
        <v>6000</v>
      </c>
    </row>
    <row r="283" spans="1:254" s="293" customFormat="1" x14ac:dyDescent="0.2">
      <c r="A283" s="294" t="s">
        <v>397</v>
      </c>
      <c r="B283" s="357">
        <v>510</v>
      </c>
      <c r="C283" s="296" t="s">
        <v>561</v>
      </c>
      <c r="D283" s="296" t="s">
        <v>391</v>
      </c>
      <c r="E283" s="296" t="s">
        <v>593</v>
      </c>
      <c r="F283" s="296" t="s">
        <v>398</v>
      </c>
      <c r="G283" s="328">
        <v>6000</v>
      </c>
      <c r="H283" s="261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261"/>
      <c r="T283" s="261"/>
      <c r="U283" s="261"/>
      <c r="V283" s="261"/>
      <c r="W283" s="261"/>
      <c r="X283" s="261"/>
      <c r="Y283" s="261"/>
      <c r="Z283" s="261"/>
      <c r="AA283" s="261"/>
      <c r="AB283" s="261"/>
      <c r="AC283" s="261"/>
      <c r="AD283" s="261"/>
      <c r="AE283" s="261"/>
      <c r="AF283" s="261"/>
      <c r="AG283" s="261"/>
      <c r="AH283" s="261"/>
      <c r="AI283" s="261"/>
      <c r="AJ283" s="261"/>
      <c r="AK283" s="261"/>
      <c r="AL283" s="261"/>
      <c r="AM283" s="261"/>
      <c r="AN283" s="261"/>
      <c r="AO283" s="261"/>
      <c r="AP283" s="261"/>
      <c r="AQ283" s="261"/>
      <c r="AR283" s="261"/>
      <c r="AS283" s="261"/>
      <c r="AT283" s="261"/>
      <c r="AU283" s="261"/>
      <c r="AV283" s="261"/>
      <c r="AW283" s="261"/>
      <c r="AX283" s="261"/>
      <c r="AY283" s="261"/>
      <c r="AZ283" s="261"/>
      <c r="BA283" s="261"/>
      <c r="BB283" s="261"/>
      <c r="BC283" s="261"/>
      <c r="BD283" s="261"/>
      <c r="BE283" s="261"/>
      <c r="BF283" s="261"/>
      <c r="BG283" s="261"/>
      <c r="BH283" s="261"/>
      <c r="BI283" s="261"/>
      <c r="BJ283" s="261"/>
      <c r="BK283" s="261"/>
      <c r="BL283" s="261"/>
      <c r="BM283" s="261"/>
      <c r="BN283" s="261"/>
      <c r="BO283" s="261"/>
      <c r="BP283" s="261"/>
      <c r="BQ283" s="261"/>
      <c r="BR283" s="261"/>
      <c r="BS283" s="261"/>
      <c r="BT283" s="261"/>
      <c r="BU283" s="261"/>
      <c r="BV283" s="261"/>
      <c r="BW283" s="261"/>
      <c r="BX283" s="261"/>
      <c r="BY283" s="261"/>
      <c r="BZ283" s="261"/>
      <c r="CA283" s="261"/>
      <c r="CB283" s="261"/>
      <c r="CC283" s="261"/>
      <c r="CD283" s="261"/>
      <c r="CE283" s="261"/>
      <c r="CF283" s="261"/>
      <c r="CG283" s="261"/>
      <c r="CH283" s="261"/>
      <c r="CI283" s="261"/>
      <c r="CJ283" s="261"/>
      <c r="CK283" s="261"/>
      <c r="CL283" s="261"/>
      <c r="CM283" s="261"/>
      <c r="CN283" s="261"/>
      <c r="CO283" s="261"/>
      <c r="CP283" s="261"/>
      <c r="CQ283" s="261"/>
      <c r="CR283" s="261"/>
      <c r="CS283" s="261"/>
      <c r="CT283" s="261"/>
      <c r="CU283" s="261"/>
      <c r="CV283" s="261"/>
      <c r="CW283" s="261"/>
      <c r="CX283" s="261"/>
      <c r="CY283" s="261"/>
      <c r="CZ283" s="261"/>
      <c r="DA283" s="261"/>
      <c r="DB283" s="261"/>
      <c r="DC283" s="261"/>
      <c r="DD283" s="261"/>
      <c r="DE283" s="261"/>
      <c r="DF283" s="261"/>
      <c r="DG283" s="261"/>
      <c r="DH283" s="261"/>
      <c r="DI283" s="261"/>
      <c r="DJ283" s="261"/>
      <c r="DK283" s="261"/>
      <c r="DL283" s="261"/>
      <c r="DM283" s="261"/>
      <c r="DN283" s="261"/>
      <c r="DO283" s="261"/>
      <c r="DP283" s="261"/>
      <c r="DQ283" s="261"/>
      <c r="DR283" s="261"/>
      <c r="DS283" s="261"/>
      <c r="DT283" s="261"/>
      <c r="DU283" s="261"/>
      <c r="DV283" s="261"/>
      <c r="DW283" s="261"/>
      <c r="DX283" s="261"/>
      <c r="DY283" s="261"/>
      <c r="DZ283" s="261"/>
      <c r="EA283" s="261"/>
      <c r="EB283" s="261"/>
      <c r="EC283" s="261"/>
      <c r="ED283" s="261"/>
      <c r="EE283" s="261"/>
      <c r="EF283" s="261"/>
      <c r="EG283" s="261"/>
      <c r="EH283" s="261"/>
      <c r="EI283" s="261"/>
      <c r="EJ283" s="261"/>
      <c r="EK283" s="261"/>
      <c r="EL283" s="261"/>
      <c r="EM283" s="261"/>
      <c r="EN283" s="261"/>
      <c r="EO283" s="261"/>
      <c r="EP283" s="261"/>
      <c r="EQ283" s="261"/>
      <c r="ER283" s="261"/>
      <c r="ES283" s="261"/>
      <c r="ET283" s="261"/>
      <c r="EU283" s="261"/>
      <c r="EV283" s="261"/>
      <c r="EW283" s="261"/>
      <c r="EX283" s="261"/>
      <c r="EY283" s="261"/>
      <c r="EZ283" s="261"/>
      <c r="FA283" s="261"/>
      <c r="FB283" s="261"/>
      <c r="FC283" s="261"/>
      <c r="FD283" s="261"/>
      <c r="FE283" s="261"/>
      <c r="FF283" s="261"/>
      <c r="FG283" s="261"/>
      <c r="FH283" s="261"/>
      <c r="FI283" s="261"/>
      <c r="FJ283" s="261"/>
      <c r="FK283" s="261"/>
      <c r="FL283" s="261"/>
      <c r="FM283" s="261"/>
      <c r="FN283" s="261"/>
      <c r="FO283" s="261"/>
      <c r="FP283" s="261"/>
      <c r="FQ283" s="261"/>
      <c r="FR283" s="261"/>
      <c r="FS283" s="261"/>
      <c r="FT283" s="261"/>
      <c r="FU283" s="261"/>
      <c r="FV283" s="261"/>
      <c r="FW283" s="261"/>
      <c r="FX283" s="261"/>
      <c r="FY283" s="261"/>
      <c r="FZ283" s="261"/>
      <c r="GA283" s="261"/>
      <c r="GB283" s="261"/>
      <c r="GC283" s="261"/>
      <c r="GD283" s="261"/>
      <c r="GE283" s="261"/>
      <c r="GF283" s="261"/>
      <c r="GG283" s="261"/>
      <c r="GH283" s="261"/>
      <c r="GI283" s="261"/>
      <c r="GJ283" s="261"/>
      <c r="GK283" s="261"/>
      <c r="GL283" s="261"/>
      <c r="GM283" s="261"/>
      <c r="GN283" s="261"/>
      <c r="GO283" s="261"/>
      <c r="GP283" s="261"/>
      <c r="GQ283" s="261"/>
      <c r="GR283" s="261"/>
      <c r="GS283" s="261"/>
      <c r="GT283" s="261"/>
      <c r="GU283" s="261"/>
      <c r="GV283" s="261"/>
      <c r="GW283" s="261"/>
      <c r="GX283" s="261"/>
      <c r="GY283" s="261"/>
      <c r="GZ283" s="261"/>
      <c r="HA283" s="261"/>
      <c r="HB283" s="261"/>
      <c r="HC283" s="261"/>
      <c r="HD283" s="261"/>
      <c r="HE283" s="261"/>
      <c r="HF283" s="261"/>
      <c r="HG283" s="261"/>
      <c r="HH283" s="261"/>
      <c r="HI283" s="261"/>
      <c r="HJ283" s="261"/>
      <c r="HK283" s="261"/>
      <c r="HL283" s="261"/>
      <c r="HM283" s="261"/>
      <c r="HN283" s="261"/>
      <c r="HO283" s="261"/>
      <c r="HP283" s="261"/>
      <c r="HQ283" s="261"/>
      <c r="HR283" s="261"/>
      <c r="HS283" s="261"/>
      <c r="HT283" s="261"/>
      <c r="HU283" s="261"/>
      <c r="HV283" s="261"/>
      <c r="HW283" s="261"/>
      <c r="HX283" s="261"/>
      <c r="HY283" s="261"/>
      <c r="HZ283" s="261"/>
      <c r="IA283" s="261"/>
      <c r="IB283" s="261"/>
      <c r="IC283" s="261"/>
      <c r="ID283" s="261"/>
      <c r="IE283" s="261"/>
      <c r="IF283" s="261"/>
      <c r="IG283" s="261"/>
      <c r="IH283" s="261"/>
      <c r="II283" s="261"/>
      <c r="IJ283" s="261"/>
      <c r="IK283" s="261"/>
      <c r="IL283" s="261"/>
      <c r="IM283" s="261"/>
      <c r="IN283" s="261"/>
      <c r="IO283" s="261"/>
      <c r="IP283" s="261"/>
      <c r="IQ283" s="261"/>
      <c r="IR283" s="261"/>
      <c r="IS283" s="261"/>
      <c r="IT283" s="261"/>
    </row>
    <row r="284" spans="1:254" x14ac:dyDescent="0.2">
      <c r="A284" s="345" t="s">
        <v>594</v>
      </c>
      <c r="B284" s="347">
        <v>510</v>
      </c>
      <c r="C284" s="291" t="s">
        <v>561</v>
      </c>
      <c r="D284" s="291" t="s">
        <v>391</v>
      </c>
      <c r="E284" s="291" t="s">
        <v>595</v>
      </c>
      <c r="F284" s="291"/>
      <c r="G284" s="331">
        <f>SUM(G285)</f>
        <v>5750</v>
      </c>
    </row>
    <row r="285" spans="1:254" x14ac:dyDescent="0.2">
      <c r="A285" s="294" t="s">
        <v>397</v>
      </c>
      <c r="B285" s="357">
        <v>510</v>
      </c>
      <c r="C285" s="296" t="s">
        <v>561</v>
      </c>
      <c r="D285" s="296" t="s">
        <v>391</v>
      </c>
      <c r="E285" s="296" t="s">
        <v>595</v>
      </c>
      <c r="F285" s="296" t="s">
        <v>398</v>
      </c>
      <c r="G285" s="328">
        <v>5750</v>
      </c>
    </row>
    <row r="286" spans="1:254" s="312" customFormat="1" ht="14.25" x14ac:dyDescent="0.2">
      <c r="A286" s="345" t="s">
        <v>592</v>
      </c>
      <c r="B286" s="347">
        <v>510</v>
      </c>
      <c r="C286" s="291" t="s">
        <v>561</v>
      </c>
      <c r="D286" s="291" t="s">
        <v>391</v>
      </c>
      <c r="E286" s="291" t="s">
        <v>596</v>
      </c>
      <c r="F286" s="291"/>
      <c r="G286" s="331">
        <f>SUM(G287)</f>
        <v>11495</v>
      </c>
      <c r="H286" s="261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261"/>
      <c r="T286" s="261"/>
      <c r="U286" s="261"/>
      <c r="V286" s="261"/>
      <c r="W286" s="261"/>
      <c r="X286" s="261"/>
      <c r="Y286" s="261"/>
      <c r="Z286" s="261"/>
      <c r="AA286" s="261"/>
      <c r="AB286" s="261"/>
      <c r="AC286" s="261"/>
      <c r="AD286" s="261"/>
      <c r="AE286" s="261"/>
      <c r="AF286" s="261"/>
      <c r="AG286" s="261"/>
      <c r="AH286" s="261"/>
      <c r="AI286" s="261"/>
      <c r="AJ286" s="261"/>
      <c r="AK286" s="261"/>
      <c r="AL286" s="261"/>
      <c r="AM286" s="261"/>
      <c r="AN286" s="261"/>
      <c r="AO286" s="261"/>
      <c r="AP286" s="261"/>
      <c r="AQ286" s="261"/>
      <c r="AR286" s="261"/>
      <c r="AS286" s="261"/>
      <c r="AT286" s="261"/>
      <c r="AU286" s="261"/>
      <c r="AV286" s="261"/>
      <c r="AW286" s="261"/>
      <c r="AX286" s="261"/>
      <c r="AY286" s="261"/>
      <c r="AZ286" s="261"/>
      <c r="BA286" s="261"/>
      <c r="BB286" s="261"/>
      <c r="BC286" s="261"/>
      <c r="BD286" s="261"/>
      <c r="BE286" s="261"/>
      <c r="BF286" s="261"/>
      <c r="BG286" s="261"/>
      <c r="BH286" s="261"/>
      <c r="BI286" s="261"/>
      <c r="BJ286" s="261"/>
      <c r="BK286" s="261"/>
      <c r="BL286" s="261"/>
      <c r="BM286" s="261"/>
      <c r="BN286" s="261"/>
      <c r="BO286" s="261"/>
      <c r="BP286" s="261"/>
      <c r="BQ286" s="261"/>
      <c r="BR286" s="261"/>
      <c r="BS286" s="261"/>
      <c r="BT286" s="261"/>
      <c r="BU286" s="261"/>
      <c r="BV286" s="261"/>
      <c r="BW286" s="261"/>
      <c r="BX286" s="261"/>
      <c r="BY286" s="261"/>
      <c r="BZ286" s="261"/>
      <c r="CA286" s="261"/>
      <c r="CB286" s="261"/>
      <c r="CC286" s="261"/>
      <c r="CD286" s="261"/>
      <c r="CE286" s="261"/>
      <c r="CF286" s="261"/>
      <c r="CG286" s="261"/>
      <c r="CH286" s="261"/>
      <c r="CI286" s="261"/>
      <c r="CJ286" s="261"/>
      <c r="CK286" s="261"/>
      <c r="CL286" s="261"/>
      <c r="CM286" s="261"/>
      <c r="CN286" s="261"/>
      <c r="CO286" s="261"/>
      <c r="CP286" s="261"/>
      <c r="CQ286" s="261"/>
      <c r="CR286" s="261"/>
      <c r="CS286" s="261"/>
      <c r="CT286" s="261"/>
      <c r="CU286" s="261"/>
      <c r="CV286" s="261"/>
      <c r="CW286" s="261"/>
      <c r="CX286" s="261"/>
      <c r="CY286" s="261"/>
      <c r="CZ286" s="261"/>
      <c r="DA286" s="261"/>
      <c r="DB286" s="261"/>
      <c r="DC286" s="261"/>
      <c r="DD286" s="261"/>
      <c r="DE286" s="261"/>
      <c r="DF286" s="261"/>
      <c r="DG286" s="261"/>
      <c r="DH286" s="261"/>
      <c r="DI286" s="261"/>
      <c r="DJ286" s="261"/>
      <c r="DK286" s="261"/>
      <c r="DL286" s="261"/>
      <c r="DM286" s="261"/>
      <c r="DN286" s="261"/>
      <c r="DO286" s="261"/>
      <c r="DP286" s="261"/>
      <c r="DQ286" s="261"/>
      <c r="DR286" s="261"/>
      <c r="DS286" s="261"/>
      <c r="DT286" s="261"/>
      <c r="DU286" s="261"/>
      <c r="DV286" s="261"/>
      <c r="DW286" s="261"/>
      <c r="DX286" s="261"/>
      <c r="DY286" s="261"/>
      <c r="DZ286" s="261"/>
      <c r="EA286" s="261"/>
      <c r="EB286" s="261"/>
      <c r="EC286" s="261"/>
      <c r="ED286" s="261"/>
      <c r="EE286" s="261"/>
      <c r="EF286" s="261"/>
      <c r="EG286" s="261"/>
      <c r="EH286" s="261"/>
      <c r="EI286" s="261"/>
      <c r="EJ286" s="261"/>
      <c r="EK286" s="261"/>
      <c r="EL286" s="261"/>
      <c r="EM286" s="261"/>
      <c r="EN286" s="261"/>
      <c r="EO286" s="261"/>
      <c r="EP286" s="261"/>
      <c r="EQ286" s="261"/>
      <c r="ER286" s="261"/>
      <c r="ES286" s="261"/>
      <c r="ET286" s="261"/>
      <c r="EU286" s="261"/>
      <c r="EV286" s="261"/>
      <c r="EW286" s="261"/>
      <c r="EX286" s="261"/>
      <c r="EY286" s="261"/>
      <c r="EZ286" s="261"/>
      <c r="FA286" s="261"/>
      <c r="FB286" s="261"/>
      <c r="FC286" s="261"/>
      <c r="FD286" s="261"/>
      <c r="FE286" s="261"/>
      <c r="FF286" s="261"/>
      <c r="FG286" s="261"/>
      <c r="FH286" s="261"/>
      <c r="FI286" s="261"/>
      <c r="FJ286" s="261"/>
      <c r="FK286" s="261"/>
      <c r="FL286" s="261"/>
      <c r="FM286" s="261"/>
      <c r="FN286" s="261"/>
      <c r="FO286" s="261"/>
      <c r="FP286" s="261"/>
      <c r="FQ286" s="261"/>
      <c r="FR286" s="261"/>
      <c r="FS286" s="261"/>
      <c r="FT286" s="261"/>
      <c r="FU286" s="261"/>
      <c r="FV286" s="261"/>
      <c r="FW286" s="261"/>
      <c r="FX286" s="261"/>
      <c r="FY286" s="261"/>
      <c r="FZ286" s="261"/>
      <c r="GA286" s="261"/>
      <c r="GB286" s="261"/>
      <c r="GC286" s="261"/>
      <c r="GD286" s="261"/>
      <c r="GE286" s="261"/>
      <c r="GF286" s="261"/>
      <c r="GG286" s="261"/>
      <c r="GH286" s="261"/>
      <c r="GI286" s="261"/>
      <c r="GJ286" s="261"/>
      <c r="GK286" s="261"/>
      <c r="GL286" s="261"/>
      <c r="GM286" s="261"/>
      <c r="GN286" s="261"/>
      <c r="GO286" s="261"/>
      <c r="GP286" s="261"/>
      <c r="GQ286" s="261"/>
      <c r="GR286" s="261"/>
      <c r="GS286" s="261"/>
      <c r="GT286" s="261"/>
      <c r="GU286" s="261"/>
      <c r="GV286" s="261"/>
      <c r="GW286" s="261"/>
      <c r="GX286" s="261"/>
      <c r="GY286" s="261"/>
      <c r="GZ286" s="261"/>
      <c r="HA286" s="261"/>
      <c r="HB286" s="261"/>
      <c r="HC286" s="261"/>
      <c r="HD286" s="261"/>
      <c r="HE286" s="261"/>
      <c r="HF286" s="261"/>
      <c r="HG286" s="261"/>
      <c r="HH286" s="261"/>
      <c r="HI286" s="261"/>
      <c r="HJ286" s="261"/>
      <c r="HK286" s="261"/>
      <c r="HL286" s="261"/>
      <c r="HM286" s="261"/>
      <c r="HN286" s="261"/>
      <c r="HO286" s="261"/>
      <c r="HP286" s="261"/>
      <c r="HQ286" s="261"/>
      <c r="HR286" s="261"/>
      <c r="HS286" s="261"/>
      <c r="HT286" s="261"/>
      <c r="HU286" s="261"/>
      <c r="HV286" s="261"/>
      <c r="HW286" s="261"/>
      <c r="HX286" s="261"/>
      <c r="HY286" s="261"/>
      <c r="HZ286" s="261"/>
      <c r="IA286" s="261"/>
      <c r="IB286" s="261"/>
      <c r="IC286" s="261"/>
      <c r="ID286" s="261"/>
      <c r="IE286" s="261"/>
      <c r="IF286" s="261"/>
      <c r="IG286" s="261"/>
      <c r="IH286" s="261"/>
      <c r="II286" s="261"/>
      <c r="IJ286" s="261"/>
      <c r="IK286" s="261"/>
      <c r="IL286" s="261"/>
      <c r="IM286" s="261"/>
      <c r="IN286" s="261"/>
      <c r="IO286" s="261"/>
      <c r="IP286" s="261"/>
      <c r="IQ286" s="261"/>
      <c r="IR286" s="261"/>
      <c r="IS286" s="261"/>
      <c r="IT286" s="261"/>
    </row>
    <row r="287" spans="1:254" x14ac:dyDescent="0.2">
      <c r="A287" s="294" t="s">
        <v>397</v>
      </c>
      <c r="B287" s="357">
        <v>510</v>
      </c>
      <c r="C287" s="296" t="s">
        <v>561</v>
      </c>
      <c r="D287" s="296" t="s">
        <v>391</v>
      </c>
      <c r="E287" s="296" t="s">
        <v>596</v>
      </c>
      <c r="F287" s="296" t="s">
        <v>398</v>
      </c>
      <c r="G287" s="328">
        <v>11495</v>
      </c>
    </row>
    <row r="288" spans="1:254" s="227" customFormat="1" ht="31.5" x14ac:dyDescent="0.25">
      <c r="A288" s="326" t="s">
        <v>597</v>
      </c>
      <c r="B288" s="341">
        <v>510</v>
      </c>
      <c r="C288" s="322" t="s">
        <v>561</v>
      </c>
      <c r="D288" s="322" t="s">
        <v>507</v>
      </c>
      <c r="E288" s="322"/>
      <c r="F288" s="322"/>
      <c r="G288" s="323">
        <f>SUM(G289)</f>
        <v>6968.6600000000008</v>
      </c>
      <c r="H288" s="261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261"/>
      <c r="T288" s="261"/>
      <c r="U288" s="261"/>
      <c r="V288" s="261"/>
      <c r="W288" s="261"/>
      <c r="X288" s="261"/>
      <c r="Y288" s="261"/>
      <c r="Z288" s="261"/>
      <c r="AA288" s="261"/>
      <c r="AB288" s="261"/>
      <c r="AC288" s="261"/>
      <c r="AD288" s="261"/>
      <c r="AE288" s="261"/>
      <c r="AF288" s="261"/>
      <c r="AG288" s="261"/>
      <c r="AH288" s="261"/>
      <c r="AI288" s="261"/>
      <c r="AJ288" s="261"/>
      <c r="AK288" s="261"/>
      <c r="AL288" s="261"/>
      <c r="AM288" s="261"/>
      <c r="AN288" s="261"/>
      <c r="AO288" s="261"/>
      <c r="AP288" s="261"/>
      <c r="AQ288" s="261"/>
      <c r="AR288" s="261"/>
      <c r="AS288" s="261"/>
      <c r="AT288" s="261"/>
      <c r="AU288" s="261"/>
      <c r="AV288" s="261"/>
      <c r="AW288" s="261"/>
      <c r="AX288" s="261"/>
      <c r="AY288" s="261"/>
      <c r="AZ288" s="261"/>
      <c r="BA288" s="261"/>
      <c r="BB288" s="261"/>
      <c r="BC288" s="261"/>
      <c r="BD288" s="261"/>
      <c r="BE288" s="261"/>
      <c r="BF288" s="261"/>
      <c r="BG288" s="261"/>
      <c r="BH288" s="261"/>
      <c r="BI288" s="261"/>
      <c r="BJ288" s="261"/>
      <c r="BK288" s="261"/>
      <c r="BL288" s="261"/>
      <c r="BM288" s="261"/>
      <c r="BN288" s="261"/>
      <c r="BO288" s="261"/>
      <c r="BP288" s="261"/>
      <c r="BQ288" s="261"/>
      <c r="BR288" s="261"/>
      <c r="BS288" s="261"/>
      <c r="BT288" s="261"/>
      <c r="BU288" s="261"/>
      <c r="BV288" s="261"/>
      <c r="BW288" s="261"/>
      <c r="BX288" s="261"/>
      <c r="BY288" s="261"/>
      <c r="BZ288" s="261"/>
      <c r="CA288" s="261"/>
      <c r="CB288" s="261"/>
      <c r="CC288" s="261"/>
      <c r="CD288" s="261"/>
      <c r="CE288" s="261"/>
      <c r="CF288" s="261"/>
      <c r="CG288" s="261"/>
      <c r="CH288" s="261"/>
      <c r="CI288" s="261"/>
      <c r="CJ288" s="261"/>
      <c r="CK288" s="261"/>
      <c r="CL288" s="261"/>
      <c r="CM288" s="261"/>
      <c r="CN288" s="261"/>
      <c r="CO288" s="261"/>
      <c r="CP288" s="261"/>
      <c r="CQ288" s="261"/>
      <c r="CR288" s="261"/>
      <c r="CS288" s="261"/>
      <c r="CT288" s="261"/>
      <c r="CU288" s="261"/>
      <c r="CV288" s="261"/>
      <c r="CW288" s="261"/>
      <c r="CX288" s="261"/>
      <c r="CY288" s="261"/>
      <c r="CZ288" s="261"/>
      <c r="DA288" s="261"/>
      <c r="DB288" s="261"/>
      <c r="DC288" s="261"/>
      <c r="DD288" s="261"/>
      <c r="DE288" s="261"/>
      <c r="DF288" s="261"/>
      <c r="DG288" s="261"/>
      <c r="DH288" s="261"/>
      <c r="DI288" s="261"/>
      <c r="DJ288" s="261"/>
      <c r="DK288" s="261"/>
      <c r="DL288" s="261"/>
      <c r="DM288" s="261"/>
      <c r="DN288" s="261"/>
      <c r="DO288" s="261"/>
      <c r="DP288" s="261"/>
      <c r="DQ288" s="261"/>
      <c r="DR288" s="261"/>
      <c r="DS288" s="261"/>
      <c r="DT288" s="261"/>
      <c r="DU288" s="261"/>
      <c r="DV288" s="261"/>
      <c r="DW288" s="261"/>
      <c r="DX288" s="261"/>
      <c r="DY288" s="261"/>
      <c r="DZ288" s="261"/>
      <c r="EA288" s="261"/>
      <c r="EB288" s="261"/>
      <c r="EC288" s="261"/>
      <c r="ED288" s="261"/>
      <c r="EE288" s="261"/>
      <c r="EF288" s="261"/>
      <c r="EG288" s="261"/>
      <c r="EH288" s="261"/>
      <c r="EI288" s="261"/>
      <c r="EJ288" s="261"/>
      <c r="EK288" s="261"/>
      <c r="EL288" s="261"/>
      <c r="EM288" s="261"/>
      <c r="EN288" s="261"/>
      <c r="EO288" s="261"/>
      <c r="EP288" s="261"/>
      <c r="EQ288" s="261"/>
      <c r="ER288" s="261"/>
      <c r="ES288" s="261"/>
      <c r="ET288" s="261"/>
      <c r="EU288" s="261"/>
      <c r="EV288" s="261"/>
      <c r="EW288" s="261"/>
      <c r="EX288" s="261"/>
      <c r="EY288" s="261"/>
      <c r="EZ288" s="261"/>
      <c r="FA288" s="261"/>
      <c r="FB288" s="261"/>
      <c r="FC288" s="261"/>
      <c r="FD288" s="261"/>
      <c r="FE288" s="261"/>
      <c r="FF288" s="261"/>
      <c r="FG288" s="261"/>
      <c r="FH288" s="261"/>
      <c r="FI288" s="261"/>
      <c r="FJ288" s="261"/>
      <c r="FK288" s="261"/>
      <c r="FL288" s="261"/>
      <c r="FM288" s="261"/>
      <c r="FN288" s="261"/>
      <c r="FO288" s="261"/>
      <c r="FP288" s="261"/>
      <c r="FQ288" s="261"/>
      <c r="FR288" s="261"/>
      <c r="FS288" s="261"/>
      <c r="FT288" s="261"/>
      <c r="FU288" s="261"/>
      <c r="FV288" s="261"/>
      <c r="FW288" s="261"/>
      <c r="FX288" s="261"/>
      <c r="FY288" s="261"/>
      <c r="FZ288" s="261"/>
      <c r="GA288" s="261"/>
      <c r="GB288" s="261"/>
      <c r="GC288" s="261"/>
      <c r="GD288" s="261"/>
      <c r="GE288" s="261"/>
      <c r="GF288" s="261"/>
      <c r="GG288" s="261"/>
      <c r="GH288" s="261"/>
      <c r="GI288" s="261"/>
      <c r="GJ288" s="261"/>
      <c r="GK288" s="261"/>
      <c r="GL288" s="261"/>
      <c r="GM288" s="261"/>
      <c r="GN288" s="261"/>
      <c r="GO288" s="261"/>
      <c r="GP288" s="261"/>
      <c r="GQ288" s="261"/>
      <c r="GR288" s="261"/>
      <c r="GS288" s="261"/>
      <c r="GT288" s="261"/>
      <c r="GU288" s="261"/>
      <c r="GV288" s="261"/>
      <c r="GW288" s="261"/>
      <c r="GX288" s="261"/>
      <c r="GY288" s="261"/>
      <c r="GZ288" s="261"/>
      <c r="HA288" s="261"/>
      <c r="HB288" s="261"/>
      <c r="HC288" s="261"/>
      <c r="HD288" s="261"/>
      <c r="HE288" s="261"/>
      <c r="HF288" s="261"/>
      <c r="HG288" s="261"/>
      <c r="HH288" s="261"/>
      <c r="HI288" s="261"/>
      <c r="HJ288" s="261"/>
      <c r="HK288" s="261"/>
      <c r="HL288" s="261"/>
      <c r="HM288" s="261"/>
      <c r="HN288" s="261"/>
      <c r="HO288" s="261"/>
      <c r="HP288" s="261"/>
      <c r="HQ288" s="261"/>
      <c r="HR288" s="261"/>
      <c r="HS288" s="261"/>
      <c r="HT288" s="261"/>
      <c r="HU288" s="261"/>
      <c r="HV288" s="261"/>
      <c r="HW288" s="261"/>
      <c r="HX288" s="261"/>
      <c r="HY288" s="261"/>
      <c r="HZ288" s="261"/>
      <c r="IA288" s="261"/>
      <c r="IB288" s="261"/>
      <c r="IC288" s="261"/>
      <c r="ID288" s="261"/>
      <c r="IE288" s="261"/>
      <c r="IF288" s="261"/>
      <c r="IG288" s="261"/>
      <c r="IH288" s="261"/>
      <c r="II288" s="261"/>
      <c r="IJ288" s="261"/>
      <c r="IK288" s="261"/>
      <c r="IL288" s="261"/>
      <c r="IM288" s="261"/>
      <c r="IN288" s="261"/>
      <c r="IO288" s="261"/>
      <c r="IP288" s="261"/>
      <c r="IQ288" s="261"/>
      <c r="IR288" s="261"/>
      <c r="IS288" s="261"/>
      <c r="IT288" s="261"/>
    </row>
    <row r="289" spans="1:254" ht="25.5" x14ac:dyDescent="0.2">
      <c r="A289" s="279" t="s">
        <v>419</v>
      </c>
      <c r="B289" s="341">
        <v>510</v>
      </c>
      <c r="C289" s="280" t="s">
        <v>561</v>
      </c>
      <c r="D289" s="280" t="s">
        <v>507</v>
      </c>
      <c r="E289" s="280"/>
      <c r="F289" s="280"/>
      <c r="G289" s="282">
        <f>SUM(G290+G296+G299)</f>
        <v>6968.6600000000008</v>
      </c>
    </row>
    <row r="290" spans="1:254" s="293" customFormat="1" x14ac:dyDescent="0.2">
      <c r="A290" s="294" t="s">
        <v>387</v>
      </c>
      <c r="B290" s="357">
        <v>510</v>
      </c>
      <c r="C290" s="311" t="s">
        <v>561</v>
      </c>
      <c r="D290" s="311" t="s">
        <v>507</v>
      </c>
      <c r="E290" s="311"/>
      <c r="F290" s="311"/>
      <c r="G290" s="297">
        <f>SUM(G293+G291)</f>
        <v>2831.9100000000003</v>
      </c>
      <c r="H290" s="261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261"/>
      <c r="T290" s="261"/>
      <c r="U290" s="261"/>
      <c r="V290" s="261"/>
      <c r="W290" s="261"/>
      <c r="X290" s="261"/>
      <c r="Y290" s="261"/>
      <c r="Z290" s="261"/>
      <c r="AA290" s="261"/>
      <c r="AB290" s="261"/>
      <c r="AC290" s="261"/>
      <c r="AD290" s="261"/>
      <c r="AE290" s="261"/>
      <c r="AF290" s="261"/>
      <c r="AG290" s="261"/>
      <c r="AH290" s="261"/>
      <c r="AI290" s="261"/>
      <c r="AJ290" s="261"/>
      <c r="AK290" s="261"/>
      <c r="AL290" s="261"/>
      <c r="AM290" s="261"/>
      <c r="AN290" s="261"/>
      <c r="AO290" s="261"/>
      <c r="AP290" s="261"/>
      <c r="AQ290" s="261"/>
      <c r="AR290" s="261"/>
      <c r="AS290" s="261"/>
      <c r="AT290" s="261"/>
      <c r="AU290" s="261"/>
      <c r="AV290" s="261"/>
      <c r="AW290" s="261"/>
      <c r="AX290" s="261"/>
      <c r="AY290" s="261"/>
      <c r="AZ290" s="261"/>
      <c r="BA290" s="261"/>
      <c r="BB290" s="261"/>
      <c r="BC290" s="261"/>
      <c r="BD290" s="261"/>
      <c r="BE290" s="261"/>
      <c r="BF290" s="261"/>
      <c r="BG290" s="261"/>
      <c r="BH290" s="261"/>
      <c r="BI290" s="261"/>
      <c r="BJ290" s="261"/>
      <c r="BK290" s="261"/>
      <c r="BL290" s="261"/>
      <c r="BM290" s="261"/>
      <c r="BN290" s="261"/>
      <c r="BO290" s="261"/>
      <c r="BP290" s="261"/>
      <c r="BQ290" s="261"/>
      <c r="BR290" s="261"/>
      <c r="BS290" s="261"/>
      <c r="BT290" s="261"/>
      <c r="BU290" s="261"/>
      <c r="BV290" s="261"/>
      <c r="BW290" s="261"/>
      <c r="BX290" s="261"/>
      <c r="BY290" s="261"/>
      <c r="BZ290" s="261"/>
      <c r="CA290" s="261"/>
      <c r="CB290" s="261"/>
      <c r="CC290" s="261"/>
      <c r="CD290" s="261"/>
      <c r="CE290" s="261"/>
      <c r="CF290" s="261"/>
      <c r="CG290" s="261"/>
      <c r="CH290" s="261"/>
      <c r="CI290" s="261"/>
      <c r="CJ290" s="261"/>
      <c r="CK290" s="261"/>
      <c r="CL290" s="261"/>
      <c r="CM290" s="261"/>
      <c r="CN290" s="261"/>
      <c r="CO290" s="261"/>
      <c r="CP290" s="261"/>
      <c r="CQ290" s="261"/>
      <c r="CR290" s="261"/>
      <c r="CS290" s="261"/>
      <c r="CT290" s="261"/>
      <c r="CU290" s="261"/>
      <c r="CV290" s="261"/>
      <c r="CW290" s="261"/>
      <c r="CX290" s="261"/>
      <c r="CY290" s="261"/>
      <c r="CZ290" s="261"/>
      <c r="DA290" s="261"/>
      <c r="DB290" s="261"/>
      <c r="DC290" s="261"/>
      <c r="DD290" s="261"/>
      <c r="DE290" s="261"/>
      <c r="DF290" s="261"/>
      <c r="DG290" s="261"/>
      <c r="DH290" s="261"/>
      <c r="DI290" s="261"/>
      <c r="DJ290" s="261"/>
      <c r="DK290" s="261"/>
      <c r="DL290" s="261"/>
      <c r="DM290" s="261"/>
      <c r="DN290" s="261"/>
      <c r="DO290" s="261"/>
      <c r="DP290" s="261"/>
      <c r="DQ290" s="261"/>
      <c r="DR290" s="261"/>
      <c r="DS290" s="261"/>
      <c r="DT290" s="261"/>
      <c r="DU290" s="261"/>
      <c r="DV290" s="261"/>
      <c r="DW290" s="261"/>
      <c r="DX290" s="261"/>
      <c r="DY290" s="261"/>
      <c r="DZ290" s="261"/>
      <c r="EA290" s="261"/>
      <c r="EB290" s="261"/>
      <c r="EC290" s="261"/>
      <c r="ED290" s="261"/>
      <c r="EE290" s="261"/>
      <c r="EF290" s="261"/>
      <c r="EG290" s="261"/>
      <c r="EH290" s="261"/>
      <c r="EI290" s="261"/>
      <c r="EJ290" s="261"/>
      <c r="EK290" s="261"/>
      <c r="EL290" s="261"/>
      <c r="EM290" s="261"/>
      <c r="EN290" s="261"/>
      <c r="EO290" s="261"/>
      <c r="EP290" s="261"/>
      <c r="EQ290" s="261"/>
      <c r="ER290" s="261"/>
      <c r="ES290" s="261"/>
      <c r="ET290" s="261"/>
      <c r="EU290" s="261"/>
      <c r="EV290" s="261"/>
      <c r="EW290" s="261"/>
      <c r="EX290" s="261"/>
      <c r="EY290" s="261"/>
      <c r="EZ290" s="261"/>
      <c r="FA290" s="261"/>
      <c r="FB290" s="261"/>
      <c r="FC290" s="261"/>
      <c r="FD290" s="261"/>
      <c r="FE290" s="261"/>
      <c r="FF290" s="261"/>
      <c r="FG290" s="261"/>
      <c r="FH290" s="261"/>
      <c r="FI290" s="261"/>
      <c r="FJ290" s="261"/>
      <c r="FK290" s="261"/>
      <c r="FL290" s="261"/>
      <c r="FM290" s="261"/>
      <c r="FN290" s="261"/>
      <c r="FO290" s="261"/>
      <c r="FP290" s="261"/>
      <c r="FQ290" s="261"/>
      <c r="FR290" s="261"/>
      <c r="FS290" s="261"/>
      <c r="FT290" s="261"/>
      <c r="FU290" s="261"/>
      <c r="FV290" s="261"/>
      <c r="FW290" s="261"/>
      <c r="FX290" s="261"/>
      <c r="FY290" s="261"/>
      <c r="FZ290" s="261"/>
      <c r="GA290" s="261"/>
      <c r="GB290" s="261"/>
      <c r="GC290" s="261"/>
      <c r="GD290" s="261"/>
      <c r="GE290" s="261"/>
      <c r="GF290" s="261"/>
      <c r="GG290" s="261"/>
      <c r="GH290" s="261"/>
      <c r="GI290" s="261"/>
      <c r="GJ290" s="261"/>
      <c r="GK290" s="261"/>
      <c r="GL290" s="261"/>
      <c r="GM290" s="261"/>
      <c r="GN290" s="261"/>
      <c r="GO290" s="261"/>
      <c r="GP290" s="261"/>
      <c r="GQ290" s="261"/>
      <c r="GR290" s="261"/>
      <c r="GS290" s="261"/>
      <c r="GT290" s="261"/>
      <c r="GU290" s="261"/>
      <c r="GV290" s="261"/>
      <c r="GW290" s="261"/>
      <c r="GX290" s="261"/>
      <c r="GY290" s="261"/>
      <c r="GZ290" s="261"/>
      <c r="HA290" s="261"/>
      <c r="HB290" s="261"/>
      <c r="HC290" s="261"/>
      <c r="HD290" s="261"/>
      <c r="HE290" s="261"/>
      <c r="HF290" s="261"/>
      <c r="HG290" s="261"/>
      <c r="HH290" s="261"/>
      <c r="HI290" s="261"/>
      <c r="HJ290" s="261"/>
      <c r="HK290" s="261"/>
      <c r="HL290" s="261"/>
      <c r="HM290" s="261"/>
      <c r="HN290" s="261"/>
      <c r="HO290" s="261"/>
      <c r="HP290" s="261"/>
      <c r="HQ290" s="261"/>
      <c r="HR290" s="261"/>
      <c r="HS290" s="261"/>
      <c r="HT290" s="261"/>
      <c r="HU290" s="261"/>
      <c r="HV290" s="261"/>
      <c r="HW290" s="261"/>
      <c r="HX290" s="261"/>
      <c r="HY290" s="261"/>
      <c r="HZ290" s="261"/>
      <c r="IA290" s="261"/>
      <c r="IB290" s="261"/>
      <c r="IC290" s="261"/>
      <c r="ID290" s="261"/>
      <c r="IE290" s="261"/>
      <c r="IF290" s="261"/>
      <c r="IG290" s="261"/>
      <c r="IH290" s="261"/>
      <c r="II290" s="261"/>
      <c r="IJ290" s="261"/>
      <c r="IK290" s="261"/>
      <c r="IL290" s="261"/>
      <c r="IM290" s="261"/>
      <c r="IN290" s="261"/>
      <c r="IO290" s="261"/>
      <c r="IP290" s="261"/>
      <c r="IQ290" s="261"/>
      <c r="IR290" s="261"/>
      <c r="IS290" s="261"/>
      <c r="IT290" s="261"/>
    </row>
    <row r="291" spans="1:254" s="227" customFormat="1" ht="38.25" x14ac:dyDescent="0.2">
      <c r="A291" s="294" t="s">
        <v>598</v>
      </c>
      <c r="B291" s="348">
        <v>510</v>
      </c>
      <c r="C291" s="311" t="s">
        <v>561</v>
      </c>
      <c r="D291" s="311" t="s">
        <v>507</v>
      </c>
      <c r="E291" s="311" t="s">
        <v>599</v>
      </c>
      <c r="F291" s="311"/>
      <c r="G291" s="297">
        <f>SUM(G292)</f>
        <v>250</v>
      </c>
      <c r="H291" s="261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261"/>
      <c r="T291" s="261"/>
      <c r="U291" s="261"/>
      <c r="V291" s="261"/>
      <c r="W291" s="261"/>
      <c r="X291" s="261"/>
      <c r="Y291" s="261"/>
      <c r="Z291" s="261"/>
      <c r="AA291" s="261"/>
      <c r="AB291" s="261"/>
      <c r="AC291" s="261"/>
      <c r="AD291" s="261"/>
      <c r="AE291" s="261"/>
      <c r="AF291" s="261"/>
      <c r="AG291" s="261"/>
      <c r="AH291" s="261"/>
      <c r="AI291" s="261"/>
      <c r="AJ291" s="261"/>
      <c r="AK291" s="261"/>
      <c r="AL291" s="261"/>
      <c r="AM291" s="261"/>
      <c r="AN291" s="261"/>
      <c r="AO291" s="261"/>
      <c r="AP291" s="261"/>
      <c r="AQ291" s="261"/>
      <c r="AR291" s="261"/>
      <c r="AS291" s="261"/>
      <c r="AT291" s="261"/>
      <c r="AU291" s="261"/>
      <c r="AV291" s="261"/>
      <c r="AW291" s="261"/>
      <c r="AX291" s="261"/>
      <c r="AY291" s="261"/>
      <c r="AZ291" s="261"/>
      <c r="BA291" s="261"/>
      <c r="BB291" s="261"/>
      <c r="BC291" s="261"/>
      <c r="BD291" s="261"/>
      <c r="BE291" s="261"/>
      <c r="BF291" s="261"/>
      <c r="BG291" s="261"/>
      <c r="BH291" s="261"/>
      <c r="BI291" s="261"/>
      <c r="BJ291" s="261"/>
      <c r="BK291" s="261"/>
      <c r="BL291" s="261"/>
      <c r="BM291" s="261"/>
      <c r="BN291" s="261"/>
      <c r="BO291" s="261"/>
      <c r="BP291" s="261"/>
      <c r="BQ291" s="261"/>
      <c r="BR291" s="261"/>
      <c r="BS291" s="261"/>
      <c r="BT291" s="261"/>
      <c r="BU291" s="261"/>
      <c r="BV291" s="261"/>
      <c r="BW291" s="261"/>
      <c r="BX291" s="261"/>
      <c r="BY291" s="261"/>
      <c r="BZ291" s="261"/>
      <c r="CA291" s="261"/>
      <c r="CB291" s="261"/>
      <c r="CC291" s="261"/>
      <c r="CD291" s="261"/>
      <c r="CE291" s="261"/>
      <c r="CF291" s="261"/>
      <c r="CG291" s="261"/>
      <c r="CH291" s="261"/>
      <c r="CI291" s="261"/>
      <c r="CJ291" s="261"/>
      <c r="CK291" s="261"/>
      <c r="CL291" s="261"/>
      <c r="CM291" s="261"/>
      <c r="CN291" s="261"/>
      <c r="CO291" s="261"/>
      <c r="CP291" s="261"/>
      <c r="CQ291" s="261"/>
      <c r="CR291" s="261"/>
      <c r="CS291" s="261"/>
      <c r="CT291" s="261"/>
      <c r="CU291" s="261"/>
      <c r="CV291" s="261"/>
      <c r="CW291" s="261"/>
      <c r="CX291" s="261"/>
      <c r="CY291" s="261"/>
      <c r="CZ291" s="261"/>
      <c r="DA291" s="261"/>
      <c r="DB291" s="261"/>
      <c r="DC291" s="261"/>
      <c r="DD291" s="261"/>
      <c r="DE291" s="261"/>
      <c r="DF291" s="261"/>
      <c r="DG291" s="261"/>
      <c r="DH291" s="261"/>
      <c r="DI291" s="261"/>
      <c r="DJ291" s="261"/>
      <c r="DK291" s="261"/>
      <c r="DL291" s="261"/>
      <c r="DM291" s="261"/>
      <c r="DN291" s="261"/>
      <c r="DO291" s="261"/>
      <c r="DP291" s="261"/>
      <c r="DQ291" s="261"/>
      <c r="DR291" s="261"/>
      <c r="DS291" s="261"/>
      <c r="DT291" s="261"/>
      <c r="DU291" s="261"/>
      <c r="DV291" s="261"/>
      <c r="DW291" s="261"/>
      <c r="DX291" s="261"/>
      <c r="DY291" s="261"/>
      <c r="DZ291" s="261"/>
      <c r="EA291" s="261"/>
      <c r="EB291" s="261"/>
      <c r="EC291" s="261"/>
      <c r="ED291" s="261"/>
      <c r="EE291" s="261"/>
      <c r="EF291" s="261"/>
      <c r="EG291" s="261"/>
      <c r="EH291" s="261"/>
      <c r="EI291" s="261"/>
      <c r="EJ291" s="261"/>
      <c r="EK291" s="261"/>
      <c r="EL291" s="261"/>
      <c r="EM291" s="261"/>
      <c r="EN291" s="261"/>
      <c r="EO291" s="261"/>
      <c r="EP291" s="261"/>
      <c r="EQ291" s="261"/>
      <c r="ER291" s="261"/>
      <c r="ES291" s="261"/>
      <c r="ET291" s="261"/>
      <c r="EU291" s="261"/>
      <c r="EV291" s="261"/>
      <c r="EW291" s="261"/>
      <c r="EX291" s="261"/>
      <c r="EY291" s="261"/>
      <c r="EZ291" s="261"/>
      <c r="FA291" s="261"/>
      <c r="FB291" s="261"/>
      <c r="FC291" s="261"/>
      <c r="FD291" s="261"/>
      <c r="FE291" s="261"/>
      <c r="FF291" s="261"/>
      <c r="FG291" s="261"/>
      <c r="FH291" s="261"/>
      <c r="FI291" s="261"/>
      <c r="FJ291" s="261"/>
      <c r="FK291" s="261"/>
      <c r="FL291" s="261"/>
      <c r="FM291" s="261"/>
      <c r="FN291" s="261"/>
      <c r="FO291" s="261"/>
      <c r="FP291" s="261"/>
      <c r="FQ291" s="261"/>
      <c r="FR291" s="261"/>
      <c r="FS291" s="261"/>
      <c r="FT291" s="261"/>
      <c r="FU291" s="261"/>
      <c r="FV291" s="261"/>
      <c r="FW291" s="261"/>
      <c r="FX291" s="261"/>
      <c r="FY291" s="261"/>
      <c r="FZ291" s="261"/>
      <c r="GA291" s="261"/>
      <c r="GB291" s="261"/>
      <c r="GC291" s="261"/>
      <c r="GD291" s="261"/>
      <c r="GE291" s="261"/>
      <c r="GF291" s="261"/>
      <c r="GG291" s="261"/>
      <c r="GH291" s="261"/>
      <c r="GI291" s="261"/>
      <c r="GJ291" s="261"/>
      <c r="GK291" s="261"/>
      <c r="GL291" s="261"/>
      <c r="GM291" s="261"/>
      <c r="GN291" s="261"/>
      <c r="GO291" s="261"/>
      <c r="GP291" s="261"/>
      <c r="GQ291" s="261"/>
      <c r="GR291" s="261"/>
      <c r="GS291" s="261"/>
      <c r="GT291" s="261"/>
      <c r="GU291" s="261"/>
      <c r="GV291" s="261"/>
      <c r="GW291" s="261"/>
      <c r="GX291" s="261"/>
      <c r="GY291" s="261"/>
      <c r="GZ291" s="261"/>
      <c r="HA291" s="261"/>
      <c r="HB291" s="261"/>
      <c r="HC291" s="261"/>
      <c r="HD291" s="261"/>
      <c r="HE291" s="261"/>
      <c r="HF291" s="261"/>
      <c r="HG291" s="261"/>
      <c r="HH291" s="261"/>
      <c r="HI291" s="261"/>
      <c r="HJ291" s="261"/>
      <c r="HK291" s="261"/>
      <c r="HL291" s="261"/>
      <c r="HM291" s="261"/>
      <c r="HN291" s="261"/>
      <c r="HO291" s="261"/>
      <c r="HP291" s="261"/>
      <c r="HQ291" s="261"/>
      <c r="HR291" s="261"/>
      <c r="HS291" s="261"/>
      <c r="HT291" s="261"/>
      <c r="HU291" s="261"/>
      <c r="HV291" s="261"/>
      <c r="HW291" s="261"/>
      <c r="HX291" s="261"/>
      <c r="HY291" s="261"/>
      <c r="HZ291" s="261"/>
      <c r="IA291" s="261"/>
      <c r="IB291" s="261"/>
      <c r="IC291" s="261"/>
      <c r="ID291" s="261"/>
      <c r="IE291" s="261"/>
      <c r="IF291" s="261"/>
      <c r="IG291" s="261"/>
      <c r="IH291" s="261"/>
      <c r="II291" s="261"/>
      <c r="IJ291" s="261"/>
      <c r="IK291" s="261"/>
      <c r="IL291" s="261"/>
      <c r="IM291" s="261"/>
      <c r="IN291" s="261"/>
      <c r="IO291" s="261"/>
      <c r="IP291" s="261"/>
      <c r="IQ291" s="261"/>
      <c r="IR291" s="261"/>
      <c r="IS291" s="261"/>
      <c r="IT291" s="261"/>
    </row>
    <row r="292" spans="1:254" ht="25.5" x14ac:dyDescent="0.2">
      <c r="A292" s="289" t="s">
        <v>665</v>
      </c>
      <c r="B292" s="347">
        <v>510</v>
      </c>
      <c r="C292" s="301" t="s">
        <v>561</v>
      </c>
      <c r="D292" s="301" t="s">
        <v>507</v>
      </c>
      <c r="E292" s="301" t="s">
        <v>599</v>
      </c>
      <c r="F292" s="291" t="s">
        <v>389</v>
      </c>
      <c r="G292" s="292">
        <v>250</v>
      </c>
    </row>
    <row r="293" spans="1:254" ht="38.25" x14ac:dyDescent="0.2">
      <c r="A293" s="368" t="s">
        <v>602</v>
      </c>
      <c r="B293" s="348">
        <v>510</v>
      </c>
      <c r="C293" s="311" t="s">
        <v>561</v>
      </c>
      <c r="D293" s="311" t="s">
        <v>507</v>
      </c>
      <c r="E293" s="311" t="s">
        <v>603</v>
      </c>
      <c r="F293" s="311"/>
      <c r="G293" s="297">
        <f>SUM(G294+G295)</f>
        <v>2581.9100000000003</v>
      </c>
      <c r="H293" s="227"/>
      <c r="I293" s="227"/>
      <c r="J293" s="227"/>
      <c r="K293" s="227"/>
      <c r="L293" s="227"/>
      <c r="M293" s="227"/>
      <c r="N293" s="227"/>
      <c r="O293" s="227"/>
      <c r="P293" s="227"/>
      <c r="Q293" s="227"/>
      <c r="R293" s="227"/>
      <c r="S293" s="227"/>
      <c r="T293" s="227"/>
      <c r="U293" s="227"/>
      <c r="V293" s="227"/>
      <c r="W293" s="227"/>
      <c r="X293" s="227"/>
      <c r="Y293" s="227"/>
      <c r="Z293" s="227"/>
      <c r="AA293" s="227"/>
      <c r="AB293" s="227"/>
      <c r="AC293" s="227"/>
      <c r="AD293" s="227"/>
      <c r="AE293" s="227"/>
      <c r="AF293" s="227"/>
      <c r="AG293" s="227"/>
      <c r="AH293" s="227"/>
      <c r="AI293" s="227"/>
      <c r="AJ293" s="227"/>
      <c r="AK293" s="227"/>
      <c r="AL293" s="227"/>
      <c r="AM293" s="227"/>
      <c r="AN293" s="227"/>
      <c r="AO293" s="227"/>
      <c r="AP293" s="227"/>
      <c r="AQ293" s="227"/>
      <c r="AR293" s="227"/>
      <c r="AS293" s="227"/>
      <c r="AT293" s="227"/>
      <c r="AU293" s="227"/>
      <c r="AV293" s="227"/>
      <c r="AW293" s="227"/>
      <c r="AX293" s="227"/>
      <c r="AY293" s="227"/>
      <c r="AZ293" s="227"/>
      <c r="BA293" s="227"/>
      <c r="BB293" s="227"/>
      <c r="BC293" s="227"/>
      <c r="BD293" s="227"/>
      <c r="BE293" s="227"/>
      <c r="BF293" s="227"/>
      <c r="BG293" s="227"/>
      <c r="BH293" s="227"/>
      <c r="BI293" s="227"/>
      <c r="BJ293" s="227"/>
      <c r="BK293" s="227"/>
      <c r="BL293" s="227"/>
      <c r="BM293" s="227"/>
      <c r="BN293" s="227"/>
      <c r="BO293" s="227"/>
      <c r="BP293" s="227"/>
      <c r="BQ293" s="227"/>
      <c r="BR293" s="227"/>
      <c r="BS293" s="227"/>
      <c r="BT293" s="227"/>
      <c r="BU293" s="227"/>
      <c r="BV293" s="227"/>
      <c r="BW293" s="227"/>
      <c r="BX293" s="227"/>
      <c r="BY293" s="227"/>
      <c r="BZ293" s="227"/>
      <c r="CA293" s="227"/>
      <c r="CB293" s="227"/>
      <c r="CC293" s="227"/>
      <c r="CD293" s="227"/>
      <c r="CE293" s="227"/>
      <c r="CF293" s="227"/>
      <c r="CG293" s="227"/>
      <c r="CH293" s="227"/>
      <c r="CI293" s="227"/>
      <c r="CJ293" s="227"/>
      <c r="CK293" s="227"/>
      <c r="CL293" s="227"/>
      <c r="CM293" s="227"/>
      <c r="CN293" s="227"/>
      <c r="CO293" s="227"/>
      <c r="CP293" s="227"/>
      <c r="CQ293" s="227"/>
      <c r="CR293" s="227"/>
      <c r="CS293" s="227"/>
      <c r="CT293" s="227"/>
      <c r="CU293" s="227"/>
      <c r="CV293" s="227"/>
      <c r="CW293" s="227"/>
      <c r="CX293" s="227"/>
      <c r="CY293" s="227"/>
      <c r="CZ293" s="227"/>
      <c r="DA293" s="227"/>
      <c r="DB293" s="227"/>
      <c r="DC293" s="227"/>
      <c r="DD293" s="227"/>
      <c r="DE293" s="227"/>
      <c r="DF293" s="227"/>
      <c r="DG293" s="227"/>
      <c r="DH293" s="227"/>
      <c r="DI293" s="227"/>
      <c r="DJ293" s="227"/>
      <c r="DK293" s="227"/>
      <c r="DL293" s="227"/>
      <c r="DM293" s="227"/>
      <c r="DN293" s="227"/>
      <c r="DO293" s="227"/>
      <c r="DP293" s="227"/>
      <c r="DQ293" s="227"/>
      <c r="DR293" s="227"/>
      <c r="DS293" s="227"/>
      <c r="DT293" s="227"/>
      <c r="DU293" s="227"/>
      <c r="DV293" s="227"/>
      <c r="DW293" s="227"/>
      <c r="DX293" s="227"/>
      <c r="DY293" s="227"/>
      <c r="DZ293" s="227"/>
      <c r="EA293" s="227"/>
      <c r="EB293" s="227"/>
      <c r="EC293" s="227"/>
      <c r="ED293" s="227"/>
      <c r="EE293" s="227"/>
      <c r="EF293" s="227"/>
      <c r="EG293" s="227"/>
      <c r="EH293" s="227"/>
      <c r="EI293" s="227"/>
      <c r="EJ293" s="227"/>
      <c r="EK293" s="227"/>
      <c r="EL293" s="227"/>
      <c r="EM293" s="227"/>
      <c r="EN293" s="227"/>
      <c r="EO293" s="227"/>
      <c r="EP293" s="227"/>
      <c r="EQ293" s="227"/>
      <c r="ER293" s="227"/>
      <c r="ES293" s="227"/>
      <c r="ET293" s="227"/>
      <c r="EU293" s="227"/>
      <c r="EV293" s="227"/>
      <c r="EW293" s="227"/>
      <c r="EX293" s="227"/>
      <c r="EY293" s="227"/>
      <c r="EZ293" s="227"/>
      <c r="FA293" s="227"/>
      <c r="FB293" s="227"/>
      <c r="FC293" s="227"/>
      <c r="FD293" s="227"/>
      <c r="FE293" s="227"/>
      <c r="FF293" s="227"/>
      <c r="FG293" s="227"/>
      <c r="FH293" s="227"/>
      <c r="FI293" s="227"/>
      <c r="FJ293" s="227"/>
      <c r="FK293" s="227"/>
      <c r="FL293" s="227"/>
      <c r="FM293" s="227"/>
      <c r="FN293" s="227"/>
      <c r="FO293" s="227"/>
      <c r="FP293" s="227"/>
      <c r="FQ293" s="227"/>
      <c r="FR293" s="227"/>
      <c r="FS293" s="227"/>
      <c r="FT293" s="227"/>
      <c r="FU293" s="227"/>
      <c r="FV293" s="227"/>
      <c r="FW293" s="227"/>
      <c r="FX293" s="227"/>
      <c r="FY293" s="227"/>
      <c r="FZ293" s="227"/>
      <c r="GA293" s="227"/>
      <c r="GB293" s="227"/>
      <c r="GC293" s="227"/>
      <c r="GD293" s="227"/>
      <c r="GE293" s="227"/>
      <c r="GF293" s="227"/>
      <c r="GG293" s="227"/>
      <c r="GH293" s="227"/>
      <c r="GI293" s="227"/>
      <c r="GJ293" s="227"/>
      <c r="GK293" s="227"/>
      <c r="GL293" s="227"/>
      <c r="GM293" s="227"/>
      <c r="GN293" s="227"/>
      <c r="GO293" s="227"/>
      <c r="GP293" s="227"/>
      <c r="GQ293" s="227"/>
      <c r="GR293" s="227"/>
      <c r="GS293" s="227"/>
      <c r="GT293" s="227"/>
      <c r="GU293" s="227"/>
      <c r="GV293" s="227"/>
      <c r="GW293" s="227"/>
      <c r="GX293" s="227"/>
      <c r="GY293" s="227"/>
      <c r="GZ293" s="227"/>
      <c r="HA293" s="227"/>
      <c r="HB293" s="227"/>
      <c r="HC293" s="227"/>
      <c r="HD293" s="227"/>
      <c r="HE293" s="227"/>
      <c r="HF293" s="227"/>
      <c r="HG293" s="227"/>
      <c r="HH293" s="227"/>
      <c r="HI293" s="227"/>
      <c r="HJ293" s="227"/>
      <c r="HK293" s="227"/>
      <c r="HL293" s="227"/>
      <c r="HM293" s="227"/>
      <c r="HN293" s="227"/>
      <c r="HO293" s="227"/>
      <c r="HP293" s="227"/>
      <c r="HQ293" s="227"/>
      <c r="HR293" s="227"/>
      <c r="HS293" s="227"/>
      <c r="HT293" s="227"/>
      <c r="HU293" s="227"/>
      <c r="HV293" s="227"/>
      <c r="HW293" s="227"/>
      <c r="HX293" s="227"/>
      <c r="HY293" s="227"/>
      <c r="HZ293" s="227"/>
      <c r="IA293" s="227"/>
      <c r="IB293" s="227"/>
      <c r="IC293" s="227"/>
      <c r="ID293" s="227"/>
      <c r="IE293" s="227"/>
      <c r="IF293" s="227"/>
      <c r="IG293" s="227"/>
      <c r="IH293" s="227"/>
      <c r="II293" s="227"/>
      <c r="IJ293" s="227"/>
      <c r="IK293" s="227"/>
      <c r="IL293" s="227"/>
      <c r="IM293" s="227"/>
      <c r="IN293" s="227"/>
      <c r="IO293" s="227"/>
      <c r="IP293" s="227"/>
      <c r="IQ293" s="227"/>
      <c r="IR293" s="227"/>
      <c r="IS293" s="227"/>
      <c r="IT293" s="227"/>
    </row>
    <row r="294" spans="1:254" ht="51.75" customHeight="1" x14ac:dyDescent="0.2">
      <c r="A294" s="289" t="s">
        <v>664</v>
      </c>
      <c r="B294" s="347">
        <v>510</v>
      </c>
      <c r="C294" s="301" t="s">
        <v>561</v>
      </c>
      <c r="D294" s="301" t="s">
        <v>507</v>
      </c>
      <c r="E294" s="301" t="s">
        <v>603</v>
      </c>
      <c r="F294" s="291" t="s">
        <v>383</v>
      </c>
      <c r="G294" s="292">
        <v>2573.34</v>
      </c>
    </row>
    <row r="295" spans="1:254" ht="25.5" x14ac:dyDescent="0.2">
      <c r="A295" s="289" t="s">
        <v>665</v>
      </c>
      <c r="B295" s="347">
        <v>510</v>
      </c>
      <c r="C295" s="301" t="s">
        <v>561</v>
      </c>
      <c r="D295" s="301" t="s">
        <v>507</v>
      </c>
      <c r="E295" s="301" t="s">
        <v>603</v>
      </c>
      <c r="F295" s="291" t="s">
        <v>389</v>
      </c>
      <c r="G295" s="292">
        <v>8.57</v>
      </c>
    </row>
    <row r="296" spans="1:254" ht="26.25" customHeight="1" x14ac:dyDescent="0.2">
      <c r="A296" s="294" t="s">
        <v>651</v>
      </c>
      <c r="B296" s="348">
        <v>510</v>
      </c>
      <c r="C296" s="311" t="s">
        <v>561</v>
      </c>
      <c r="D296" s="311" t="s">
        <v>507</v>
      </c>
      <c r="E296" s="311" t="s">
        <v>605</v>
      </c>
      <c r="F296" s="311"/>
      <c r="G296" s="297">
        <f>SUM(G297+G298)</f>
        <v>1300.4100000000001</v>
      </c>
      <c r="H296" s="227"/>
      <c r="I296" s="227"/>
      <c r="J296" s="227"/>
      <c r="K296" s="227"/>
      <c r="L296" s="227"/>
      <c r="M296" s="227"/>
      <c r="N296" s="227"/>
      <c r="O296" s="227"/>
      <c r="P296" s="227"/>
      <c r="Q296" s="227"/>
      <c r="R296" s="227"/>
      <c r="S296" s="227"/>
      <c r="T296" s="227"/>
      <c r="U296" s="227"/>
      <c r="V296" s="227"/>
      <c r="W296" s="227"/>
      <c r="X296" s="227"/>
      <c r="Y296" s="227"/>
      <c r="Z296" s="227"/>
      <c r="AA296" s="227"/>
      <c r="AB296" s="227"/>
      <c r="AC296" s="227"/>
      <c r="AD296" s="227"/>
      <c r="AE296" s="227"/>
      <c r="AF296" s="227"/>
      <c r="AG296" s="227"/>
      <c r="AH296" s="227"/>
      <c r="AI296" s="227"/>
      <c r="AJ296" s="227"/>
      <c r="AK296" s="227"/>
      <c r="AL296" s="227"/>
      <c r="AM296" s="227"/>
      <c r="AN296" s="227"/>
      <c r="AO296" s="227"/>
      <c r="AP296" s="227"/>
      <c r="AQ296" s="227"/>
      <c r="AR296" s="227"/>
      <c r="AS296" s="227"/>
      <c r="AT296" s="227"/>
      <c r="AU296" s="227"/>
      <c r="AV296" s="227"/>
      <c r="AW296" s="227"/>
      <c r="AX296" s="227"/>
      <c r="AY296" s="227"/>
      <c r="AZ296" s="227"/>
      <c r="BA296" s="227"/>
      <c r="BB296" s="227"/>
      <c r="BC296" s="227"/>
      <c r="BD296" s="227"/>
      <c r="BE296" s="227"/>
      <c r="BF296" s="227"/>
      <c r="BG296" s="227"/>
      <c r="BH296" s="227"/>
      <c r="BI296" s="227"/>
      <c r="BJ296" s="227"/>
      <c r="BK296" s="227"/>
      <c r="BL296" s="227"/>
      <c r="BM296" s="227"/>
      <c r="BN296" s="227"/>
      <c r="BO296" s="227"/>
      <c r="BP296" s="227"/>
      <c r="BQ296" s="227"/>
      <c r="BR296" s="227"/>
      <c r="BS296" s="227"/>
      <c r="BT296" s="227"/>
      <c r="BU296" s="227"/>
      <c r="BV296" s="227"/>
      <c r="BW296" s="227"/>
      <c r="BX296" s="227"/>
      <c r="BY296" s="227"/>
      <c r="BZ296" s="227"/>
      <c r="CA296" s="227"/>
      <c r="CB296" s="227"/>
      <c r="CC296" s="227"/>
      <c r="CD296" s="227"/>
      <c r="CE296" s="227"/>
      <c r="CF296" s="227"/>
      <c r="CG296" s="227"/>
      <c r="CH296" s="227"/>
      <c r="CI296" s="227"/>
      <c r="CJ296" s="227"/>
      <c r="CK296" s="227"/>
      <c r="CL296" s="227"/>
      <c r="CM296" s="227"/>
      <c r="CN296" s="227"/>
      <c r="CO296" s="227"/>
      <c r="CP296" s="227"/>
      <c r="CQ296" s="227"/>
      <c r="CR296" s="227"/>
      <c r="CS296" s="227"/>
      <c r="CT296" s="227"/>
      <c r="CU296" s="227"/>
      <c r="CV296" s="227"/>
      <c r="CW296" s="227"/>
      <c r="CX296" s="227"/>
      <c r="CY296" s="227"/>
      <c r="CZ296" s="227"/>
      <c r="DA296" s="227"/>
      <c r="DB296" s="227"/>
      <c r="DC296" s="227"/>
      <c r="DD296" s="227"/>
      <c r="DE296" s="227"/>
      <c r="DF296" s="227"/>
      <c r="DG296" s="227"/>
      <c r="DH296" s="227"/>
      <c r="DI296" s="227"/>
      <c r="DJ296" s="227"/>
      <c r="DK296" s="227"/>
      <c r="DL296" s="227"/>
      <c r="DM296" s="227"/>
      <c r="DN296" s="227"/>
      <c r="DO296" s="227"/>
      <c r="DP296" s="227"/>
      <c r="DQ296" s="227"/>
      <c r="DR296" s="227"/>
      <c r="DS296" s="227"/>
      <c r="DT296" s="227"/>
      <c r="DU296" s="227"/>
      <c r="DV296" s="227"/>
      <c r="DW296" s="227"/>
      <c r="DX296" s="227"/>
      <c r="DY296" s="227"/>
      <c r="DZ296" s="227"/>
      <c r="EA296" s="227"/>
      <c r="EB296" s="227"/>
      <c r="EC296" s="227"/>
      <c r="ED296" s="227"/>
      <c r="EE296" s="227"/>
      <c r="EF296" s="227"/>
      <c r="EG296" s="227"/>
      <c r="EH296" s="227"/>
      <c r="EI296" s="227"/>
      <c r="EJ296" s="227"/>
      <c r="EK296" s="227"/>
      <c r="EL296" s="227"/>
      <c r="EM296" s="227"/>
      <c r="EN296" s="227"/>
      <c r="EO296" s="227"/>
      <c r="EP296" s="227"/>
      <c r="EQ296" s="227"/>
      <c r="ER296" s="227"/>
      <c r="ES296" s="227"/>
      <c r="ET296" s="227"/>
      <c r="EU296" s="227"/>
      <c r="EV296" s="227"/>
      <c r="EW296" s="227"/>
      <c r="EX296" s="227"/>
      <c r="EY296" s="227"/>
      <c r="EZ296" s="227"/>
      <c r="FA296" s="227"/>
      <c r="FB296" s="227"/>
      <c r="FC296" s="227"/>
      <c r="FD296" s="227"/>
      <c r="FE296" s="227"/>
      <c r="FF296" s="227"/>
      <c r="FG296" s="227"/>
      <c r="FH296" s="227"/>
      <c r="FI296" s="227"/>
      <c r="FJ296" s="227"/>
      <c r="FK296" s="227"/>
      <c r="FL296" s="227"/>
      <c r="FM296" s="227"/>
      <c r="FN296" s="227"/>
      <c r="FO296" s="227"/>
      <c r="FP296" s="227"/>
      <c r="FQ296" s="227"/>
      <c r="FR296" s="227"/>
      <c r="FS296" s="227"/>
      <c r="FT296" s="227"/>
      <c r="FU296" s="227"/>
      <c r="FV296" s="227"/>
      <c r="FW296" s="227"/>
      <c r="FX296" s="227"/>
      <c r="FY296" s="227"/>
      <c r="FZ296" s="227"/>
      <c r="GA296" s="227"/>
      <c r="GB296" s="227"/>
      <c r="GC296" s="227"/>
      <c r="GD296" s="227"/>
      <c r="GE296" s="227"/>
      <c r="GF296" s="227"/>
      <c r="GG296" s="227"/>
      <c r="GH296" s="227"/>
      <c r="GI296" s="227"/>
      <c r="GJ296" s="227"/>
      <c r="GK296" s="227"/>
      <c r="GL296" s="227"/>
      <c r="GM296" s="227"/>
      <c r="GN296" s="227"/>
      <c r="GO296" s="227"/>
      <c r="GP296" s="227"/>
      <c r="GQ296" s="227"/>
      <c r="GR296" s="227"/>
      <c r="GS296" s="227"/>
      <c r="GT296" s="227"/>
      <c r="GU296" s="227"/>
      <c r="GV296" s="227"/>
      <c r="GW296" s="227"/>
      <c r="GX296" s="227"/>
      <c r="GY296" s="227"/>
      <c r="GZ296" s="227"/>
      <c r="HA296" s="227"/>
      <c r="HB296" s="227"/>
      <c r="HC296" s="227"/>
      <c r="HD296" s="227"/>
      <c r="HE296" s="227"/>
      <c r="HF296" s="227"/>
      <c r="HG296" s="227"/>
      <c r="HH296" s="227"/>
      <c r="HI296" s="227"/>
      <c r="HJ296" s="227"/>
      <c r="HK296" s="227"/>
      <c r="HL296" s="227"/>
      <c r="HM296" s="227"/>
      <c r="HN296" s="227"/>
      <c r="HO296" s="227"/>
      <c r="HP296" s="227"/>
      <c r="HQ296" s="227"/>
      <c r="HR296" s="227"/>
      <c r="HS296" s="227"/>
      <c r="HT296" s="227"/>
      <c r="HU296" s="227"/>
      <c r="HV296" s="227"/>
      <c r="HW296" s="227"/>
      <c r="HX296" s="227"/>
      <c r="HY296" s="227"/>
      <c r="HZ296" s="227"/>
      <c r="IA296" s="227"/>
      <c r="IB296" s="227"/>
      <c r="IC296" s="227"/>
      <c r="ID296" s="227"/>
      <c r="IE296" s="227"/>
      <c r="IF296" s="227"/>
      <c r="IG296" s="227"/>
      <c r="IH296" s="227"/>
      <c r="II296" s="227"/>
      <c r="IJ296" s="227"/>
      <c r="IK296" s="227"/>
      <c r="IL296" s="227"/>
      <c r="IM296" s="227"/>
      <c r="IN296" s="227"/>
      <c r="IO296" s="227"/>
      <c r="IP296" s="227"/>
      <c r="IQ296" s="227"/>
      <c r="IR296" s="227"/>
      <c r="IS296" s="227"/>
      <c r="IT296" s="227"/>
    </row>
    <row r="297" spans="1:254" ht="50.25" customHeight="1" x14ac:dyDescent="0.2">
      <c r="A297" s="289" t="s">
        <v>664</v>
      </c>
      <c r="B297" s="357">
        <v>510</v>
      </c>
      <c r="C297" s="311" t="s">
        <v>561</v>
      </c>
      <c r="D297" s="311" t="s">
        <v>507</v>
      </c>
      <c r="E297" s="301" t="s">
        <v>605</v>
      </c>
      <c r="F297" s="296" t="s">
        <v>383</v>
      </c>
      <c r="G297" s="297">
        <v>1129.96</v>
      </c>
    </row>
    <row r="298" spans="1:254" ht="25.5" x14ac:dyDescent="0.2">
      <c r="A298" s="289" t="s">
        <v>665</v>
      </c>
      <c r="B298" s="357">
        <v>510</v>
      </c>
      <c r="C298" s="311" t="s">
        <v>561</v>
      </c>
      <c r="D298" s="311" t="s">
        <v>507</v>
      </c>
      <c r="E298" s="301" t="s">
        <v>605</v>
      </c>
      <c r="F298" s="296" t="s">
        <v>389</v>
      </c>
      <c r="G298" s="297">
        <v>170.45</v>
      </c>
    </row>
    <row r="299" spans="1:254" ht="27" x14ac:dyDescent="0.25">
      <c r="A299" s="284" t="s">
        <v>379</v>
      </c>
      <c r="B299" s="315" t="s">
        <v>663</v>
      </c>
      <c r="C299" s="286" t="s">
        <v>561</v>
      </c>
      <c r="D299" s="286" t="s">
        <v>507</v>
      </c>
      <c r="E299" s="286" t="s">
        <v>601</v>
      </c>
      <c r="F299" s="286"/>
      <c r="G299" s="287">
        <f>SUM(G300)</f>
        <v>2836.34</v>
      </c>
    </row>
    <row r="300" spans="1:254" ht="38.25" customHeight="1" x14ac:dyDescent="0.2">
      <c r="A300" s="317" t="s">
        <v>600</v>
      </c>
      <c r="B300" s="291" t="s">
        <v>663</v>
      </c>
      <c r="C300" s="301" t="s">
        <v>561</v>
      </c>
      <c r="D300" s="301" t="s">
        <v>507</v>
      </c>
      <c r="E300" s="301" t="s">
        <v>601</v>
      </c>
      <c r="F300" s="301"/>
      <c r="G300" s="292">
        <f>SUM(G301+G302)</f>
        <v>2836.34</v>
      </c>
      <c r="H300" s="293"/>
      <c r="I300" s="293"/>
      <c r="J300" s="293"/>
      <c r="K300" s="293"/>
      <c r="L300" s="293"/>
      <c r="M300" s="293"/>
      <c r="N300" s="293"/>
      <c r="O300" s="293"/>
      <c r="P300" s="293"/>
      <c r="Q300" s="293"/>
      <c r="R300" s="293"/>
      <c r="S300" s="293"/>
      <c r="T300" s="293"/>
      <c r="U300" s="293"/>
      <c r="V300" s="293"/>
      <c r="W300" s="293"/>
      <c r="X300" s="293"/>
      <c r="Y300" s="293"/>
      <c r="Z300" s="293"/>
      <c r="AA300" s="293"/>
      <c r="AB300" s="293"/>
      <c r="AC300" s="293"/>
      <c r="AD300" s="293"/>
      <c r="AE300" s="293"/>
      <c r="AF300" s="293"/>
      <c r="AG300" s="293"/>
      <c r="AH300" s="293"/>
      <c r="AI300" s="293"/>
      <c r="AJ300" s="293"/>
      <c r="AK300" s="293"/>
      <c r="AL300" s="293"/>
      <c r="AM300" s="293"/>
      <c r="AN300" s="293"/>
      <c r="AO300" s="293"/>
      <c r="AP300" s="293"/>
      <c r="AQ300" s="293"/>
      <c r="AR300" s="293"/>
      <c r="AS300" s="293"/>
      <c r="AT300" s="293"/>
      <c r="AU300" s="293"/>
      <c r="AV300" s="293"/>
      <c r="AW300" s="293"/>
      <c r="AX300" s="293"/>
      <c r="AY300" s="293"/>
      <c r="AZ300" s="293"/>
      <c r="BA300" s="293"/>
      <c r="BB300" s="293"/>
      <c r="BC300" s="293"/>
      <c r="BD300" s="293"/>
      <c r="BE300" s="293"/>
      <c r="BF300" s="293"/>
      <c r="BG300" s="293"/>
      <c r="BH300" s="293"/>
      <c r="BI300" s="293"/>
      <c r="BJ300" s="293"/>
      <c r="BK300" s="293"/>
      <c r="BL300" s="293"/>
      <c r="BM300" s="293"/>
      <c r="BN300" s="293"/>
      <c r="BO300" s="293"/>
      <c r="BP300" s="293"/>
      <c r="BQ300" s="293"/>
      <c r="BR300" s="293"/>
      <c r="BS300" s="293"/>
      <c r="BT300" s="293"/>
      <c r="BU300" s="293"/>
      <c r="BV300" s="293"/>
      <c r="BW300" s="293"/>
      <c r="BX300" s="293"/>
      <c r="BY300" s="293"/>
      <c r="BZ300" s="293"/>
      <c r="CA300" s="293"/>
      <c r="CB300" s="293"/>
      <c r="CC300" s="293"/>
      <c r="CD300" s="293"/>
      <c r="CE300" s="293"/>
      <c r="CF300" s="293"/>
      <c r="CG300" s="293"/>
      <c r="CH300" s="293"/>
      <c r="CI300" s="293"/>
      <c r="CJ300" s="293"/>
      <c r="CK300" s="293"/>
      <c r="CL300" s="293"/>
      <c r="CM300" s="293"/>
      <c r="CN300" s="293"/>
      <c r="CO300" s="293"/>
      <c r="CP300" s="293"/>
      <c r="CQ300" s="293"/>
      <c r="CR300" s="293"/>
      <c r="CS300" s="293"/>
      <c r="CT300" s="293"/>
      <c r="CU300" s="293"/>
      <c r="CV300" s="293"/>
      <c r="CW300" s="293"/>
      <c r="CX300" s="293"/>
      <c r="CY300" s="293"/>
      <c r="CZ300" s="293"/>
      <c r="DA300" s="293"/>
      <c r="DB300" s="293"/>
      <c r="DC300" s="293"/>
      <c r="DD300" s="293"/>
      <c r="DE300" s="293"/>
      <c r="DF300" s="293"/>
      <c r="DG300" s="293"/>
      <c r="DH300" s="293"/>
      <c r="DI300" s="293"/>
      <c r="DJ300" s="293"/>
      <c r="DK300" s="293"/>
      <c r="DL300" s="293"/>
      <c r="DM300" s="293"/>
      <c r="DN300" s="293"/>
      <c r="DO300" s="293"/>
      <c r="DP300" s="293"/>
      <c r="DQ300" s="293"/>
      <c r="DR300" s="293"/>
      <c r="DS300" s="293"/>
      <c r="DT300" s="293"/>
      <c r="DU300" s="293"/>
      <c r="DV300" s="293"/>
      <c r="DW300" s="293"/>
      <c r="DX300" s="293"/>
      <c r="DY300" s="293"/>
      <c r="DZ300" s="293"/>
      <c r="EA300" s="293"/>
      <c r="EB300" s="293"/>
      <c r="EC300" s="293"/>
      <c r="ED300" s="293"/>
      <c r="EE300" s="293"/>
      <c r="EF300" s="293"/>
      <c r="EG300" s="293"/>
      <c r="EH300" s="293"/>
      <c r="EI300" s="293"/>
      <c r="EJ300" s="293"/>
      <c r="EK300" s="293"/>
      <c r="EL300" s="293"/>
      <c r="EM300" s="293"/>
      <c r="EN300" s="293"/>
      <c r="EO300" s="293"/>
      <c r="EP300" s="293"/>
      <c r="EQ300" s="293"/>
      <c r="ER300" s="293"/>
      <c r="ES300" s="293"/>
      <c r="ET300" s="293"/>
      <c r="EU300" s="293"/>
      <c r="EV300" s="293"/>
      <c r="EW300" s="293"/>
      <c r="EX300" s="293"/>
      <c r="EY300" s="293"/>
      <c r="EZ300" s="293"/>
      <c r="FA300" s="293"/>
      <c r="FB300" s="293"/>
      <c r="FC300" s="293"/>
      <c r="FD300" s="293"/>
      <c r="FE300" s="293"/>
      <c r="FF300" s="293"/>
      <c r="FG300" s="293"/>
      <c r="FH300" s="293"/>
      <c r="FI300" s="293"/>
      <c r="FJ300" s="293"/>
      <c r="FK300" s="293"/>
      <c r="FL300" s="293"/>
      <c r="FM300" s="293"/>
      <c r="FN300" s="293"/>
      <c r="FO300" s="293"/>
      <c r="FP300" s="293"/>
      <c r="FQ300" s="293"/>
      <c r="FR300" s="293"/>
      <c r="FS300" s="293"/>
      <c r="FT300" s="293"/>
      <c r="FU300" s="293"/>
      <c r="FV300" s="293"/>
      <c r="FW300" s="293"/>
      <c r="FX300" s="293"/>
      <c r="FY300" s="293"/>
      <c r="FZ300" s="293"/>
      <c r="GA300" s="293"/>
      <c r="GB300" s="293"/>
      <c r="GC300" s="293"/>
      <c r="GD300" s="293"/>
      <c r="GE300" s="293"/>
      <c r="GF300" s="293"/>
      <c r="GG300" s="293"/>
      <c r="GH300" s="293"/>
      <c r="GI300" s="293"/>
      <c r="GJ300" s="293"/>
      <c r="GK300" s="293"/>
      <c r="GL300" s="293"/>
      <c r="GM300" s="293"/>
      <c r="GN300" s="293"/>
      <c r="GO300" s="293"/>
      <c r="GP300" s="293"/>
      <c r="GQ300" s="293"/>
      <c r="GR300" s="293"/>
      <c r="GS300" s="293"/>
      <c r="GT300" s="293"/>
      <c r="GU300" s="293"/>
      <c r="GV300" s="293"/>
      <c r="GW300" s="293"/>
      <c r="GX300" s="293"/>
      <c r="GY300" s="293"/>
      <c r="GZ300" s="293"/>
      <c r="HA300" s="293"/>
      <c r="HB300" s="293"/>
      <c r="HC300" s="293"/>
      <c r="HD300" s="293"/>
      <c r="HE300" s="293"/>
      <c r="HF300" s="293"/>
      <c r="HG300" s="293"/>
      <c r="HH300" s="293"/>
      <c r="HI300" s="293"/>
      <c r="HJ300" s="293"/>
      <c r="HK300" s="293"/>
      <c r="HL300" s="293"/>
      <c r="HM300" s="293"/>
      <c r="HN300" s="293"/>
      <c r="HO300" s="293"/>
      <c r="HP300" s="293"/>
      <c r="HQ300" s="293"/>
      <c r="HR300" s="293"/>
      <c r="HS300" s="293"/>
      <c r="HT300" s="293"/>
      <c r="HU300" s="293"/>
      <c r="HV300" s="293"/>
      <c r="HW300" s="293"/>
      <c r="HX300" s="293"/>
      <c r="HY300" s="293"/>
      <c r="HZ300" s="293"/>
      <c r="IA300" s="293"/>
      <c r="IB300" s="293"/>
      <c r="IC300" s="293"/>
      <c r="ID300" s="293"/>
      <c r="IE300" s="293"/>
      <c r="IF300" s="293"/>
      <c r="IG300" s="293"/>
      <c r="IH300" s="293"/>
      <c r="II300" s="293"/>
      <c r="IJ300" s="293"/>
      <c r="IK300" s="293"/>
      <c r="IL300" s="293"/>
      <c r="IM300" s="293"/>
      <c r="IN300" s="293"/>
      <c r="IO300" s="293"/>
      <c r="IP300" s="293"/>
      <c r="IQ300" s="293"/>
      <c r="IR300" s="293"/>
      <c r="IS300" s="293"/>
      <c r="IT300" s="293"/>
    </row>
    <row r="301" spans="1:254" ht="51.75" customHeight="1" x14ac:dyDescent="0.2">
      <c r="A301" s="289" t="s">
        <v>664</v>
      </c>
      <c r="B301" s="291" t="s">
        <v>663</v>
      </c>
      <c r="C301" s="291" t="s">
        <v>561</v>
      </c>
      <c r="D301" s="291" t="s">
        <v>507</v>
      </c>
      <c r="E301" s="301" t="s">
        <v>601</v>
      </c>
      <c r="F301" s="291" t="s">
        <v>383</v>
      </c>
      <c r="G301" s="292">
        <v>2537.8000000000002</v>
      </c>
    </row>
    <row r="302" spans="1:254" ht="25.5" x14ac:dyDescent="0.2">
      <c r="A302" s="289" t="s">
        <v>665</v>
      </c>
      <c r="B302" s="291" t="s">
        <v>663</v>
      </c>
      <c r="C302" s="291" t="s">
        <v>561</v>
      </c>
      <c r="D302" s="291" t="s">
        <v>507</v>
      </c>
      <c r="E302" s="301" t="s">
        <v>601</v>
      </c>
      <c r="F302" s="291" t="s">
        <v>389</v>
      </c>
      <c r="G302" s="292">
        <v>298.54000000000002</v>
      </c>
    </row>
    <row r="303" spans="1:254" ht="71.25" x14ac:dyDescent="0.2">
      <c r="A303" s="369" t="s">
        <v>709</v>
      </c>
      <c r="B303" s="370">
        <v>510</v>
      </c>
      <c r="C303" s="371"/>
      <c r="D303" s="371"/>
      <c r="E303" s="371"/>
      <c r="F303" s="305"/>
      <c r="G303" s="278">
        <f>SUM(G304)</f>
        <v>11348</v>
      </c>
      <c r="H303" s="312"/>
      <c r="I303" s="312"/>
      <c r="J303" s="312"/>
      <c r="K303" s="312"/>
      <c r="L303" s="312"/>
      <c r="M303" s="312"/>
      <c r="N303" s="312"/>
      <c r="O303" s="312"/>
      <c r="P303" s="312"/>
      <c r="Q303" s="312"/>
      <c r="R303" s="312"/>
      <c r="S303" s="312"/>
      <c r="T303" s="312"/>
      <c r="U303" s="312"/>
      <c r="V303" s="312"/>
      <c r="W303" s="312"/>
      <c r="X303" s="312"/>
      <c r="Y303" s="312"/>
      <c r="Z303" s="312"/>
      <c r="AA303" s="312"/>
      <c r="AB303" s="312"/>
      <c r="AC303" s="312"/>
      <c r="AD303" s="312"/>
      <c r="AE303" s="312"/>
      <c r="AF303" s="312"/>
      <c r="AG303" s="312"/>
      <c r="AH303" s="312"/>
      <c r="AI303" s="312"/>
      <c r="AJ303" s="312"/>
      <c r="AK303" s="312"/>
      <c r="AL303" s="312"/>
      <c r="AM303" s="312"/>
      <c r="AN303" s="312"/>
      <c r="AO303" s="312"/>
      <c r="AP303" s="312"/>
      <c r="AQ303" s="312"/>
      <c r="AR303" s="312"/>
      <c r="AS303" s="312"/>
      <c r="AT303" s="312"/>
      <c r="AU303" s="312"/>
      <c r="AV303" s="312"/>
      <c r="AW303" s="312"/>
      <c r="AX303" s="312"/>
      <c r="AY303" s="312"/>
      <c r="AZ303" s="312"/>
      <c r="BA303" s="312"/>
      <c r="BB303" s="312"/>
      <c r="BC303" s="312"/>
      <c r="BD303" s="312"/>
      <c r="BE303" s="312"/>
      <c r="BF303" s="312"/>
      <c r="BG303" s="312"/>
      <c r="BH303" s="312"/>
      <c r="BI303" s="312"/>
      <c r="BJ303" s="312"/>
      <c r="BK303" s="312"/>
      <c r="BL303" s="312"/>
      <c r="BM303" s="312"/>
      <c r="BN303" s="312"/>
      <c r="BO303" s="312"/>
      <c r="BP303" s="312"/>
      <c r="BQ303" s="312"/>
      <c r="BR303" s="312"/>
      <c r="BS303" s="312"/>
      <c r="BT303" s="312"/>
      <c r="BU303" s="312"/>
      <c r="BV303" s="312"/>
      <c r="BW303" s="312"/>
      <c r="BX303" s="312"/>
      <c r="BY303" s="312"/>
      <c r="BZ303" s="312"/>
      <c r="CA303" s="312"/>
      <c r="CB303" s="312"/>
      <c r="CC303" s="312"/>
      <c r="CD303" s="312"/>
      <c r="CE303" s="312"/>
      <c r="CF303" s="312"/>
      <c r="CG303" s="312"/>
      <c r="CH303" s="312"/>
      <c r="CI303" s="312"/>
      <c r="CJ303" s="312"/>
      <c r="CK303" s="312"/>
      <c r="CL303" s="312"/>
      <c r="CM303" s="312"/>
      <c r="CN303" s="312"/>
      <c r="CO303" s="312"/>
      <c r="CP303" s="312"/>
      <c r="CQ303" s="312"/>
      <c r="CR303" s="312"/>
      <c r="CS303" s="312"/>
      <c r="CT303" s="312"/>
      <c r="CU303" s="312"/>
      <c r="CV303" s="312"/>
      <c r="CW303" s="312"/>
      <c r="CX303" s="312"/>
      <c r="CY303" s="312"/>
      <c r="CZ303" s="312"/>
      <c r="DA303" s="312"/>
      <c r="DB303" s="312"/>
      <c r="DC303" s="312"/>
      <c r="DD303" s="312"/>
      <c r="DE303" s="312"/>
      <c r="DF303" s="312"/>
      <c r="DG303" s="312"/>
      <c r="DH303" s="312"/>
      <c r="DI303" s="312"/>
      <c r="DJ303" s="312"/>
      <c r="DK303" s="312"/>
      <c r="DL303" s="312"/>
      <c r="DM303" s="312"/>
      <c r="DN303" s="312"/>
      <c r="DO303" s="312"/>
      <c r="DP303" s="312"/>
      <c r="DQ303" s="312"/>
      <c r="DR303" s="312"/>
      <c r="DS303" s="312"/>
      <c r="DT303" s="312"/>
      <c r="DU303" s="312"/>
      <c r="DV303" s="312"/>
      <c r="DW303" s="312"/>
      <c r="DX303" s="312"/>
      <c r="DY303" s="312"/>
      <c r="DZ303" s="312"/>
      <c r="EA303" s="312"/>
      <c r="EB303" s="312"/>
      <c r="EC303" s="312"/>
      <c r="ED303" s="312"/>
      <c r="EE303" s="312"/>
      <c r="EF303" s="312"/>
      <c r="EG303" s="312"/>
      <c r="EH303" s="312"/>
      <c r="EI303" s="312"/>
      <c r="EJ303" s="312"/>
      <c r="EK303" s="312"/>
      <c r="EL303" s="312"/>
      <c r="EM303" s="312"/>
      <c r="EN303" s="312"/>
      <c r="EO303" s="312"/>
      <c r="EP303" s="312"/>
      <c r="EQ303" s="312"/>
      <c r="ER303" s="312"/>
      <c r="ES303" s="312"/>
      <c r="ET303" s="312"/>
      <c r="EU303" s="312"/>
      <c r="EV303" s="312"/>
      <c r="EW303" s="312"/>
      <c r="EX303" s="312"/>
      <c r="EY303" s="312"/>
      <c r="EZ303" s="312"/>
      <c r="FA303" s="312"/>
      <c r="FB303" s="312"/>
      <c r="FC303" s="312"/>
      <c r="FD303" s="312"/>
      <c r="FE303" s="312"/>
      <c r="FF303" s="312"/>
      <c r="FG303" s="312"/>
      <c r="FH303" s="312"/>
      <c r="FI303" s="312"/>
      <c r="FJ303" s="312"/>
      <c r="FK303" s="312"/>
      <c r="FL303" s="312"/>
      <c r="FM303" s="312"/>
      <c r="FN303" s="312"/>
      <c r="FO303" s="312"/>
      <c r="FP303" s="312"/>
      <c r="FQ303" s="312"/>
      <c r="FR303" s="312"/>
      <c r="FS303" s="312"/>
      <c r="FT303" s="312"/>
      <c r="FU303" s="312"/>
      <c r="FV303" s="312"/>
      <c r="FW303" s="312"/>
      <c r="FX303" s="312"/>
      <c r="FY303" s="312"/>
      <c r="FZ303" s="312"/>
      <c r="GA303" s="312"/>
      <c r="GB303" s="312"/>
      <c r="GC303" s="312"/>
      <c r="GD303" s="312"/>
      <c r="GE303" s="312"/>
      <c r="GF303" s="312"/>
      <c r="GG303" s="312"/>
      <c r="GH303" s="312"/>
      <c r="GI303" s="312"/>
      <c r="GJ303" s="312"/>
      <c r="GK303" s="312"/>
      <c r="GL303" s="312"/>
      <c r="GM303" s="312"/>
      <c r="GN303" s="312"/>
      <c r="GO303" s="312"/>
      <c r="GP303" s="312"/>
      <c r="GQ303" s="312"/>
      <c r="GR303" s="312"/>
      <c r="GS303" s="312"/>
      <c r="GT303" s="312"/>
      <c r="GU303" s="312"/>
      <c r="GV303" s="312"/>
      <c r="GW303" s="312"/>
      <c r="GX303" s="312"/>
      <c r="GY303" s="312"/>
      <c r="GZ303" s="312"/>
      <c r="HA303" s="312"/>
      <c r="HB303" s="312"/>
      <c r="HC303" s="312"/>
      <c r="HD303" s="312"/>
      <c r="HE303" s="312"/>
      <c r="HF303" s="312"/>
      <c r="HG303" s="312"/>
      <c r="HH303" s="312"/>
      <c r="HI303" s="312"/>
      <c r="HJ303" s="312"/>
      <c r="HK303" s="312"/>
      <c r="HL303" s="312"/>
      <c r="HM303" s="312"/>
      <c r="HN303" s="312"/>
      <c r="HO303" s="312"/>
      <c r="HP303" s="312"/>
      <c r="HQ303" s="312"/>
      <c r="HR303" s="312"/>
      <c r="HS303" s="312"/>
      <c r="HT303" s="312"/>
      <c r="HU303" s="312"/>
      <c r="HV303" s="312"/>
      <c r="HW303" s="312"/>
      <c r="HX303" s="312"/>
      <c r="HY303" s="312"/>
      <c r="HZ303" s="312"/>
      <c r="IA303" s="312"/>
      <c r="IB303" s="312"/>
      <c r="IC303" s="312"/>
      <c r="ID303" s="312"/>
      <c r="IE303" s="312"/>
      <c r="IF303" s="312"/>
      <c r="IG303" s="312"/>
      <c r="IH303" s="312"/>
      <c r="II303" s="312"/>
      <c r="IJ303" s="312"/>
      <c r="IK303" s="312"/>
      <c r="IL303" s="312"/>
      <c r="IM303" s="312"/>
      <c r="IN303" s="312"/>
      <c r="IO303" s="312"/>
      <c r="IP303" s="312"/>
      <c r="IQ303" s="312"/>
      <c r="IR303" s="312"/>
      <c r="IS303" s="312"/>
      <c r="IT303" s="312"/>
    </row>
    <row r="304" spans="1:254" ht="51" x14ac:dyDescent="0.2">
      <c r="A304" s="372" t="s">
        <v>432</v>
      </c>
      <c r="B304" s="347">
        <v>510</v>
      </c>
      <c r="C304" s="373" t="s">
        <v>376</v>
      </c>
      <c r="D304" s="301" t="s">
        <v>414</v>
      </c>
      <c r="E304" s="301"/>
      <c r="F304" s="374"/>
      <c r="G304" s="292">
        <f>SUM(G308+G309+G305+G310)</f>
        <v>11348</v>
      </c>
    </row>
    <row r="305" spans="1:254" ht="25.5" x14ac:dyDescent="0.2">
      <c r="A305" s="375" t="s">
        <v>433</v>
      </c>
      <c r="B305" s="376">
        <v>510</v>
      </c>
      <c r="C305" s="377" t="s">
        <v>376</v>
      </c>
      <c r="D305" s="311" t="s">
        <v>414</v>
      </c>
      <c r="E305" s="311" t="s">
        <v>434</v>
      </c>
      <c r="F305" s="378"/>
      <c r="G305" s="379">
        <f>SUM(G306)</f>
        <v>5674</v>
      </c>
      <c r="H305" s="227"/>
      <c r="I305" s="227"/>
      <c r="J305" s="227"/>
      <c r="K305" s="227"/>
      <c r="L305" s="227"/>
      <c r="M305" s="227"/>
      <c r="N305" s="227"/>
      <c r="O305" s="227"/>
      <c r="P305" s="227"/>
      <c r="Q305" s="227"/>
      <c r="R305" s="227"/>
      <c r="S305" s="227"/>
      <c r="T305" s="227"/>
      <c r="U305" s="227"/>
      <c r="V305" s="227"/>
      <c r="W305" s="227"/>
      <c r="X305" s="227"/>
      <c r="Y305" s="227"/>
      <c r="Z305" s="227"/>
      <c r="AA305" s="227"/>
      <c r="AB305" s="227"/>
      <c r="AC305" s="227"/>
      <c r="AD305" s="227"/>
      <c r="AE305" s="227"/>
      <c r="AF305" s="227"/>
      <c r="AG305" s="227"/>
      <c r="AH305" s="227"/>
      <c r="AI305" s="227"/>
      <c r="AJ305" s="227"/>
      <c r="AK305" s="227"/>
      <c r="AL305" s="227"/>
      <c r="AM305" s="227"/>
      <c r="AN305" s="227"/>
      <c r="AO305" s="227"/>
      <c r="AP305" s="227"/>
      <c r="AQ305" s="227"/>
      <c r="AR305" s="227"/>
      <c r="AS305" s="227"/>
      <c r="AT305" s="227"/>
      <c r="AU305" s="227"/>
      <c r="AV305" s="227"/>
      <c r="AW305" s="227"/>
      <c r="AX305" s="227"/>
      <c r="AY305" s="227"/>
      <c r="AZ305" s="227"/>
      <c r="BA305" s="227"/>
      <c r="BB305" s="227"/>
      <c r="BC305" s="227"/>
      <c r="BD305" s="227"/>
      <c r="BE305" s="227"/>
      <c r="BF305" s="227"/>
      <c r="BG305" s="227"/>
      <c r="BH305" s="227"/>
      <c r="BI305" s="227"/>
      <c r="BJ305" s="227"/>
      <c r="BK305" s="227"/>
      <c r="BL305" s="227"/>
      <c r="BM305" s="227"/>
      <c r="BN305" s="227"/>
      <c r="BO305" s="227"/>
      <c r="BP305" s="227"/>
      <c r="BQ305" s="227"/>
      <c r="BR305" s="227"/>
      <c r="BS305" s="227"/>
      <c r="BT305" s="227"/>
      <c r="BU305" s="227"/>
      <c r="BV305" s="227"/>
      <c r="BW305" s="227"/>
      <c r="BX305" s="227"/>
      <c r="BY305" s="227"/>
      <c r="BZ305" s="227"/>
      <c r="CA305" s="227"/>
      <c r="CB305" s="227"/>
      <c r="CC305" s="227"/>
      <c r="CD305" s="227"/>
      <c r="CE305" s="227"/>
      <c r="CF305" s="227"/>
      <c r="CG305" s="227"/>
      <c r="CH305" s="227"/>
      <c r="CI305" s="227"/>
      <c r="CJ305" s="227"/>
      <c r="CK305" s="227"/>
      <c r="CL305" s="227"/>
      <c r="CM305" s="227"/>
      <c r="CN305" s="227"/>
      <c r="CO305" s="227"/>
      <c r="CP305" s="227"/>
      <c r="CQ305" s="227"/>
      <c r="CR305" s="227"/>
      <c r="CS305" s="227"/>
      <c r="CT305" s="227"/>
      <c r="CU305" s="227"/>
      <c r="CV305" s="227"/>
      <c r="CW305" s="227"/>
      <c r="CX305" s="227"/>
      <c r="CY305" s="227"/>
      <c r="CZ305" s="227"/>
      <c r="DA305" s="227"/>
      <c r="DB305" s="227"/>
      <c r="DC305" s="227"/>
      <c r="DD305" s="227"/>
      <c r="DE305" s="227"/>
      <c r="DF305" s="227"/>
      <c r="DG305" s="227"/>
      <c r="DH305" s="227"/>
      <c r="DI305" s="227"/>
      <c r="DJ305" s="227"/>
      <c r="DK305" s="227"/>
      <c r="DL305" s="227"/>
      <c r="DM305" s="227"/>
      <c r="DN305" s="227"/>
      <c r="DO305" s="227"/>
      <c r="DP305" s="227"/>
      <c r="DQ305" s="227"/>
      <c r="DR305" s="227"/>
      <c r="DS305" s="227"/>
      <c r="DT305" s="227"/>
      <c r="DU305" s="227"/>
      <c r="DV305" s="227"/>
      <c r="DW305" s="227"/>
      <c r="DX305" s="227"/>
      <c r="DY305" s="227"/>
      <c r="DZ305" s="227"/>
      <c r="EA305" s="227"/>
      <c r="EB305" s="227"/>
      <c r="EC305" s="227"/>
      <c r="ED305" s="227"/>
      <c r="EE305" s="227"/>
      <c r="EF305" s="227"/>
      <c r="EG305" s="227"/>
      <c r="EH305" s="227"/>
      <c r="EI305" s="227"/>
      <c r="EJ305" s="227"/>
      <c r="EK305" s="227"/>
      <c r="EL305" s="227"/>
      <c r="EM305" s="227"/>
      <c r="EN305" s="227"/>
      <c r="EO305" s="227"/>
      <c r="EP305" s="227"/>
      <c r="EQ305" s="227"/>
      <c r="ER305" s="227"/>
      <c r="ES305" s="227"/>
      <c r="ET305" s="227"/>
      <c r="EU305" s="227"/>
      <c r="EV305" s="227"/>
      <c r="EW305" s="227"/>
      <c r="EX305" s="227"/>
      <c r="EY305" s="227"/>
      <c r="EZ305" s="227"/>
      <c r="FA305" s="227"/>
      <c r="FB305" s="227"/>
      <c r="FC305" s="227"/>
      <c r="FD305" s="227"/>
      <c r="FE305" s="227"/>
      <c r="FF305" s="227"/>
      <c r="FG305" s="227"/>
      <c r="FH305" s="227"/>
      <c r="FI305" s="227"/>
      <c r="FJ305" s="227"/>
      <c r="FK305" s="227"/>
      <c r="FL305" s="227"/>
      <c r="FM305" s="227"/>
      <c r="FN305" s="227"/>
      <c r="FO305" s="227"/>
      <c r="FP305" s="227"/>
      <c r="FQ305" s="227"/>
      <c r="FR305" s="227"/>
      <c r="FS305" s="227"/>
      <c r="FT305" s="227"/>
      <c r="FU305" s="227"/>
      <c r="FV305" s="227"/>
      <c r="FW305" s="227"/>
      <c r="FX305" s="227"/>
      <c r="FY305" s="227"/>
      <c r="FZ305" s="227"/>
      <c r="GA305" s="227"/>
      <c r="GB305" s="227"/>
      <c r="GC305" s="227"/>
      <c r="GD305" s="227"/>
      <c r="GE305" s="227"/>
      <c r="GF305" s="227"/>
      <c r="GG305" s="227"/>
      <c r="GH305" s="227"/>
      <c r="GI305" s="227"/>
      <c r="GJ305" s="227"/>
      <c r="GK305" s="227"/>
      <c r="GL305" s="227"/>
      <c r="GM305" s="227"/>
      <c r="GN305" s="227"/>
      <c r="GO305" s="227"/>
      <c r="GP305" s="227"/>
      <c r="GQ305" s="227"/>
      <c r="GR305" s="227"/>
      <c r="GS305" s="227"/>
      <c r="GT305" s="227"/>
      <c r="GU305" s="227"/>
      <c r="GV305" s="227"/>
      <c r="GW305" s="227"/>
      <c r="GX305" s="227"/>
      <c r="GY305" s="227"/>
      <c r="GZ305" s="227"/>
      <c r="HA305" s="227"/>
      <c r="HB305" s="227"/>
      <c r="HC305" s="227"/>
      <c r="HD305" s="227"/>
      <c r="HE305" s="227"/>
      <c r="HF305" s="227"/>
      <c r="HG305" s="227"/>
      <c r="HH305" s="227"/>
      <c r="HI305" s="227"/>
      <c r="HJ305" s="227"/>
      <c r="HK305" s="227"/>
      <c r="HL305" s="227"/>
      <c r="HM305" s="227"/>
      <c r="HN305" s="227"/>
      <c r="HO305" s="227"/>
      <c r="HP305" s="227"/>
      <c r="HQ305" s="227"/>
      <c r="HR305" s="227"/>
      <c r="HS305" s="227"/>
      <c r="HT305" s="227"/>
      <c r="HU305" s="227"/>
      <c r="HV305" s="227"/>
      <c r="HW305" s="227"/>
      <c r="HX305" s="227"/>
      <c r="HY305" s="227"/>
      <c r="HZ305" s="227"/>
      <c r="IA305" s="227"/>
      <c r="IB305" s="227"/>
      <c r="IC305" s="227"/>
      <c r="ID305" s="227"/>
      <c r="IE305" s="227"/>
      <c r="IF305" s="227"/>
      <c r="IG305" s="227"/>
      <c r="IH305" s="227"/>
      <c r="II305" s="227"/>
      <c r="IJ305" s="227"/>
      <c r="IK305" s="227"/>
      <c r="IL305" s="227"/>
      <c r="IM305" s="227"/>
      <c r="IN305" s="227"/>
      <c r="IO305" s="227"/>
      <c r="IP305" s="227"/>
      <c r="IQ305" s="227"/>
      <c r="IR305" s="227"/>
      <c r="IS305" s="227"/>
      <c r="IT305" s="227"/>
    </row>
    <row r="306" spans="1:254" ht="51.75" customHeight="1" x14ac:dyDescent="0.2">
      <c r="A306" s="289" t="s">
        <v>664</v>
      </c>
      <c r="B306" s="380">
        <v>510</v>
      </c>
      <c r="C306" s="373" t="s">
        <v>376</v>
      </c>
      <c r="D306" s="301" t="s">
        <v>414</v>
      </c>
      <c r="E306" s="381" t="s">
        <v>434</v>
      </c>
      <c r="F306" s="374" t="s">
        <v>383</v>
      </c>
      <c r="G306" s="382">
        <v>5674</v>
      </c>
    </row>
    <row r="307" spans="1:254" ht="24.75" customHeight="1" x14ac:dyDescent="0.2">
      <c r="A307" s="375" t="s">
        <v>433</v>
      </c>
      <c r="B307" s="347">
        <v>510</v>
      </c>
      <c r="C307" s="301" t="s">
        <v>376</v>
      </c>
      <c r="D307" s="301" t="s">
        <v>414</v>
      </c>
      <c r="E307" s="301" t="s">
        <v>435</v>
      </c>
      <c r="F307" s="374"/>
      <c r="G307" s="382">
        <f>SUM(G308:G310)</f>
        <v>5674</v>
      </c>
    </row>
    <row r="308" spans="1:254" ht="51" customHeight="1" x14ac:dyDescent="0.2">
      <c r="A308" s="289" t="s">
        <v>664</v>
      </c>
      <c r="B308" s="347">
        <v>510</v>
      </c>
      <c r="C308" s="301" t="s">
        <v>376</v>
      </c>
      <c r="D308" s="301" t="s">
        <v>414</v>
      </c>
      <c r="E308" s="301" t="s">
        <v>435</v>
      </c>
      <c r="F308" s="291" t="s">
        <v>383</v>
      </c>
      <c r="G308" s="382">
        <v>4586</v>
      </c>
      <c r="H308" s="293"/>
      <c r="I308" s="293"/>
      <c r="J308" s="293"/>
      <c r="K308" s="293"/>
      <c r="L308" s="293"/>
      <c r="M308" s="293"/>
      <c r="N308" s="293"/>
      <c r="O308" s="293"/>
      <c r="P308" s="293"/>
      <c r="Q308" s="293"/>
      <c r="R308" s="293"/>
      <c r="S308" s="293"/>
      <c r="T308" s="293"/>
      <c r="U308" s="293"/>
      <c r="V308" s="293"/>
      <c r="W308" s="293"/>
      <c r="X308" s="293"/>
      <c r="Y308" s="293"/>
      <c r="Z308" s="293"/>
      <c r="AA308" s="293"/>
      <c r="AB308" s="293"/>
      <c r="AC308" s="293"/>
      <c r="AD308" s="293"/>
      <c r="AE308" s="293"/>
      <c r="AF308" s="293"/>
      <c r="AG308" s="293"/>
      <c r="AH308" s="293"/>
      <c r="AI308" s="293"/>
      <c r="AJ308" s="293"/>
      <c r="AK308" s="293"/>
      <c r="AL308" s="293"/>
      <c r="AM308" s="293"/>
      <c r="AN308" s="293"/>
      <c r="AO308" s="293"/>
      <c r="AP308" s="293"/>
      <c r="AQ308" s="293"/>
      <c r="AR308" s="293"/>
      <c r="AS308" s="293"/>
      <c r="AT308" s="293"/>
      <c r="AU308" s="293"/>
      <c r="AV308" s="293"/>
      <c r="AW308" s="293"/>
      <c r="AX308" s="293"/>
      <c r="AY308" s="293"/>
      <c r="AZ308" s="293"/>
      <c r="BA308" s="293"/>
      <c r="BB308" s="293"/>
      <c r="BC308" s="293"/>
      <c r="BD308" s="293"/>
      <c r="BE308" s="293"/>
      <c r="BF308" s="293"/>
      <c r="BG308" s="293"/>
      <c r="BH308" s="293"/>
      <c r="BI308" s="293"/>
      <c r="BJ308" s="293"/>
      <c r="BK308" s="293"/>
      <c r="BL308" s="293"/>
      <c r="BM308" s="293"/>
      <c r="BN308" s="293"/>
      <c r="BO308" s="293"/>
      <c r="BP308" s="293"/>
      <c r="BQ308" s="293"/>
      <c r="BR308" s="293"/>
      <c r="BS308" s="293"/>
      <c r="BT308" s="293"/>
      <c r="BU308" s="293"/>
      <c r="BV308" s="293"/>
      <c r="BW308" s="293"/>
      <c r="BX308" s="293"/>
      <c r="BY308" s="293"/>
      <c r="BZ308" s="293"/>
      <c r="CA308" s="293"/>
      <c r="CB308" s="293"/>
      <c r="CC308" s="293"/>
      <c r="CD308" s="293"/>
      <c r="CE308" s="293"/>
      <c r="CF308" s="293"/>
      <c r="CG308" s="293"/>
      <c r="CH308" s="293"/>
      <c r="CI308" s="293"/>
      <c r="CJ308" s="293"/>
      <c r="CK308" s="293"/>
      <c r="CL308" s="293"/>
      <c r="CM308" s="293"/>
      <c r="CN308" s="293"/>
      <c r="CO308" s="293"/>
      <c r="CP308" s="293"/>
      <c r="CQ308" s="293"/>
      <c r="CR308" s="293"/>
      <c r="CS308" s="293"/>
      <c r="CT308" s="293"/>
      <c r="CU308" s="293"/>
      <c r="CV308" s="293"/>
      <c r="CW308" s="293"/>
      <c r="CX308" s="293"/>
      <c r="CY308" s="293"/>
      <c r="CZ308" s="293"/>
      <c r="DA308" s="293"/>
      <c r="DB308" s="293"/>
      <c r="DC308" s="293"/>
      <c r="DD308" s="293"/>
      <c r="DE308" s="293"/>
      <c r="DF308" s="293"/>
      <c r="DG308" s="293"/>
      <c r="DH308" s="293"/>
      <c r="DI308" s="293"/>
      <c r="DJ308" s="293"/>
      <c r="DK308" s="293"/>
      <c r="DL308" s="293"/>
      <c r="DM308" s="293"/>
      <c r="DN308" s="293"/>
      <c r="DO308" s="293"/>
      <c r="DP308" s="293"/>
      <c r="DQ308" s="293"/>
      <c r="DR308" s="293"/>
      <c r="DS308" s="293"/>
      <c r="DT308" s="293"/>
      <c r="DU308" s="293"/>
      <c r="DV308" s="293"/>
      <c r="DW308" s="293"/>
      <c r="DX308" s="293"/>
      <c r="DY308" s="293"/>
      <c r="DZ308" s="293"/>
      <c r="EA308" s="293"/>
      <c r="EB308" s="293"/>
      <c r="EC308" s="293"/>
      <c r="ED308" s="293"/>
      <c r="EE308" s="293"/>
      <c r="EF308" s="293"/>
      <c r="EG308" s="293"/>
      <c r="EH308" s="293"/>
      <c r="EI308" s="293"/>
      <c r="EJ308" s="293"/>
      <c r="EK308" s="293"/>
      <c r="EL308" s="293"/>
      <c r="EM308" s="293"/>
      <c r="EN308" s="293"/>
      <c r="EO308" s="293"/>
      <c r="EP308" s="293"/>
      <c r="EQ308" s="293"/>
      <c r="ER308" s="293"/>
      <c r="ES308" s="293"/>
      <c r="ET308" s="293"/>
      <c r="EU308" s="293"/>
      <c r="EV308" s="293"/>
      <c r="EW308" s="293"/>
      <c r="EX308" s="293"/>
      <c r="EY308" s="293"/>
      <c r="EZ308" s="293"/>
      <c r="FA308" s="293"/>
      <c r="FB308" s="293"/>
      <c r="FC308" s="293"/>
      <c r="FD308" s="293"/>
      <c r="FE308" s="293"/>
      <c r="FF308" s="293"/>
      <c r="FG308" s="293"/>
      <c r="FH308" s="293"/>
      <c r="FI308" s="293"/>
      <c r="FJ308" s="293"/>
      <c r="FK308" s="293"/>
      <c r="FL308" s="293"/>
      <c r="FM308" s="293"/>
      <c r="FN308" s="293"/>
      <c r="FO308" s="293"/>
      <c r="FP308" s="293"/>
      <c r="FQ308" s="293"/>
      <c r="FR308" s="293"/>
      <c r="FS308" s="293"/>
      <c r="FT308" s="293"/>
      <c r="FU308" s="293"/>
      <c r="FV308" s="293"/>
      <c r="FW308" s="293"/>
      <c r="FX308" s="293"/>
      <c r="FY308" s="293"/>
      <c r="FZ308" s="293"/>
      <c r="GA308" s="293"/>
      <c r="GB308" s="293"/>
      <c r="GC308" s="293"/>
      <c r="GD308" s="293"/>
      <c r="GE308" s="293"/>
      <c r="GF308" s="293"/>
      <c r="GG308" s="293"/>
      <c r="GH308" s="293"/>
      <c r="GI308" s="293"/>
      <c r="GJ308" s="293"/>
      <c r="GK308" s="293"/>
      <c r="GL308" s="293"/>
      <c r="GM308" s="293"/>
      <c r="GN308" s="293"/>
      <c r="GO308" s="293"/>
      <c r="GP308" s="293"/>
      <c r="GQ308" s="293"/>
      <c r="GR308" s="293"/>
      <c r="GS308" s="293"/>
      <c r="GT308" s="293"/>
      <c r="GU308" s="293"/>
      <c r="GV308" s="293"/>
      <c r="GW308" s="293"/>
      <c r="GX308" s="293"/>
      <c r="GY308" s="293"/>
      <c r="GZ308" s="293"/>
      <c r="HA308" s="293"/>
      <c r="HB308" s="293"/>
      <c r="HC308" s="293"/>
      <c r="HD308" s="293"/>
      <c r="HE308" s="293"/>
      <c r="HF308" s="293"/>
      <c r="HG308" s="293"/>
      <c r="HH308" s="293"/>
      <c r="HI308" s="293"/>
      <c r="HJ308" s="293"/>
      <c r="HK308" s="293"/>
      <c r="HL308" s="293"/>
      <c r="HM308" s="293"/>
      <c r="HN308" s="293"/>
      <c r="HO308" s="293"/>
      <c r="HP308" s="293"/>
      <c r="HQ308" s="293"/>
      <c r="HR308" s="293"/>
      <c r="HS308" s="293"/>
      <c r="HT308" s="293"/>
      <c r="HU308" s="293"/>
      <c r="HV308" s="293"/>
      <c r="HW308" s="293"/>
      <c r="HX308" s="293"/>
      <c r="HY308" s="293"/>
      <c r="HZ308" s="293"/>
      <c r="IA308" s="293"/>
      <c r="IB308" s="293"/>
      <c r="IC308" s="293"/>
      <c r="ID308" s="293"/>
      <c r="IE308" s="293"/>
      <c r="IF308" s="293"/>
      <c r="IG308" s="293"/>
      <c r="IH308" s="293"/>
      <c r="II308" s="293"/>
      <c r="IJ308" s="293"/>
      <c r="IK308" s="293"/>
      <c r="IL308" s="293"/>
      <c r="IM308" s="293"/>
      <c r="IN308" s="293"/>
      <c r="IO308" s="293"/>
      <c r="IP308" s="293"/>
      <c r="IQ308" s="293"/>
      <c r="IR308" s="293"/>
      <c r="IS308" s="293"/>
      <c r="IT308" s="293"/>
    </row>
    <row r="309" spans="1:254" ht="25.5" x14ac:dyDescent="0.2">
      <c r="A309" s="289" t="s">
        <v>665</v>
      </c>
      <c r="B309" s="380">
        <v>510</v>
      </c>
      <c r="C309" s="301" t="s">
        <v>376</v>
      </c>
      <c r="D309" s="383" t="s">
        <v>414</v>
      </c>
      <c r="E309" s="384" t="s">
        <v>435</v>
      </c>
      <c r="F309" s="385" t="s">
        <v>389</v>
      </c>
      <c r="G309" s="292">
        <v>1088</v>
      </c>
      <c r="H309" s="227"/>
      <c r="I309" s="227"/>
      <c r="J309" s="227"/>
      <c r="K309" s="227"/>
      <c r="L309" s="227"/>
      <c r="M309" s="227"/>
      <c r="N309" s="227"/>
      <c r="O309" s="227"/>
      <c r="P309" s="227"/>
      <c r="Q309" s="227"/>
      <c r="R309" s="227"/>
      <c r="S309" s="227"/>
      <c r="T309" s="227"/>
      <c r="U309" s="227"/>
      <c r="V309" s="227"/>
      <c r="W309" s="227"/>
      <c r="X309" s="227"/>
      <c r="Y309" s="227"/>
      <c r="Z309" s="227"/>
      <c r="AA309" s="227"/>
      <c r="AB309" s="227"/>
      <c r="AC309" s="227"/>
      <c r="AD309" s="227"/>
      <c r="AE309" s="227"/>
      <c r="AF309" s="227"/>
      <c r="AG309" s="227"/>
      <c r="AH309" s="227"/>
      <c r="AI309" s="227"/>
      <c r="AJ309" s="227"/>
      <c r="AK309" s="227"/>
      <c r="AL309" s="227"/>
      <c r="AM309" s="227"/>
      <c r="AN309" s="227"/>
      <c r="AO309" s="227"/>
      <c r="AP309" s="227"/>
      <c r="AQ309" s="227"/>
      <c r="AR309" s="227"/>
      <c r="AS309" s="227"/>
      <c r="AT309" s="227"/>
      <c r="AU309" s="227"/>
      <c r="AV309" s="227"/>
      <c r="AW309" s="227"/>
      <c r="AX309" s="227"/>
      <c r="AY309" s="227"/>
      <c r="AZ309" s="227"/>
      <c r="BA309" s="227"/>
      <c r="BB309" s="227"/>
      <c r="BC309" s="227"/>
      <c r="BD309" s="227"/>
      <c r="BE309" s="227"/>
      <c r="BF309" s="227"/>
      <c r="BG309" s="227"/>
      <c r="BH309" s="227"/>
      <c r="BI309" s="227"/>
      <c r="BJ309" s="227"/>
      <c r="BK309" s="227"/>
      <c r="BL309" s="227"/>
      <c r="BM309" s="227"/>
      <c r="BN309" s="227"/>
      <c r="BO309" s="227"/>
      <c r="BP309" s="227"/>
      <c r="BQ309" s="227"/>
      <c r="BR309" s="227"/>
      <c r="BS309" s="227"/>
      <c r="BT309" s="227"/>
      <c r="BU309" s="227"/>
      <c r="BV309" s="227"/>
      <c r="BW309" s="227"/>
      <c r="BX309" s="227"/>
      <c r="BY309" s="227"/>
      <c r="BZ309" s="227"/>
      <c r="CA309" s="227"/>
      <c r="CB309" s="227"/>
      <c r="CC309" s="227"/>
      <c r="CD309" s="227"/>
      <c r="CE309" s="227"/>
      <c r="CF309" s="227"/>
      <c r="CG309" s="227"/>
      <c r="CH309" s="227"/>
      <c r="CI309" s="227"/>
      <c r="CJ309" s="227"/>
      <c r="CK309" s="227"/>
      <c r="CL309" s="227"/>
      <c r="CM309" s="227"/>
      <c r="CN309" s="227"/>
      <c r="CO309" s="227"/>
      <c r="CP309" s="227"/>
      <c r="CQ309" s="227"/>
      <c r="CR309" s="227"/>
      <c r="CS309" s="227"/>
      <c r="CT309" s="227"/>
      <c r="CU309" s="227"/>
      <c r="CV309" s="227"/>
      <c r="CW309" s="227"/>
      <c r="CX309" s="227"/>
      <c r="CY309" s="227"/>
      <c r="CZ309" s="227"/>
      <c r="DA309" s="227"/>
      <c r="DB309" s="227"/>
      <c r="DC309" s="227"/>
      <c r="DD309" s="227"/>
      <c r="DE309" s="227"/>
      <c r="DF309" s="227"/>
      <c r="DG309" s="227"/>
      <c r="DH309" s="227"/>
      <c r="DI309" s="227"/>
      <c r="DJ309" s="227"/>
      <c r="DK309" s="227"/>
      <c r="DL309" s="227"/>
      <c r="DM309" s="227"/>
      <c r="DN309" s="227"/>
      <c r="DO309" s="227"/>
      <c r="DP309" s="227"/>
      <c r="DQ309" s="227"/>
      <c r="DR309" s="227"/>
      <c r="DS309" s="227"/>
      <c r="DT309" s="227"/>
      <c r="DU309" s="227"/>
      <c r="DV309" s="227"/>
      <c r="DW309" s="227"/>
      <c r="DX309" s="227"/>
      <c r="DY309" s="227"/>
      <c r="DZ309" s="227"/>
      <c r="EA309" s="227"/>
      <c r="EB309" s="227"/>
      <c r="EC309" s="227"/>
      <c r="ED309" s="227"/>
      <c r="EE309" s="227"/>
      <c r="EF309" s="227"/>
      <c r="EG309" s="227"/>
      <c r="EH309" s="227"/>
      <c r="EI309" s="227"/>
      <c r="EJ309" s="227"/>
      <c r="EK309" s="227"/>
      <c r="EL309" s="227"/>
      <c r="EM309" s="227"/>
      <c r="EN309" s="227"/>
      <c r="EO309" s="227"/>
      <c r="EP309" s="227"/>
      <c r="EQ309" s="227"/>
      <c r="ER309" s="227"/>
      <c r="ES309" s="227"/>
      <c r="ET309" s="227"/>
      <c r="EU309" s="227"/>
      <c r="EV309" s="227"/>
      <c r="EW309" s="227"/>
      <c r="EX309" s="227"/>
      <c r="EY309" s="227"/>
      <c r="EZ309" s="227"/>
      <c r="FA309" s="227"/>
      <c r="FB309" s="227"/>
      <c r="FC309" s="227"/>
      <c r="FD309" s="227"/>
      <c r="FE309" s="227"/>
      <c r="FF309" s="227"/>
      <c r="FG309" s="227"/>
      <c r="FH309" s="227"/>
      <c r="FI309" s="227"/>
      <c r="FJ309" s="227"/>
      <c r="FK309" s="227"/>
      <c r="FL309" s="227"/>
      <c r="FM309" s="227"/>
      <c r="FN309" s="227"/>
      <c r="FO309" s="227"/>
      <c r="FP309" s="227"/>
      <c r="FQ309" s="227"/>
      <c r="FR309" s="227"/>
      <c r="FS309" s="227"/>
      <c r="FT309" s="227"/>
      <c r="FU309" s="227"/>
      <c r="FV309" s="227"/>
      <c r="FW309" s="227"/>
      <c r="FX309" s="227"/>
      <c r="FY309" s="227"/>
      <c r="FZ309" s="227"/>
      <c r="GA309" s="227"/>
      <c r="GB309" s="227"/>
      <c r="GC309" s="227"/>
      <c r="GD309" s="227"/>
      <c r="GE309" s="227"/>
      <c r="GF309" s="227"/>
      <c r="GG309" s="227"/>
      <c r="GH309" s="227"/>
      <c r="GI309" s="227"/>
      <c r="GJ309" s="227"/>
      <c r="GK309" s="227"/>
      <c r="GL309" s="227"/>
      <c r="GM309" s="227"/>
      <c r="GN309" s="227"/>
      <c r="GO309" s="227"/>
      <c r="GP309" s="227"/>
      <c r="GQ309" s="227"/>
      <c r="GR309" s="227"/>
      <c r="GS309" s="227"/>
      <c r="GT309" s="227"/>
      <c r="GU309" s="227"/>
      <c r="GV309" s="227"/>
      <c r="GW309" s="227"/>
      <c r="GX309" s="227"/>
      <c r="GY309" s="227"/>
      <c r="GZ309" s="227"/>
      <c r="HA309" s="227"/>
      <c r="HB309" s="227"/>
      <c r="HC309" s="227"/>
      <c r="HD309" s="227"/>
      <c r="HE309" s="227"/>
      <c r="HF309" s="227"/>
      <c r="HG309" s="227"/>
      <c r="HH309" s="227"/>
      <c r="HI309" s="227"/>
      <c r="HJ309" s="227"/>
      <c r="HK309" s="227"/>
      <c r="HL309" s="227"/>
      <c r="HM309" s="227"/>
      <c r="HN309" s="227"/>
      <c r="HO309" s="227"/>
      <c r="HP309" s="227"/>
      <c r="HQ309" s="227"/>
      <c r="HR309" s="227"/>
      <c r="HS309" s="227"/>
      <c r="HT309" s="227"/>
      <c r="HU309" s="227"/>
      <c r="HV309" s="227"/>
      <c r="HW309" s="227"/>
      <c r="HX309" s="227"/>
      <c r="HY309" s="227"/>
      <c r="HZ309" s="227"/>
      <c r="IA309" s="227"/>
      <c r="IB309" s="227"/>
      <c r="IC309" s="227"/>
      <c r="ID309" s="227"/>
      <c r="IE309" s="227"/>
      <c r="IF309" s="227"/>
      <c r="IG309" s="227"/>
      <c r="IH309" s="227"/>
      <c r="II309" s="227"/>
      <c r="IJ309" s="227"/>
      <c r="IK309" s="227"/>
      <c r="IL309" s="227"/>
      <c r="IM309" s="227"/>
      <c r="IN309" s="227"/>
      <c r="IO309" s="227"/>
      <c r="IP309" s="227"/>
      <c r="IQ309" s="227"/>
      <c r="IR309" s="227"/>
      <c r="IS309" s="227"/>
      <c r="IT309" s="227"/>
    </row>
    <row r="310" spans="1:254" x14ac:dyDescent="0.2">
      <c r="A310" s="289" t="s">
        <v>399</v>
      </c>
      <c r="B310" s="380">
        <v>510</v>
      </c>
      <c r="C310" s="301" t="s">
        <v>376</v>
      </c>
      <c r="D310" s="383" t="s">
        <v>414</v>
      </c>
      <c r="E310" s="384" t="s">
        <v>435</v>
      </c>
      <c r="F310" s="385" t="s">
        <v>400</v>
      </c>
      <c r="G310" s="292">
        <v>0</v>
      </c>
      <c r="H310" s="227"/>
      <c r="I310" s="227"/>
      <c r="J310" s="227"/>
      <c r="K310" s="227"/>
      <c r="L310" s="227"/>
      <c r="M310" s="227"/>
      <c r="N310" s="227"/>
      <c r="O310" s="227"/>
      <c r="P310" s="227"/>
      <c r="Q310" s="227"/>
      <c r="R310" s="227"/>
      <c r="S310" s="227"/>
      <c r="T310" s="227"/>
      <c r="U310" s="227"/>
      <c r="V310" s="227"/>
      <c r="W310" s="227"/>
      <c r="X310" s="227"/>
      <c r="Y310" s="227"/>
      <c r="Z310" s="227"/>
      <c r="AA310" s="227"/>
      <c r="AB310" s="227"/>
      <c r="AC310" s="227"/>
      <c r="AD310" s="227"/>
      <c r="AE310" s="227"/>
      <c r="AF310" s="227"/>
      <c r="AG310" s="227"/>
      <c r="AH310" s="227"/>
      <c r="AI310" s="227"/>
      <c r="AJ310" s="227"/>
      <c r="AK310" s="227"/>
      <c r="AL310" s="227"/>
      <c r="AM310" s="227"/>
      <c r="AN310" s="227"/>
      <c r="AO310" s="227"/>
      <c r="AP310" s="227"/>
      <c r="AQ310" s="227"/>
      <c r="AR310" s="227"/>
      <c r="AS310" s="227"/>
      <c r="AT310" s="227"/>
      <c r="AU310" s="227"/>
      <c r="AV310" s="227"/>
      <c r="AW310" s="227"/>
      <c r="AX310" s="227"/>
      <c r="AY310" s="227"/>
      <c r="AZ310" s="227"/>
      <c r="BA310" s="227"/>
      <c r="BB310" s="227"/>
      <c r="BC310" s="227"/>
      <c r="BD310" s="227"/>
      <c r="BE310" s="227"/>
      <c r="BF310" s="227"/>
      <c r="BG310" s="227"/>
      <c r="BH310" s="227"/>
      <c r="BI310" s="227"/>
      <c r="BJ310" s="227"/>
      <c r="BK310" s="227"/>
      <c r="BL310" s="227"/>
      <c r="BM310" s="227"/>
      <c r="BN310" s="227"/>
      <c r="BO310" s="227"/>
      <c r="BP310" s="227"/>
      <c r="BQ310" s="227"/>
      <c r="BR310" s="227"/>
      <c r="BS310" s="227"/>
      <c r="BT310" s="227"/>
      <c r="BU310" s="227"/>
      <c r="BV310" s="227"/>
      <c r="BW310" s="227"/>
      <c r="BX310" s="227"/>
      <c r="BY310" s="227"/>
      <c r="BZ310" s="227"/>
      <c r="CA310" s="227"/>
      <c r="CB310" s="227"/>
      <c r="CC310" s="227"/>
      <c r="CD310" s="227"/>
      <c r="CE310" s="227"/>
      <c r="CF310" s="227"/>
      <c r="CG310" s="227"/>
      <c r="CH310" s="227"/>
      <c r="CI310" s="227"/>
      <c r="CJ310" s="227"/>
      <c r="CK310" s="227"/>
      <c r="CL310" s="227"/>
      <c r="CM310" s="227"/>
      <c r="CN310" s="227"/>
      <c r="CO310" s="227"/>
      <c r="CP310" s="227"/>
      <c r="CQ310" s="227"/>
      <c r="CR310" s="227"/>
      <c r="CS310" s="227"/>
      <c r="CT310" s="227"/>
      <c r="CU310" s="227"/>
      <c r="CV310" s="227"/>
      <c r="CW310" s="227"/>
      <c r="CX310" s="227"/>
      <c r="CY310" s="227"/>
      <c r="CZ310" s="227"/>
      <c r="DA310" s="227"/>
      <c r="DB310" s="227"/>
      <c r="DC310" s="227"/>
      <c r="DD310" s="227"/>
      <c r="DE310" s="227"/>
      <c r="DF310" s="227"/>
      <c r="DG310" s="227"/>
      <c r="DH310" s="227"/>
      <c r="DI310" s="227"/>
      <c r="DJ310" s="227"/>
      <c r="DK310" s="227"/>
      <c r="DL310" s="227"/>
      <c r="DM310" s="227"/>
      <c r="DN310" s="227"/>
      <c r="DO310" s="227"/>
      <c r="DP310" s="227"/>
      <c r="DQ310" s="227"/>
      <c r="DR310" s="227"/>
      <c r="DS310" s="227"/>
      <c r="DT310" s="227"/>
      <c r="DU310" s="227"/>
      <c r="DV310" s="227"/>
      <c r="DW310" s="227"/>
      <c r="DX310" s="227"/>
      <c r="DY310" s="227"/>
      <c r="DZ310" s="227"/>
      <c r="EA310" s="227"/>
      <c r="EB310" s="227"/>
      <c r="EC310" s="227"/>
      <c r="ED310" s="227"/>
      <c r="EE310" s="227"/>
      <c r="EF310" s="227"/>
      <c r="EG310" s="227"/>
      <c r="EH310" s="227"/>
      <c r="EI310" s="227"/>
      <c r="EJ310" s="227"/>
      <c r="EK310" s="227"/>
      <c r="EL310" s="227"/>
      <c r="EM310" s="227"/>
      <c r="EN310" s="227"/>
      <c r="EO310" s="227"/>
      <c r="EP310" s="227"/>
      <c r="EQ310" s="227"/>
      <c r="ER310" s="227"/>
      <c r="ES310" s="227"/>
      <c r="ET310" s="227"/>
      <c r="EU310" s="227"/>
      <c r="EV310" s="227"/>
      <c r="EW310" s="227"/>
      <c r="EX310" s="227"/>
      <c r="EY310" s="227"/>
      <c r="EZ310" s="227"/>
      <c r="FA310" s="227"/>
      <c r="FB310" s="227"/>
      <c r="FC310" s="227"/>
      <c r="FD310" s="227"/>
      <c r="FE310" s="227"/>
      <c r="FF310" s="227"/>
      <c r="FG310" s="227"/>
      <c r="FH310" s="227"/>
      <c r="FI310" s="227"/>
      <c r="FJ310" s="227"/>
      <c r="FK310" s="227"/>
      <c r="FL310" s="227"/>
      <c r="FM310" s="227"/>
      <c r="FN310" s="227"/>
      <c r="FO310" s="227"/>
      <c r="FP310" s="227"/>
      <c r="FQ310" s="227"/>
      <c r="FR310" s="227"/>
      <c r="FS310" s="227"/>
      <c r="FT310" s="227"/>
      <c r="FU310" s="227"/>
      <c r="FV310" s="227"/>
      <c r="FW310" s="227"/>
      <c r="FX310" s="227"/>
      <c r="FY310" s="227"/>
      <c r="FZ310" s="227"/>
      <c r="GA310" s="227"/>
      <c r="GB310" s="227"/>
      <c r="GC310" s="227"/>
      <c r="GD310" s="227"/>
      <c r="GE310" s="227"/>
      <c r="GF310" s="227"/>
      <c r="GG310" s="227"/>
      <c r="GH310" s="227"/>
      <c r="GI310" s="227"/>
      <c r="GJ310" s="227"/>
      <c r="GK310" s="227"/>
      <c r="GL310" s="227"/>
      <c r="GM310" s="227"/>
      <c r="GN310" s="227"/>
      <c r="GO310" s="227"/>
      <c r="GP310" s="227"/>
      <c r="GQ310" s="227"/>
      <c r="GR310" s="227"/>
      <c r="GS310" s="227"/>
      <c r="GT310" s="227"/>
      <c r="GU310" s="227"/>
      <c r="GV310" s="227"/>
      <c r="GW310" s="227"/>
      <c r="GX310" s="227"/>
      <c r="GY310" s="227"/>
      <c r="GZ310" s="227"/>
      <c r="HA310" s="227"/>
      <c r="HB310" s="227"/>
      <c r="HC310" s="227"/>
      <c r="HD310" s="227"/>
      <c r="HE310" s="227"/>
      <c r="HF310" s="227"/>
      <c r="HG310" s="227"/>
      <c r="HH310" s="227"/>
      <c r="HI310" s="227"/>
      <c r="HJ310" s="227"/>
      <c r="HK310" s="227"/>
      <c r="HL310" s="227"/>
      <c r="HM310" s="227"/>
      <c r="HN310" s="227"/>
      <c r="HO310" s="227"/>
      <c r="HP310" s="227"/>
      <c r="HQ310" s="227"/>
      <c r="HR310" s="227"/>
      <c r="HS310" s="227"/>
      <c r="HT310" s="227"/>
      <c r="HU310" s="227"/>
      <c r="HV310" s="227"/>
      <c r="HW310" s="227"/>
      <c r="HX310" s="227"/>
      <c r="HY310" s="227"/>
      <c r="HZ310" s="227"/>
      <c r="IA310" s="227"/>
      <c r="IB310" s="227"/>
      <c r="IC310" s="227"/>
      <c r="ID310" s="227"/>
      <c r="IE310" s="227"/>
      <c r="IF310" s="227"/>
      <c r="IG310" s="227"/>
      <c r="IH310" s="227"/>
      <c r="II310" s="227"/>
      <c r="IJ310" s="227"/>
      <c r="IK310" s="227"/>
      <c r="IL310" s="227"/>
      <c r="IM310" s="227"/>
      <c r="IN310" s="227"/>
      <c r="IO310" s="227"/>
      <c r="IP310" s="227"/>
      <c r="IQ310" s="227"/>
      <c r="IR310" s="227"/>
      <c r="IS310" s="227"/>
      <c r="IT310" s="227"/>
    </row>
    <row r="311" spans="1:254" ht="14.25" x14ac:dyDescent="0.2">
      <c r="A311" s="469" t="s">
        <v>626</v>
      </c>
      <c r="B311" s="470"/>
      <c r="C311" s="470"/>
      <c r="D311" s="470"/>
      <c r="E311" s="470"/>
      <c r="F311" s="471"/>
      <c r="G311" s="386">
        <f>SUM(G10+G21+G245+G303+G68)</f>
        <v>985821.72</v>
      </c>
    </row>
    <row r="315" spans="1:254" x14ac:dyDescent="0.2">
      <c r="G315" s="389"/>
    </row>
  </sheetData>
  <mergeCells count="9">
    <mergeCell ref="A311:F311"/>
    <mergeCell ref="A1:G1"/>
    <mergeCell ref="A2:G2"/>
    <mergeCell ref="A3:G3"/>
    <mergeCell ref="A4:G4"/>
    <mergeCell ref="A5:G5"/>
    <mergeCell ref="A7:A8"/>
    <mergeCell ref="B7:F7"/>
    <mergeCell ref="G7:G8"/>
  </mergeCells>
  <pageMargins left="0.70866141732283472" right="0.70866141732283472" top="0.74803149606299213" bottom="0.74803149606299213" header="0.31496062992125984" footer="0.31496062992125984"/>
  <pageSetup paperSize="9" scale="87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2019-11-22T07:59:05Z</dcterms:modified>
</cp:coreProperties>
</file>